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71BC2AB-C05D-4061-BB13-DDF913E808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H149" i="1" s="1"/>
  <c r="AD10" i="1" l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T42" i="1" s="1"/>
  <c r="T43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41" i="1" s="1"/>
  <c r="A42" i="1" s="1"/>
  <c r="A43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H40" i="1" s="1"/>
  <c r="AP55" i="1"/>
  <c r="AR55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E40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E41" i="1"/>
  <c r="D40" i="1"/>
  <c r="G40" i="1" s="1"/>
  <c r="AP57" i="1"/>
  <c r="AR57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F40" i="1" l="1"/>
  <c r="D41" i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T44" i="1"/>
  <c r="F41" i="1" l="1"/>
  <c r="G41" i="1"/>
  <c r="AR59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H43" i="1" s="1"/>
  <c r="T46" i="1"/>
  <c r="A44" i="1"/>
  <c r="AP61" i="1" l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4" i="1" l="1"/>
  <c r="H45" i="1" s="1"/>
  <c r="AP62" i="1"/>
  <c r="AR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T65" i="1"/>
  <c r="AM61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Q68" i="1"/>
  <c r="AS68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R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S76" i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2" i="1" l="1"/>
  <c r="Q43" i="1"/>
  <c r="Q39" i="1"/>
  <c r="Q40" i="1"/>
  <c r="Q41" i="1"/>
  <c r="AR95" i="1"/>
  <c r="AP95" i="1"/>
  <c r="AF25" i="1"/>
  <c r="AT94" i="1"/>
  <c r="AS95" i="1"/>
  <c r="AQ95" i="1"/>
  <c r="Q73" i="1"/>
  <c r="R73" i="1" s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3" i="1" l="1"/>
  <c r="R43" i="1"/>
  <c r="S43" i="1" s="1"/>
  <c r="R42" i="1"/>
  <c r="S42" i="1" s="1"/>
  <c r="Y42" i="1"/>
  <c r="U42" i="1"/>
  <c r="AA42" i="1"/>
  <c r="AA43" i="1" s="1"/>
  <c r="Z42" i="1"/>
  <c r="Z43" i="1" s="1"/>
  <c r="R41" i="1"/>
  <c r="R40" i="1"/>
  <c r="S40" i="1" s="1"/>
  <c r="Y40" i="1"/>
  <c r="Y39" i="1"/>
  <c r="R39" i="1"/>
  <c r="S39" i="1" s="1"/>
  <c r="AP96" i="1"/>
  <c r="AR96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W42" i="1" l="1"/>
  <c r="AP97" i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S10" i="1"/>
  <c r="Y10" i="1" s="1"/>
  <c r="P11" i="1"/>
  <c r="Y45" i="1"/>
  <c r="Y29" i="1"/>
  <c r="Y13" i="1"/>
  <c r="Y94" i="1"/>
  <c r="Y90" i="1"/>
  <c r="Y86" i="1"/>
  <c r="Y82" i="1"/>
  <c r="Y66" i="1"/>
  <c r="Y62" i="1"/>
  <c r="Y44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S12" i="1" s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Y12" i="1" l="1"/>
  <c r="U14" i="1"/>
  <c r="U15" i="1" s="1"/>
  <c r="J17" i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T102" i="1"/>
  <c r="W14" i="1" l="1"/>
  <c r="X14" i="1" s="1"/>
  <c r="B14" i="1" s="1"/>
  <c r="J18" i="1"/>
  <c r="K18" i="1" s="1"/>
  <c r="L18" i="1" s="1"/>
  <c r="O18" i="1" s="1"/>
  <c r="AP117" i="1"/>
  <c r="AR117" i="1"/>
  <c r="M19" i="1"/>
  <c r="H100" i="1"/>
  <c r="AQ117" i="1"/>
  <c r="AS117" i="1"/>
  <c r="AT116" i="1"/>
  <c r="W15" i="1"/>
  <c r="X15" i="1" s="1"/>
  <c r="B15" i="1" s="1"/>
  <c r="U16" i="1"/>
  <c r="AK254" i="1"/>
  <c r="AI256" i="1"/>
  <c r="AJ256" i="1" s="1"/>
  <c r="AO118" i="1" s="1"/>
  <c r="AH257" i="1"/>
  <c r="AL254" i="1"/>
  <c r="I20" i="1"/>
  <c r="T103" i="1"/>
  <c r="A101" i="1"/>
  <c r="J19" i="1" l="1"/>
  <c r="K19" i="1" s="1"/>
  <c r="L19" i="1" s="1"/>
  <c r="O19" i="1" s="1"/>
  <c r="P19" i="1" s="1"/>
  <c r="AP118" i="1"/>
  <c r="AR118" i="1"/>
  <c r="AT117" i="1"/>
  <c r="M20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R102" i="1" s="1"/>
  <c r="T104" i="1"/>
  <c r="J20" i="1" l="1"/>
  <c r="K20" i="1" s="1"/>
  <c r="L20" i="1" s="1"/>
  <c r="O20" i="1" s="1"/>
  <c r="AP119" i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J21" i="1" l="1"/>
  <c r="K21" i="1" s="1"/>
  <c r="L21" i="1" s="1"/>
  <c r="O21" i="1" s="1"/>
  <c r="AP120" i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S118" i="1" s="1"/>
  <c r="T120" i="1"/>
  <c r="I40" i="1" l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0" i="1" l="1"/>
  <c r="I41" i="1"/>
  <c r="I42" i="1" s="1"/>
  <c r="J38" i="1"/>
  <c r="J39" i="1" s="1"/>
  <c r="K39" i="1" s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I43" i="1" l="1"/>
  <c r="J42" i="1"/>
  <c r="K42" i="1" s="1"/>
  <c r="L39" i="1"/>
  <c r="J40" i="1"/>
  <c r="K40" i="1" s="1"/>
  <c r="K38" i="1"/>
  <c r="L38" i="1" s="1"/>
  <c r="O37" i="1"/>
  <c r="P37" i="1" s="1"/>
  <c r="N38" i="1"/>
  <c r="N39" i="1" s="1"/>
  <c r="N40" i="1" s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F42" i="1" l="1"/>
  <c r="E42" i="1"/>
  <c r="J43" i="1"/>
  <c r="K43" i="1" s="1"/>
  <c r="J41" i="1"/>
  <c r="K41" i="1" s="1"/>
  <c r="L41" i="1" s="1"/>
  <c r="M42" i="1" s="1"/>
  <c r="M43" i="1" s="1"/>
  <c r="L40" i="1"/>
  <c r="O39" i="1"/>
  <c r="O38" i="1"/>
  <c r="P38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F43" i="1" l="1"/>
  <c r="E43" i="1"/>
  <c r="U43" i="1"/>
  <c r="W43" i="1" s="1"/>
  <c r="D42" i="1"/>
  <c r="G42" i="1" s="1"/>
  <c r="O40" i="1"/>
  <c r="M41" i="1"/>
  <c r="X38" i="1"/>
  <c r="B38" i="1" s="1"/>
  <c r="H122" i="1"/>
  <c r="W37" i="1"/>
  <c r="X37" i="1" s="1"/>
  <c r="B37" i="1" s="1"/>
  <c r="Y122" i="1"/>
  <c r="T125" i="1"/>
  <c r="A123" i="1"/>
  <c r="Q123" i="1" s="1"/>
  <c r="R123" i="1" s="1"/>
  <c r="S123" i="1" s="1"/>
  <c r="L42" i="1" l="1"/>
  <c r="D43" i="1"/>
  <c r="G43" i="1" s="1"/>
  <c r="N41" i="1"/>
  <c r="N42" i="1" s="1"/>
  <c r="N43" i="1" s="1"/>
  <c r="H123" i="1"/>
  <c r="Y123" i="1"/>
  <c r="T126" i="1"/>
  <c r="A124" i="1"/>
  <c r="Q124" i="1" s="1"/>
  <c r="R124" i="1" s="1"/>
  <c r="S124" i="1" s="1"/>
  <c r="L43" i="1" l="1"/>
  <c r="O43" i="1" s="1"/>
  <c r="O42" i="1"/>
  <c r="O41" i="1"/>
  <c r="H124" i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H130" i="1" l="1"/>
  <c r="A131" i="1"/>
  <c r="Q131" i="1" s="1"/>
  <c r="T133" i="1"/>
  <c r="H131" i="1" l="1"/>
  <c r="T134" i="1"/>
  <c r="A132" i="1"/>
  <c r="H132" i="1" l="1"/>
  <c r="Q132" i="1"/>
  <c r="R132" i="1" s="1"/>
  <c r="A133" i="1"/>
  <c r="Q133" i="1" s="1"/>
  <c r="R133" i="1" s="1"/>
  <c r="T135" i="1"/>
  <c r="H133" i="1" l="1"/>
  <c r="A134" i="1"/>
  <c r="Q134" i="1" s="1"/>
  <c r="R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Y160" i="1"/>
  <c r="A161" i="1"/>
  <c r="Q161" i="1" s="1"/>
  <c r="R161" i="1" s="1"/>
  <c r="S161" i="1" s="1"/>
  <c r="T163" i="1"/>
  <c r="H161" i="1" l="1"/>
  <c r="I44" i="1"/>
  <c r="Y161" i="1"/>
  <c r="A162" i="1"/>
  <c r="Q162" i="1" s="1"/>
  <c r="R162" i="1" s="1"/>
  <c r="T164" i="1"/>
  <c r="H162" i="1" l="1"/>
  <c r="I45" i="1"/>
  <c r="A163" i="1"/>
  <c r="T165" i="1"/>
  <c r="H163" i="1" l="1"/>
  <c r="Q163" i="1"/>
  <c r="R163" i="1" s="1"/>
  <c r="J44" i="1"/>
  <c r="K44" i="1" s="1"/>
  <c r="I46" i="1"/>
  <c r="A164" i="1"/>
  <c r="Q164" i="1" s="1"/>
  <c r="R164" i="1" s="1"/>
  <c r="T166" i="1"/>
  <c r="H164" i="1" l="1"/>
  <c r="J45" i="1"/>
  <c r="K45" i="1" s="1"/>
  <c r="F44" i="1"/>
  <c r="E44" i="1"/>
  <c r="I47" i="1"/>
  <c r="T167" i="1"/>
  <c r="A165" i="1"/>
  <c r="Q165" i="1" s="1"/>
  <c r="R165" i="1" s="1"/>
  <c r="S165" i="1" s="1"/>
  <c r="H165" i="1" l="1"/>
  <c r="J46" i="1"/>
  <c r="K46" i="1" s="1"/>
  <c r="E45" i="1"/>
  <c r="F45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M44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8" i="1" s="1"/>
  <c r="E47" i="1"/>
  <c r="F47" i="1"/>
  <c r="H167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F48" i="1" l="1"/>
  <c r="F49" i="1" s="1"/>
  <c r="H168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N70" i="1" s="1"/>
  <c r="J73" i="1"/>
  <c r="K73" i="1" s="1"/>
  <c r="I74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H222" i="1" l="1"/>
  <c r="E103" i="1"/>
  <c r="F103" i="1"/>
  <c r="L99" i="1"/>
  <c r="M100" i="1" s="1"/>
  <c r="D100" i="1"/>
  <c r="G99" i="1"/>
  <c r="N98" i="1"/>
  <c r="O97" i="1"/>
  <c r="J104" i="1"/>
  <c r="K104" i="1" s="1"/>
  <c r="I105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M104" i="1" s="1"/>
  <c r="M105" i="1" s="1"/>
  <c r="M106" i="1" s="1"/>
  <c r="M107" i="1" s="1"/>
  <c r="M108" i="1" s="1"/>
  <c r="G103" i="1"/>
  <c r="D104" i="1"/>
  <c r="N102" i="1"/>
  <c r="O101" i="1"/>
  <c r="J108" i="1"/>
  <c r="K108" i="1" s="1"/>
  <c r="I109" i="1"/>
  <c r="Y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T314" i="1"/>
  <c r="H312" i="1" l="1"/>
  <c r="F193" i="1"/>
  <c r="E193" i="1"/>
  <c r="L189" i="1"/>
  <c r="M190" i="1" s="1"/>
  <c r="M191" i="1" s="1"/>
  <c r="D190" i="1"/>
  <c r="G189" i="1"/>
  <c r="N188" i="1"/>
  <c r="O187" i="1"/>
  <c r="I195" i="1"/>
  <c r="J194" i="1"/>
  <c r="K194" i="1" s="1"/>
  <c r="A313" i="1"/>
  <c r="Q313" i="1" s="1"/>
  <c r="R313" i="1" s="1"/>
  <c r="T315" i="1"/>
  <c r="H313" i="1" l="1"/>
  <c r="F194" i="1"/>
  <c r="E194" i="1"/>
  <c r="L190" i="1"/>
  <c r="D191" i="1"/>
  <c r="G190" i="1"/>
  <c r="N189" i="1"/>
  <c r="O188" i="1"/>
  <c r="J195" i="1"/>
  <c r="K195" i="1" s="1"/>
  <c r="I196" i="1"/>
  <c r="A314" i="1"/>
  <c r="Q314" i="1" s="1"/>
  <c r="R314" i="1" s="1"/>
  <c r="T316" i="1"/>
  <c r="H314" i="1" l="1"/>
  <c r="E195" i="1"/>
  <c r="F195" i="1"/>
  <c r="L191" i="1"/>
  <c r="M192" i="1" s="1"/>
  <c r="D192" i="1"/>
  <c r="G191" i="1"/>
  <c r="N190" i="1"/>
  <c r="O189" i="1"/>
  <c r="J196" i="1"/>
  <c r="K196" i="1" s="1"/>
  <c r="I197" i="1"/>
  <c r="A315" i="1"/>
  <c r="Q315" i="1" s="1"/>
  <c r="R315" i="1" s="1"/>
  <c r="T317" i="1"/>
  <c r="H315" i="1" l="1"/>
  <c r="F196" i="1"/>
  <c r="E196" i="1"/>
  <c r="L192" i="1"/>
  <c r="M193" i="1" s="1"/>
  <c r="D193" i="1"/>
  <c r="G192" i="1"/>
  <c r="N191" i="1"/>
  <c r="O190" i="1"/>
  <c r="I198" i="1"/>
  <c r="J197" i="1"/>
  <c r="K197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I199" i="1"/>
  <c r="J198" i="1"/>
  <c r="K198" i="1" s="1"/>
  <c r="A317" i="1"/>
  <c r="Q317" i="1" s="1"/>
  <c r="R317" i="1" s="1"/>
  <c r="S317" i="1" s="1"/>
  <c r="T319" i="1"/>
  <c r="H317" i="1" l="1"/>
  <c r="F198" i="1"/>
  <c r="E198" i="1"/>
  <c r="L194" i="1"/>
  <c r="M195" i="1" s="1"/>
  <c r="G194" i="1"/>
  <c r="D195" i="1"/>
  <c r="N193" i="1"/>
  <c r="O192" i="1"/>
  <c r="J199" i="1"/>
  <c r="K199" i="1" s="1"/>
  <c r="I200" i="1"/>
  <c r="T320" i="1"/>
  <c r="A318" i="1"/>
  <c r="Q318" i="1" s="1"/>
  <c r="R318" i="1" s="1"/>
  <c r="S318" i="1" s="1"/>
  <c r="H318" i="1" l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A319" i="1"/>
  <c r="Q319" i="1" s="1"/>
  <c r="R319" i="1" s="1"/>
  <c r="S319" i="1" s="1"/>
  <c r="T321" i="1"/>
  <c r="H319" i="1" l="1"/>
  <c r="F200" i="1"/>
  <c r="E200" i="1"/>
  <c r="L196" i="1"/>
  <c r="D197" i="1"/>
  <c r="G196" i="1"/>
  <c r="O194" i="1"/>
  <c r="N195" i="1"/>
  <c r="I202" i="1"/>
  <c r="J201" i="1"/>
  <c r="K201" i="1" s="1"/>
  <c r="M201" i="1"/>
  <c r="T322" i="1"/>
  <c r="A320" i="1"/>
  <c r="Q320" i="1" s="1"/>
  <c r="R320" i="1" s="1"/>
  <c r="S320" i="1" s="1"/>
  <c r="H320" i="1" l="1"/>
  <c r="E201" i="1"/>
  <c r="F201" i="1"/>
  <c r="L197" i="1"/>
  <c r="D198" i="1"/>
  <c r="G197" i="1"/>
  <c r="O195" i="1"/>
  <c r="N196" i="1"/>
  <c r="J202" i="1"/>
  <c r="K202" i="1" s="1"/>
  <c r="I203" i="1"/>
  <c r="M202" i="1"/>
  <c r="Y320" i="1"/>
  <c r="A321" i="1"/>
  <c r="Q321" i="1" s="1"/>
  <c r="R321" i="1" s="1"/>
  <c r="S321" i="1" s="1"/>
  <c r="T323" i="1"/>
  <c r="H321" i="1" l="1"/>
  <c r="F202" i="1"/>
  <c r="E202" i="1"/>
  <c r="L198" i="1"/>
  <c r="G198" i="1"/>
  <c r="D199" i="1"/>
  <c r="O196" i="1"/>
  <c r="N197" i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E203" i="1"/>
  <c r="F203" i="1"/>
  <c r="L199" i="1"/>
  <c r="G199" i="1"/>
  <c r="D200" i="1"/>
  <c r="O197" i="1"/>
  <c r="N198" i="1"/>
  <c r="I205" i="1"/>
  <c r="J204" i="1"/>
  <c r="K204" i="1" s="1"/>
  <c r="M204" i="1"/>
  <c r="Y322" i="1"/>
  <c r="T325" i="1"/>
  <c r="A323" i="1"/>
  <c r="Q323" i="1" s="1"/>
  <c r="R323" i="1" s="1"/>
  <c r="S323" i="1" s="1"/>
  <c r="H323" i="1" l="1"/>
  <c r="F204" i="1"/>
  <c r="E204" i="1"/>
  <c r="L200" i="1"/>
  <c r="D201" i="1"/>
  <c r="G200" i="1"/>
  <c r="N199" i="1"/>
  <c r="O198" i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E205" i="1"/>
  <c r="F205" i="1"/>
  <c r="L201" i="1"/>
  <c r="G201" i="1"/>
  <c r="D202" i="1"/>
  <c r="N200" i="1"/>
  <c r="O199" i="1"/>
  <c r="J206" i="1"/>
  <c r="K206" i="1" s="1"/>
  <c r="I207" i="1"/>
  <c r="M206" i="1"/>
  <c r="Y324" i="1"/>
  <c r="A325" i="1"/>
  <c r="Q325" i="1" s="1"/>
  <c r="R325" i="1" s="1"/>
  <c r="S325" i="1" s="1"/>
  <c r="T327" i="1"/>
  <c r="H325" i="1" l="1"/>
  <c r="F206" i="1"/>
  <c r="E206" i="1"/>
  <c r="L202" i="1"/>
  <c r="D203" i="1"/>
  <c r="G202" i="1"/>
  <c r="O200" i="1"/>
  <c r="N201" i="1"/>
  <c r="I208" i="1"/>
  <c r="J207" i="1"/>
  <c r="K207" i="1" s="1"/>
  <c r="M207" i="1"/>
  <c r="Y325" i="1"/>
  <c r="A326" i="1"/>
  <c r="Q326" i="1" s="1"/>
  <c r="R326" i="1" s="1"/>
  <c r="S326" i="1" s="1"/>
  <c r="T328" i="1"/>
  <c r="H326" i="1" l="1"/>
  <c r="E207" i="1"/>
  <c r="F207" i="1"/>
  <c r="L203" i="1"/>
  <c r="D204" i="1"/>
  <c r="G203" i="1"/>
  <c r="N202" i="1"/>
  <c r="O201" i="1"/>
  <c r="J208" i="1"/>
  <c r="K208" i="1" s="1"/>
  <c r="I209" i="1"/>
  <c r="M208" i="1"/>
  <c r="Y326" i="1"/>
  <c r="A327" i="1"/>
  <c r="Q327" i="1" s="1"/>
  <c r="R327" i="1" s="1"/>
  <c r="S327" i="1" s="1"/>
  <c r="T329" i="1"/>
  <c r="H327" i="1" l="1"/>
  <c r="F208" i="1"/>
  <c r="E208" i="1"/>
  <c r="L204" i="1"/>
  <c r="D205" i="1"/>
  <c r="G204" i="1"/>
  <c r="N203" i="1"/>
  <c r="O202" i="1"/>
  <c r="I210" i="1"/>
  <c r="J209" i="1"/>
  <c r="K209" i="1" s="1"/>
  <c r="M209" i="1"/>
  <c r="Y327" i="1"/>
  <c r="A328" i="1"/>
  <c r="Q328" i="1" s="1"/>
  <c r="R328" i="1" s="1"/>
  <c r="S328" i="1" s="1"/>
  <c r="T330" i="1"/>
  <c r="H328" i="1" l="1"/>
  <c r="E209" i="1"/>
  <c r="F209" i="1"/>
  <c r="L205" i="1"/>
  <c r="D206" i="1"/>
  <c r="G205" i="1"/>
  <c r="N204" i="1"/>
  <c r="O203" i="1"/>
  <c r="I211" i="1"/>
  <c r="J210" i="1"/>
  <c r="K210" i="1" s="1"/>
  <c r="M210" i="1"/>
  <c r="Y328" i="1"/>
  <c r="T331" i="1"/>
  <c r="A329" i="1"/>
  <c r="Q329" i="1" s="1"/>
  <c r="R329" i="1" s="1"/>
  <c r="S329" i="1" s="1"/>
  <c r="H329" i="1" l="1"/>
  <c r="F210" i="1"/>
  <c r="E210" i="1"/>
  <c r="L206" i="1"/>
  <c r="D207" i="1"/>
  <c r="G206" i="1"/>
  <c r="O204" i="1"/>
  <c r="N205" i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E211" i="1"/>
  <c r="F211" i="1"/>
  <c r="L207" i="1"/>
  <c r="D208" i="1"/>
  <c r="G207" i="1"/>
  <c r="N206" i="1"/>
  <c r="O205" i="1"/>
  <c r="J212" i="1"/>
  <c r="K212" i="1" s="1"/>
  <c r="I213" i="1"/>
  <c r="M212" i="1"/>
  <c r="Y330" i="1"/>
  <c r="T333" i="1"/>
  <c r="A331" i="1"/>
  <c r="Q331" i="1" s="1"/>
  <c r="R331" i="1" s="1"/>
  <c r="S331" i="1" s="1"/>
  <c r="H331" i="1" l="1"/>
  <c r="F212" i="1"/>
  <c r="E212" i="1"/>
  <c r="L208" i="1"/>
  <c r="D209" i="1"/>
  <c r="G208" i="1"/>
  <c r="O206" i="1"/>
  <c r="N207" i="1"/>
  <c r="J213" i="1"/>
  <c r="K213" i="1" s="1"/>
  <c r="I214" i="1"/>
  <c r="M213" i="1"/>
  <c r="Y331" i="1"/>
  <c r="A332" i="1"/>
  <c r="Q332" i="1" s="1"/>
  <c r="R332" i="1" s="1"/>
  <c r="S332" i="1" s="1"/>
  <c r="T334" i="1"/>
  <c r="H332" i="1" l="1"/>
  <c r="E213" i="1"/>
  <c r="F213" i="1"/>
  <c r="L209" i="1"/>
  <c r="G209" i="1"/>
  <c r="D210" i="1"/>
  <c r="O207" i="1"/>
  <c r="N208" i="1"/>
  <c r="J214" i="1"/>
  <c r="K214" i="1" s="1"/>
  <c r="I215" i="1"/>
  <c r="M214" i="1"/>
  <c r="Y332" i="1"/>
  <c r="A333" i="1"/>
  <c r="Q333" i="1" s="1"/>
  <c r="R333" i="1" s="1"/>
  <c r="S333" i="1" s="1"/>
  <c r="T335" i="1"/>
  <c r="H333" i="1" l="1"/>
  <c r="F214" i="1"/>
  <c r="E214" i="1"/>
  <c r="L210" i="1"/>
  <c r="G210" i="1"/>
  <c r="D211" i="1"/>
  <c r="N209" i="1"/>
  <c r="O208" i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E215" i="1"/>
  <c r="F215" i="1"/>
  <c r="L211" i="1"/>
  <c r="G211" i="1"/>
  <c r="D212" i="1"/>
  <c r="N210" i="1"/>
  <c r="O209" i="1"/>
  <c r="I217" i="1"/>
  <c r="J216" i="1"/>
  <c r="K216" i="1" s="1"/>
  <c r="M216" i="1"/>
  <c r="Y334" i="1"/>
  <c r="A335" i="1"/>
  <c r="Q335" i="1" s="1"/>
  <c r="R335" i="1" s="1"/>
  <c r="S335" i="1" s="1"/>
  <c r="T337" i="1"/>
  <c r="H335" i="1" l="1"/>
  <c r="F216" i="1"/>
  <c r="E216" i="1"/>
  <c r="L212" i="1"/>
  <c r="D213" i="1"/>
  <c r="G212" i="1"/>
  <c r="O210" i="1"/>
  <c r="N211" i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E217" i="1"/>
  <c r="F217" i="1"/>
  <c r="L213" i="1"/>
  <c r="D214" i="1"/>
  <c r="G213" i="1"/>
  <c r="O211" i="1"/>
  <c r="N212" i="1"/>
  <c r="J218" i="1"/>
  <c r="K218" i="1" s="1"/>
  <c r="I219" i="1"/>
  <c r="M218" i="1"/>
  <c r="Y336" i="1"/>
  <c r="A337" i="1"/>
  <c r="Q337" i="1" s="1"/>
  <c r="R337" i="1" s="1"/>
  <c r="S337" i="1" s="1"/>
  <c r="T339" i="1"/>
  <c r="H337" i="1" l="1"/>
  <c r="F218" i="1"/>
  <c r="E218" i="1"/>
  <c r="L214" i="1"/>
  <c r="D215" i="1"/>
  <c r="G214" i="1"/>
  <c r="N213" i="1"/>
  <c r="O212" i="1"/>
  <c r="J219" i="1"/>
  <c r="K219" i="1" s="1"/>
  <c r="I220" i="1"/>
  <c r="Y337" i="1"/>
  <c r="A338" i="1"/>
  <c r="Q338" i="1" s="1"/>
  <c r="R338" i="1" s="1"/>
  <c r="S338" i="1" s="1"/>
  <c r="T340" i="1"/>
  <c r="H338" i="1" l="1"/>
  <c r="E219" i="1"/>
  <c r="F219" i="1"/>
  <c r="L215" i="1"/>
  <c r="D216" i="1"/>
  <c r="G215" i="1"/>
  <c r="O213" i="1"/>
  <c r="N214" i="1"/>
  <c r="I221" i="1"/>
  <c r="J220" i="1"/>
  <c r="K220" i="1" s="1"/>
  <c r="Y338" i="1"/>
  <c r="T341" i="1"/>
  <c r="A339" i="1"/>
  <c r="Q339" i="1" s="1"/>
  <c r="R339" i="1" s="1"/>
  <c r="S339" i="1" s="1"/>
  <c r="H339" i="1" l="1"/>
  <c r="F220" i="1"/>
  <c r="E220" i="1"/>
  <c r="L216" i="1"/>
  <c r="G216" i="1"/>
  <c r="D217" i="1"/>
  <c r="M219" i="1"/>
  <c r="M220" i="1" s="1"/>
  <c r="N215" i="1"/>
  <c r="O214" i="1"/>
  <c r="J221" i="1"/>
  <c r="K221" i="1" s="1"/>
  <c r="I222" i="1"/>
  <c r="Y339" i="1"/>
  <c r="A340" i="1"/>
  <c r="Q340" i="1" s="1"/>
  <c r="R340" i="1" s="1"/>
  <c r="S340" i="1" s="1"/>
  <c r="T342" i="1"/>
  <c r="H340" i="1" l="1"/>
  <c r="E221" i="1"/>
  <c r="F221" i="1"/>
  <c r="L217" i="1"/>
  <c r="D218" i="1"/>
  <c r="G217" i="1"/>
  <c r="O215" i="1"/>
  <c r="N216" i="1"/>
  <c r="I223" i="1"/>
  <c r="J222" i="1"/>
  <c r="K222" i="1" s="1"/>
  <c r="Y340" i="1"/>
  <c r="A341" i="1"/>
  <c r="Q341" i="1" s="1"/>
  <c r="R341" i="1" s="1"/>
  <c r="S341" i="1" s="1"/>
  <c r="T343" i="1"/>
  <c r="H341" i="1" l="1"/>
  <c r="F222" i="1"/>
  <c r="E222" i="1"/>
  <c r="L218" i="1"/>
  <c r="G218" i="1"/>
  <c r="D219" i="1"/>
  <c r="N217" i="1"/>
  <c r="O216" i="1"/>
  <c r="I224" i="1"/>
  <c r="J223" i="1"/>
  <c r="K223" i="1" s="1"/>
  <c r="Y341" i="1"/>
  <c r="T344" i="1"/>
  <c r="A342" i="1"/>
  <c r="Q342" i="1" s="1"/>
  <c r="R342" i="1" s="1"/>
  <c r="S342" i="1" s="1"/>
  <c r="H342" i="1" l="1"/>
  <c r="E223" i="1"/>
  <c r="F223" i="1"/>
  <c r="L219" i="1"/>
  <c r="G219" i="1"/>
  <c r="D220" i="1"/>
  <c r="O217" i="1"/>
  <c r="N218" i="1"/>
  <c r="I225" i="1"/>
  <c r="J224" i="1"/>
  <c r="K224" i="1" s="1"/>
  <c r="Y342" i="1"/>
  <c r="A343" i="1"/>
  <c r="Q343" i="1" s="1"/>
  <c r="R343" i="1" s="1"/>
  <c r="T345" i="1"/>
  <c r="H343" i="1" l="1"/>
  <c r="F224" i="1"/>
  <c r="E224" i="1"/>
  <c r="L220" i="1"/>
  <c r="M221" i="1" s="1"/>
  <c r="D221" i="1"/>
  <c r="G220" i="1"/>
  <c r="N219" i="1"/>
  <c r="O218" i="1"/>
  <c r="J225" i="1"/>
  <c r="K225" i="1" s="1"/>
  <c r="I226" i="1"/>
  <c r="T346" i="1"/>
  <c r="A344" i="1"/>
  <c r="H344" i="1" l="1"/>
  <c r="Q344" i="1"/>
  <c r="R344" i="1" s="1"/>
  <c r="F225" i="1"/>
  <c r="E225" i="1"/>
  <c r="L221" i="1"/>
  <c r="M222" i="1" s="1"/>
  <c r="G221" i="1"/>
  <c r="D222" i="1"/>
  <c r="N220" i="1"/>
  <c r="O219" i="1"/>
  <c r="I227" i="1"/>
  <c r="J226" i="1"/>
  <c r="K226" i="1" s="1"/>
  <c r="A345" i="1"/>
  <c r="Q345" i="1" s="1"/>
  <c r="R345" i="1" s="1"/>
  <c r="T347" i="1"/>
  <c r="H345" i="1" l="1"/>
  <c r="F226" i="1"/>
  <c r="E226" i="1"/>
  <c r="L222" i="1"/>
  <c r="M223" i="1" s="1"/>
  <c r="D223" i="1"/>
  <c r="G222" i="1"/>
  <c r="O220" i="1"/>
  <c r="N221" i="1"/>
  <c r="J227" i="1"/>
  <c r="K227" i="1" s="1"/>
  <c r="I228" i="1"/>
  <c r="A346" i="1"/>
  <c r="Q346" i="1" s="1"/>
  <c r="R346" i="1" s="1"/>
  <c r="T348" i="1"/>
  <c r="H346" i="1" l="1"/>
  <c r="F227" i="1"/>
  <c r="E227" i="1"/>
  <c r="L223" i="1"/>
  <c r="M224" i="1" s="1"/>
  <c r="D224" i="1"/>
  <c r="G223" i="1"/>
  <c r="O221" i="1"/>
  <c r="N222" i="1"/>
  <c r="I229" i="1"/>
  <c r="J228" i="1"/>
  <c r="K228" i="1" s="1"/>
  <c r="T349" i="1"/>
  <c r="A347" i="1"/>
  <c r="Q347" i="1" s="1"/>
  <c r="R347" i="1" s="1"/>
  <c r="S347" i="1" s="1"/>
  <c r="H347" i="1" l="1"/>
  <c r="E228" i="1"/>
  <c r="F228" i="1"/>
  <c r="L224" i="1"/>
  <c r="M225" i="1" s="1"/>
  <c r="G224" i="1"/>
  <c r="D225" i="1"/>
  <c r="O222" i="1"/>
  <c r="N223" i="1"/>
  <c r="J229" i="1"/>
  <c r="K229" i="1" s="1"/>
  <c r="I230" i="1"/>
  <c r="A348" i="1"/>
  <c r="Q348" i="1" s="1"/>
  <c r="R348" i="1" s="1"/>
  <c r="T350" i="1"/>
  <c r="H348" i="1" l="1"/>
  <c r="F229" i="1"/>
  <c r="E229" i="1"/>
  <c r="L225" i="1"/>
  <c r="M226" i="1" s="1"/>
  <c r="M227" i="1" s="1"/>
  <c r="D226" i="1"/>
  <c r="G225" i="1"/>
  <c r="O223" i="1"/>
  <c r="N224" i="1"/>
  <c r="I231" i="1"/>
  <c r="J230" i="1"/>
  <c r="K230" i="1" s="1"/>
  <c r="T351" i="1"/>
  <c r="A349" i="1"/>
  <c r="Q349" i="1" s="1"/>
  <c r="R349" i="1" s="1"/>
  <c r="S349" i="1" s="1"/>
  <c r="H349" i="1" l="1"/>
  <c r="E230" i="1"/>
  <c r="F230" i="1"/>
  <c r="L226" i="1"/>
  <c r="D227" i="1"/>
  <c r="G226" i="1"/>
  <c r="N225" i="1"/>
  <c r="O224" i="1"/>
  <c r="I232" i="1"/>
  <c r="J231" i="1"/>
  <c r="K231" i="1" s="1"/>
  <c r="T352" i="1"/>
  <c r="A350" i="1"/>
  <c r="Q350" i="1" s="1"/>
  <c r="R350" i="1" s="1"/>
  <c r="S350" i="1" s="1"/>
  <c r="H350" i="1" l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I233" i="1"/>
  <c r="J232" i="1"/>
  <c r="K232" i="1" s="1"/>
  <c r="Y350" i="1"/>
  <c r="A351" i="1"/>
  <c r="Q351" i="1" s="1"/>
  <c r="R351" i="1" s="1"/>
  <c r="S351" i="1" s="1"/>
  <c r="T353" i="1"/>
  <c r="H351" i="1" l="1"/>
  <c r="E232" i="1"/>
  <c r="F232" i="1"/>
  <c r="L228" i="1"/>
  <c r="D229" i="1"/>
  <c r="G228" i="1"/>
  <c r="N227" i="1"/>
  <c r="O226" i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F233" i="1"/>
  <c r="E233" i="1"/>
  <c r="L229" i="1"/>
  <c r="D230" i="1"/>
  <c r="G229" i="1"/>
  <c r="N228" i="1"/>
  <c r="O227" i="1"/>
  <c r="J234" i="1"/>
  <c r="K234" i="1" s="1"/>
  <c r="M234" i="1"/>
  <c r="I235" i="1"/>
  <c r="Y352" i="1"/>
  <c r="A353" i="1"/>
  <c r="Q353" i="1" s="1"/>
  <c r="R353" i="1" s="1"/>
  <c r="S353" i="1" s="1"/>
  <c r="T355" i="1"/>
  <c r="H353" i="1" l="1"/>
  <c r="E234" i="1"/>
  <c r="F234" i="1"/>
  <c r="L230" i="1"/>
  <c r="D231" i="1"/>
  <c r="G230" i="1"/>
  <c r="N229" i="1"/>
  <c r="O228" i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F235" i="1"/>
  <c r="E235" i="1"/>
  <c r="L231" i="1"/>
  <c r="D232" i="1"/>
  <c r="G231" i="1"/>
  <c r="N230" i="1"/>
  <c r="O229" i="1"/>
  <c r="M236" i="1"/>
  <c r="I237" i="1"/>
  <c r="J236" i="1"/>
  <c r="K236" i="1" s="1"/>
  <c r="Y354" i="1"/>
  <c r="A355" i="1"/>
  <c r="Q355" i="1" s="1"/>
  <c r="R355" i="1" s="1"/>
  <c r="S355" i="1" s="1"/>
  <c r="T357" i="1"/>
  <c r="H355" i="1" l="1"/>
  <c r="E236" i="1"/>
  <c r="F236" i="1"/>
  <c r="L232" i="1"/>
  <c r="D233" i="1"/>
  <c r="G232" i="1"/>
  <c r="N231" i="1"/>
  <c r="O230" i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F237" i="1"/>
  <c r="E237" i="1"/>
  <c r="L233" i="1"/>
  <c r="G233" i="1"/>
  <c r="D234" i="1"/>
  <c r="N232" i="1"/>
  <c r="O231" i="1"/>
  <c r="I239" i="1"/>
  <c r="J238" i="1"/>
  <c r="K238" i="1" s="1"/>
  <c r="M238" i="1"/>
  <c r="Y356" i="1"/>
  <c r="A357" i="1"/>
  <c r="Q357" i="1" s="1"/>
  <c r="R357" i="1" s="1"/>
  <c r="S357" i="1" s="1"/>
  <c r="T359" i="1"/>
  <c r="H357" i="1" l="1"/>
  <c r="E238" i="1"/>
  <c r="F238" i="1"/>
  <c r="L234" i="1"/>
  <c r="D235" i="1"/>
  <c r="G234" i="1"/>
  <c r="N233" i="1"/>
  <c r="O232" i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F239" i="1"/>
  <c r="E239" i="1"/>
  <c r="L235" i="1"/>
  <c r="D236" i="1"/>
  <c r="G235" i="1"/>
  <c r="N234" i="1"/>
  <c r="O233" i="1"/>
  <c r="I241" i="1"/>
  <c r="J240" i="1"/>
  <c r="K240" i="1" s="1"/>
  <c r="M240" i="1"/>
  <c r="Y358" i="1"/>
  <c r="T361" i="1"/>
  <c r="A359" i="1"/>
  <c r="Q359" i="1" s="1"/>
  <c r="R359" i="1" s="1"/>
  <c r="S359" i="1" s="1"/>
  <c r="H359" i="1" l="1"/>
  <c r="E240" i="1"/>
  <c r="F240" i="1"/>
  <c r="L236" i="1"/>
  <c r="D237" i="1"/>
  <c r="G236" i="1"/>
  <c r="N235" i="1"/>
  <c r="O234" i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F241" i="1"/>
  <c r="E241" i="1"/>
  <c r="L237" i="1"/>
  <c r="D238" i="1"/>
  <c r="G237" i="1"/>
  <c r="N236" i="1"/>
  <c r="O235" i="1"/>
  <c r="M242" i="1"/>
  <c r="J242" i="1"/>
  <c r="K242" i="1" s="1"/>
  <c r="I243" i="1"/>
  <c r="Y360" i="1"/>
  <c r="T363" i="1"/>
  <c r="A361" i="1"/>
  <c r="Q361" i="1" s="1"/>
  <c r="R361" i="1" s="1"/>
  <c r="S361" i="1" s="1"/>
  <c r="H361" i="1" l="1"/>
  <c r="E242" i="1"/>
  <c r="F242" i="1"/>
  <c r="L238" i="1"/>
  <c r="G238" i="1"/>
  <c r="D239" i="1"/>
  <c r="N237" i="1"/>
  <c r="O236" i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F243" i="1"/>
  <c r="E243" i="1"/>
  <c r="L239" i="1"/>
  <c r="G239" i="1"/>
  <c r="D240" i="1"/>
  <c r="N238" i="1"/>
  <c r="O237" i="1"/>
  <c r="M244" i="1"/>
  <c r="I245" i="1"/>
  <c r="J244" i="1"/>
  <c r="K244" i="1" s="1"/>
  <c r="Y362" i="1"/>
  <c r="T365" i="1"/>
  <c r="A363" i="1"/>
  <c r="Q363" i="1" s="1"/>
  <c r="R363" i="1" s="1"/>
  <c r="S363" i="1" s="1"/>
  <c r="H363" i="1" l="1"/>
  <c r="E244" i="1"/>
  <c r="F244" i="1"/>
  <c r="L240" i="1"/>
  <c r="D241" i="1"/>
  <c r="G240" i="1"/>
  <c r="N239" i="1"/>
  <c r="O238" i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F245" i="1"/>
  <c r="E245" i="1"/>
  <c r="L241" i="1"/>
  <c r="G241" i="1"/>
  <c r="D242" i="1"/>
  <c r="N240" i="1"/>
  <c r="O239" i="1"/>
  <c r="I247" i="1"/>
  <c r="M246" i="1"/>
  <c r="J246" i="1"/>
  <c r="K246" i="1" s="1"/>
  <c r="Y364" i="1"/>
  <c r="T367" i="1"/>
  <c r="A365" i="1"/>
  <c r="Q365" i="1" s="1"/>
  <c r="R365" i="1" s="1"/>
  <c r="S365" i="1" s="1"/>
  <c r="H365" i="1" l="1"/>
  <c r="E246" i="1"/>
  <c r="F246" i="1"/>
  <c r="L242" i="1"/>
  <c r="D243" i="1"/>
  <c r="G242" i="1"/>
  <c r="N241" i="1"/>
  <c r="O240" i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F247" i="1"/>
  <c r="E247" i="1"/>
  <c r="L243" i="1"/>
  <c r="D244" i="1"/>
  <c r="G243" i="1"/>
  <c r="N242" i="1"/>
  <c r="O241" i="1"/>
  <c r="I249" i="1"/>
  <c r="J248" i="1"/>
  <c r="K248" i="1" s="1"/>
  <c r="M248" i="1"/>
  <c r="Y366" i="1"/>
  <c r="T369" i="1"/>
  <c r="A367" i="1"/>
  <c r="Q367" i="1" s="1"/>
  <c r="R367" i="1" s="1"/>
  <c r="S367" i="1" s="1"/>
  <c r="H367" i="1" l="1"/>
  <c r="E248" i="1"/>
  <c r="F248" i="1"/>
  <c r="L244" i="1"/>
  <c r="G244" i="1"/>
  <c r="D245" i="1"/>
  <c r="N243" i="1"/>
  <c r="O242" i="1"/>
  <c r="I250" i="1"/>
  <c r="J249" i="1"/>
  <c r="K249" i="1" s="1"/>
  <c r="Y367" i="1"/>
  <c r="T370" i="1"/>
  <c r="A368" i="1"/>
  <c r="Q368" i="1" s="1"/>
  <c r="R368" i="1" s="1"/>
  <c r="S368" i="1" s="1"/>
  <c r="H368" i="1" l="1"/>
  <c r="F249" i="1"/>
  <c r="E249" i="1"/>
  <c r="L245" i="1"/>
  <c r="G245" i="1"/>
  <c r="D246" i="1"/>
  <c r="N244" i="1"/>
  <c r="O243" i="1"/>
  <c r="I251" i="1"/>
  <c r="J250" i="1"/>
  <c r="K250" i="1" s="1"/>
  <c r="Y368" i="1"/>
  <c r="T371" i="1"/>
  <c r="A369" i="1"/>
  <c r="Q369" i="1" s="1"/>
  <c r="R369" i="1" s="1"/>
  <c r="S369" i="1" s="1"/>
  <c r="H369" i="1" l="1"/>
  <c r="E250" i="1"/>
  <c r="F250" i="1"/>
  <c r="L246" i="1"/>
  <c r="D247" i="1"/>
  <c r="G246" i="1"/>
  <c r="N245" i="1"/>
  <c r="O244" i="1"/>
  <c r="M249" i="1"/>
  <c r="M250" i="1" s="1"/>
  <c r="J251" i="1"/>
  <c r="K251" i="1" s="1"/>
  <c r="I252" i="1"/>
  <c r="Y369" i="1"/>
  <c r="A370" i="1"/>
  <c r="Q370" i="1" s="1"/>
  <c r="R370" i="1" s="1"/>
  <c r="S370" i="1" s="1"/>
  <c r="T372" i="1"/>
  <c r="H370" i="1" l="1"/>
  <c r="F251" i="1"/>
  <c r="E251" i="1"/>
  <c r="L247" i="1"/>
  <c r="D248" i="1"/>
  <c r="G247" i="1"/>
  <c r="N246" i="1"/>
  <c r="O245" i="1"/>
  <c r="I253" i="1"/>
  <c r="J252" i="1"/>
  <c r="K252" i="1" s="1"/>
  <c r="Y370" i="1"/>
  <c r="T373" i="1"/>
  <c r="A371" i="1"/>
  <c r="Q371" i="1" s="1"/>
  <c r="R371" i="1" s="1"/>
  <c r="S371" i="1" s="1"/>
  <c r="H371" i="1" l="1"/>
  <c r="E252" i="1"/>
  <c r="F252" i="1"/>
  <c r="L248" i="1"/>
  <c r="G248" i="1"/>
  <c r="D249" i="1"/>
  <c r="N247" i="1"/>
  <c r="O246" i="1"/>
  <c r="J253" i="1"/>
  <c r="K253" i="1" s="1"/>
  <c r="I254" i="1"/>
  <c r="Y371" i="1"/>
  <c r="A372" i="1"/>
  <c r="Q372" i="1" s="1"/>
  <c r="R372" i="1" s="1"/>
  <c r="S372" i="1" s="1"/>
  <c r="T374" i="1"/>
  <c r="H372" i="1" l="1"/>
  <c r="F253" i="1"/>
  <c r="E253" i="1"/>
  <c r="L249" i="1"/>
  <c r="D250" i="1"/>
  <c r="G249" i="1"/>
  <c r="N248" i="1"/>
  <c r="O247" i="1"/>
  <c r="J254" i="1"/>
  <c r="K254" i="1" s="1"/>
  <c r="I255" i="1"/>
  <c r="Y372" i="1"/>
  <c r="A373" i="1"/>
  <c r="Q373" i="1" s="1"/>
  <c r="R373" i="1" s="1"/>
  <c r="S373" i="1" s="1"/>
  <c r="T375" i="1"/>
  <c r="H373" i="1" l="1"/>
  <c r="E254" i="1"/>
  <c r="F254" i="1"/>
  <c r="L250" i="1"/>
  <c r="M251" i="1" s="1"/>
  <c r="D251" i="1"/>
  <c r="G250" i="1"/>
  <c r="N249" i="1"/>
  <c r="O248" i="1"/>
  <c r="I256" i="1"/>
  <c r="J255" i="1"/>
  <c r="K255" i="1" s="1"/>
  <c r="Y373" i="1"/>
  <c r="A374" i="1"/>
  <c r="Q374" i="1" s="1"/>
  <c r="R374" i="1" s="1"/>
  <c r="T376" i="1"/>
  <c r="H374" i="1" l="1"/>
  <c r="F255" i="1"/>
  <c r="E255" i="1"/>
  <c r="L251" i="1"/>
  <c r="M252" i="1" s="1"/>
  <c r="M253" i="1" s="1"/>
  <c r="G251" i="1"/>
  <c r="D252" i="1"/>
  <c r="N250" i="1"/>
  <c r="O249" i="1"/>
  <c r="I257" i="1"/>
  <c r="J256" i="1"/>
  <c r="K256" i="1" s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T378" i="1"/>
  <c r="A376" i="1"/>
  <c r="Q376" i="1" s="1"/>
  <c r="R376" i="1" s="1"/>
  <c r="H376" i="1" l="1"/>
  <c r="E257" i="1"/>
  <c r="F257" i="1"/>
  <c r="L253" i="1"/>
  <c r="M254" i="1" s="1"/>
  <c r="D254" i="1"/>
  <c r="G253" i="1"/>
  <c r="N252" i="1"/>
  <c r="O251" i="1"/>
  <c r="J258" i="1"/>
  <c r="K258" i="1" s="1"/>
  <c r="I259" i="1"/>
  <c r="T379" i="1"/>
  <c r="A377" i="1"/>
  <c r="Q377" i="1" s="1"/>
  <c r="R377" i="1" s="1"/>
  <c r="S377" i="1" s="1"/>
  <c r="H377" i="1" l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H378" i="1" l="1"/>
  <c r="E259" i="1"/>
  <c r="F259" i="1"/>
  <c r="L255" i="1"/>
  <c r="M256" i="1" s="1"/>
  <c r="M257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F260" i="1"/>
  <c r="E260" i="1"/>
  <c r="L256" i="1"/>
  <c r="D257" i="1"/>
  <c r="G256" i="1"/>
  <c r="O254" i="1"/>
  <c r="N255" i="1"/>
  <c r="J261" i="1"/>
  <c r="K261" i="1" s="1"/>
  <c r="I262" i="1"/>
  <c r="U260" i="1"/>
  <c r="W260" i="1" s="1"/>
  <c r="Y379" i="1"/>
  <c r="A380" i="1"/>
  <c r="Q380" i="1" s="1"/>
  <c r="R380" i="1" s="1"/>
  <c r="S380" i="1" s="1"/>
  <c r="T382" i="1"/>
  <c r="H380" i="1" l="1"/>
  <c r="E261" i="1"/>
  <c r="F261" i="1"/>
  <c r="L257" i="1"/>
  <c r="M258" i="1" s="1"/>
  <c r="M259" i="1" s="1"/>
  <c r="M260" i="1" s="1"/>
  <c r="M261" i="1" s="1"/>
  <c r="M262" i="1" s="1"/>
  <c r="D258" i="1"/>
  <c r="G257" i="1"/>
  <c r="N256" i="1"/>
  <c r="O255" i="1"/>
  <c r="U261" i="1"/>
  <c r="W261" i="1" s="1"/>
  <c r="I263" i="1"/>
  <c r="J262" i="1"/>
  <c r="K262" i="1" s="1"/>
  <c r="Y380" i="1"/>
  <c r="A381" i="1"/>
  <c r="Q381" i="1" s="1"/>
  <c r="R381" i="1" s="1"/>
  <c r="S381" i="1" s="1"/>
  <c r="T383" i="1"/>
  <c r="H381" i="1" l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H382" i="1" l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H384" i="1" l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H388" i="1" l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H390" i="1" l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H392" i="1" l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H394" i="1" l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H396" i="1" l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H398" i="1" l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H400" i="1" l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Y401" i="1"/>
  <c r="A402" i="1"/>
  <c r="Q402" i="1" s="1"/>
  <c r="R402" i="1" s="1"/>
  <c r="S402" i="1" s="1"/>
  <c r="T404" i="1"/>
  <c r="H402" i="1" l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T406" i="1"/>
  <c r="H404" i="1" l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R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H408" i="1" l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H410" i="1" l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H412" i="1" l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H414" i="1" l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H416" i="1" l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H418" i="1" l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H420" i="1" l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H422" i="1" l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H424" i="1" l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H426" i="1" l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H428" i="1" l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H430" i="1" l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H432" i="1" l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H434" i="1" l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H435" i="1" l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F347" i="1"/>
  <c r="E347" i="1"/>
  <c r="L343" i="1"/>
  <c r="M344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M349" i="1" s="1"/>
  <c r="M350" i="1" s="1"/>
  <c r="M351" i="1" s="1"/>
  <c r="M352" i="1" s="1"/>
  <c r="M353" i="1" s="1"/>
  <c r="D349" i="1"/>
  <c r="G348" i="1"/>
  <c r="N347" i="1"/>
  <c r="O346" i="1"/>
  <c r="U352" i="1"/>
  <c r="W352" i="1" s="1"/>
  <c r="J353" i="1"/>
  <c r="K353" i="1" s="1"/>
  <c r="I354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M436" i="1" s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M531" i="1" s="1"/>
  <c r="M532" i="1" s="1"/>
  <c r="M533" i="1" s="1"/>
  <c r="M534" i="1" s="1"/>
  <c r="M535" i="1" s="1"/>
  <c r="D531" i="1"/>
  <c r="G530" i="1"/>
  <c r="O528" i="1"/>
  <c r="N529" i="1"/>
  <c r="I536" i="1"/>
  <c r="J535" i="1"/>
  <c r="K535" i="1" s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Z711" i="1" s="1"/>
  <c r="R709" i="1"/>
  <c r="H710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M618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M622" i="1" s="1"/>
  <c r="M623" i="1" s="1"/>
  <c r="M624" i="1" s="1"/>
  <c r="M625" i="1" s="1"/>
  <c r="M626" i="1" s="1"/>
  <c r="D622" i="1"/>
  <c r="G621" i="1"/>
  <c r="N620" i="1"/>
  <c r="O619" i="1"/>
  <c r="J626" i="1"/>
  <c r="K626" i="1" s="1"/>
  <c r="I627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T771" i="1"/>
  <c r="Z770" i="1" l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R770" i="1" s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G680" i="1"/>
  <c r="D681" i="1"/>
  <c r="O678" i="1"/>
  <c r="N679" i="1"/>
  <c r="I686" i="1"/>
  <c r="J685" i="1"/>
  <c r="K685" i="1" s="1"/>
  <c r="U684" i="1"/>
  <c r="W684" i="1" s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M682" i="1" s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M715" i="1" s="1"/>
  <c r="M716" i="1" s="1"/>
  <c r="M717" i="1" s="1"/>
  <c r="M718" i="1" s="1"/>
  <c r="M719" i="1" s="1"/>
  <c r="G714" i="1"/>
  <c r="D715" i="1"/>
  <c r="O712" i="1"/>
  <c r="N713" i="1"/>
  <c r="U718" i="1"/>
  <c r="W718" i="1" s="1"/>
  <c r="J719" i="1"/>
  <c r="K719" i="1" s="1"/>
  <c r="I720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M803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M804" i="1" s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M922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M1231" i="1" s="1"/>
  <c r="M1232" i="1" s="1"/>
  <c r="M1233" i="1" s="1"/>
  <c r="M1234" i="1" s="1"/>
  <c r="M1235" i="1" s="1"/>
  <c r="D1231" i="1"/>
  <c r="G1230" i="1"/>
  <c r="O1228" i="1"/>
  <c r="N1229" i="1"/>
  <c r="U1234" i="1"/>
  <c r="W1234" i="1" s="1"/>
  <c r="I1236" i="1"/>
  <c r="J1235" i="1"/>
  <c r="K1235" i="1" s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M1291" i="1" s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T1445" i="1"/>
  <c r="Z1444" i="1" l="1"/>
  <c r="H1443" i="1"/>
  <c r="AA1444" i="1"/>
  <c r="F1324" i="1"/>
  <c r="E1324" i="1"/>
  <c r="L1320" i="1"/>
  <c r="M1321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M1322" i="1" s="1"/>
  <c r="M1323" i="1" s="1"/>
  <c r="M1324" i="1" s="1"/>
  <c r="M1325" i="1" s="1"/>
  <c r="M1326" i="1" s="1"/>
  <c r="G1321" i="1"/>
  <c r="D1322" i="1"/>
  <c r="N1320" i="1"/>
  <c r="O1319" i="1"/>
  <c r="I1327" i="1"/>
  <c r="J1326" i="1"/>
  <c r="K1326" i="1" s="1"/>
  <c r="U1325" i="1"/>
  <c r="W1325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AA1531" i="1" l="1"/>
  <c r="Z1531" i="1"/>
  <c r="H1530" i="1"/>
  <c r="F1411" i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E1415" i="1" l="1"/>
  <c r="L1411" i="1"/>
  <c r="M1412" i="1" s="1"/>
  <c r="D1412" i="1"/>
  <c r="G1411" i="1"/>
  <c r="N1410" i="1"/>
  <c r="O1409" i="1"/>
  <c r="U1415" i="1"/>
  <c r="W1415" i="1" s="1"/>
  <c r="I1417" i="1"/>
  <c r="J1416" i="1"/>
  <c r="K1416" i="1" s="1"/>
  <c r="F1416" i="1" s="1"/>
  <c r="E1416" i="1" l="1"/>
  <c r="L1412" i="1"/>
  <c r="M1413" i="1" s="1"/>
  <c r="M1414" i="1" s="1"/>
  <c r="M1415" i="1" s="1"/>
  <c r="M1416" i="1" s="1"/>
  <c r="M1417" i="1" s="1"/>
  <c r="G1412" i="1"/>
  <c r="D1413" i="1"/>
  <c r="N1411" i="1"/>
  <c r="O1410" i="1"/>
  <c r="U1416" i="1"/>
  <c r="W1416" i="1" s="1"/>
  <c r="I1418" i="1"/>
  <c r="J1417" i="1"/>
  <c r="K1417" i="1" s="1"/>
  <c r="F1417" i="1" s="1"/>
  <c r="E1417" i="1" l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E1418" i="1" l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E1419" i="1" l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E1420" i="1" l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E1421" i="1" l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E1422" i="1" l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E1423" i="1" l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E1424" i="1" l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E1425" i="1" l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E1426" i="1" l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E1427" i="1" l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E1428" i="1" l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E1429" i="1" l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E1430" i="1" l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E1431" i="1" l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E1432" i="1" l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E1433" i="1" l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E1434" i="1" l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E1435" i="1" l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E1442" i="1" l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F1443" i="1" l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E1444" i="1" l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F1445" i="1" l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E1446" i="1" l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F1447" i="1" l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E1448" i="1" l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F1449" i="1" l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E1450" i="1" l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F1451" i="1" l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E1452" i="1" l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F1453" i="1" l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E1454" i="1" l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F1455" i="1" l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E1456" i="1" l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F1457" i="1" l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E1458" i="1" l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F1459" i="1" l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E1460" i="1" l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F1461" i="1" l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E1462" i="1" l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F1463" i="1" l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E1464" i="1" l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F1465" i="1" l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E1466" i="1" l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F1467" i="1" l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E1468" i="1" l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F1469" i="1" l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E1470" i="1" l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F1471" i="1" l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E1472" i="1" l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F1473" i="1" l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F1474" i="1" l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E1475" i="1" l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F1476" i="1" l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E1477" i="1" l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F1478" i="1" l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E1479" i="1" l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F1480" i="1" l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E1481" i="1" l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F1482" i="1" l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E1483" i="1" l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F1484" i="1" l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E1485" i="1" l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F1486" i="1" l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E1487" i="1" l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F1488" i="1" l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E1489" i="1" l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F1490" i="1" l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E1491" i="1" l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F1492" i="1" l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E1493" i="1" l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F1494" i="1" l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E1495" i="1" l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F1496" i="1" l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E1497" i="1" l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F1498" i="1" l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E1499" i="1" l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F1500" i="1" l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E1501" i="1" l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F1502" i="1" l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E1503" i="1" l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F1504" i="1" l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E1505" i="1" l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F1506" i="1" l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E1507" i="1" l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F1508" i="1" l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E1509" i="1" l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F1510" i="1" l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E1511" i="1" l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F1512" i="1" l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E1513" i="1" l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F1514" i="1" l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E1515" i="1" l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F1516" i="1" l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E1517" i="1" l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F1518" i="1" l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E1519" i="1" l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F1520" i="1" l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E1521" i="1" l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F1522" i="1" l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E1523" i="1" l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F1524" i="1" l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E1525" i="1" l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F1526" i="1" l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E1527" i="1" l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F1528" i="1" l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E1529" i="1" l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F1530" i="1" l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E1531" i="1" l="1"/>
  <c r="F1531" i="1"/>
  <c r="L1527" i="1"/>
  <c r="D1528" i="1"/>
  <c r="G1527" i="1"/>
  <c r="N1526" i="1"/>
  <c r="O1525" i="1"/>
  <c r="U1531" i="1"/>
  <c r="W1531" i="1" s="1"/>
  <c r="J1532" i="1"/>
  <c r="K1532" i="1" s="1"/>
  <c r="F1532" i="1" l="1"/>
  <c r="E1532" i="1"/>
  <c r="L1528" i="1"/>
  <c r="D1529" i="1"/>
  <c r="G1528" i="1"/>
  <c r="N1527" i="1"/>
  <c r="O1526" i="1"/>
  <c r="U1532" i="1"/>
  <c r="W1532" i="1" s="1"/>
  <c r="G1529" i="1" l="1"/>
  <c r="L1529" i="1"/>
  <c r="D1530" i="1"/>
  <c r="N1528" i="1"/>
  <c r="O1527" i="1"/>
  <c r="L1530" i="1" l="1"/>
  <c r="M1531" i="1" s="1"/>
  <c r="D1531" i="1"/>
  <c r="G1530" i="1"/>
  <c r="N1529" i="1"/>
  <c r="O1528" i="1"/>
  <c r="L1531" i="1" l="1"/>
  <c r="M1532" i="1" s="1"/>
  <c r="G1531" i="1"/>
  <c r="D1532" i="1"/>
  <c r="N1530" i="1"/>
  <c r="O1529" i="1"/>
  <c r="L1532" i="1" l="1"/>
  <c r="G1532" i="1"/>
  <c r="N1531" i="1"/>
  <c r="O1530" i="1"/>
  <c r="N1532" i="1" l="1"/>
  <c r="O1531" i="1"/>
  <c r="O1532" i="1" l="1"/>
  <c r="Y135" i="1" l="1"/>
  <c r="Y1409" i="1" l="1"/>
  <c r="Y74" i="1" l="1"/>
  <c r="Y197" i="1" l="1"/>
  <c r="Y195" i="1" l="1"/>
  <c r="S225" i="1" l="1"/>
  <c r="Y225" i="1" l="1"/>
  <c r="Y227" i="1" l="1"/>
  <c r="Y252" i="1" l="1"/>
  <c r="Y254" i="1" l="1"/>
  <c r="Y592" i="1" l="1"/>
  <c r="Y774" i="1" l="1"/>
  <c r="Y651" i="1" l="1"/>
  <c r="Y927" i="1" l="1"/>
  <c r="Y958" i="1" l="1"/>
  <c r="Y926" i="1" l="1"/>
  <c r="Y956" i="1" l="1"/>
  <c r="Y1138" i="1" l="1"/>
  <c r="Y1229" i="1" l="1"/>
  <c r="Y1383" i="1" l="1"/>
  <c r="Y1474" i="1" l="1"/>
  <c r="Y1411" i="1" l="1"/>
  <c r="Y1292" i="1"/>
  <c r="Y1261" i="1"/>
  <c r="Y988" i="1"/>
  <c r="Y865" i="1"/>
  <c r="Y711" i="1"/>
  <c r="Y683" i="1"/>
  <c r="Y558" i="1"/>
  <c r="Y529" i="1"/>
  <c r="Q38" i="1"/>
  <c r="Y438" i="1"/>
  <c r="Y347" i="1"/>
  <c r="Y319" i="1"/>
  <c r="Y318" i="1"/>
  <c r="Y256" i="1"/>
  <c r="R255" i="1"/>
  <c r="Z39" i="1" l="1"/>
  <c r="Z40" i="1" s="1"/>
  <c r="Z41" i="1" s="1"/>
  <c r="C39" i="1"/>
  <c r="AA39" i="1"/>
  <c r="AA40" i="1" s="1"/>
  <c r="AA41" i="1" s="1"/>
  <c r="U39" i="1"/>
  <c r="Y38" i="1"/>
  <c r="R38" i="1"/>
  <c r="S38" i="1" s="1"/>
  <c r="W39" i="1" l="1"/>
  <c r="U40" i="1"/>
  <c r="C40" i="1"/>
  <c r="P39" i="1"/>
  <c r="AH12" i="1"/>
  <c r="C41" i="1" l="1"/>
  <c r="P40" i="1"/>
  <c r="W40" i="1"/>
  <c r="U41" i="1"/>
  <c r="X39" i="1"/>
  <c r="B39" i="1" s="1"/>
  <c r="AE12" i="1"/>
  <c r="C42" i="1" s="1"/>
  <c r="AJ12" i="1"/>
  <c r="S252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C43" i="1" l="1"/>
  <c r="P43" i="1" s="1"/>
  <c r="P42" i="1"/>
  <c r="X42" i="1" s="1"/>
  <c r="B42" i="1" s="1"/>
  <c r="W41" i="1"/>
  <c r="X40" i="1"/>
  <c r="B40" i="1" s="1"/>
  <c r="P41" i="1"/>
  <c r="AG13" i="1"/>
  <c r="Y255" i="1"/>
  <c r="X43" i="1" l="1"/>
  <c r="B43" i="1" s="1"/>
  <c r="X41" i="1"/>
  <c r="B41" i="1" s="1"/>
  <c r="S41" i="1"/>
  <c r="Y258" i="1"/>
  <c r="Y41" i="1" l="1"/>
  <c r="U44" i="1"/>
  <c r="W44" i="1" s="1"/>
  <c r="S255" i="1"/>
  <c r="U45" i="1" l="1"/>
  <c r="W45" i="1" s="1"/>
  <c r="U46" i="1" l="1"/>
  <c r="C44" i="1"/>
  <c r="W46" i="1"/>
  <c r="U47" i="1"/>
  <c r="C45" i="1" l="1"/>
  <c r="P44" i="1"/>
  <c r="X44" i="1" s="1"/>
  <c r="B44" i="1" s="1"/>
  <c r="W47" i="1"/>
  <c r="U48" i="1"/>
  <c r="C46" i="1" l="1"/>
  <c r="P45" i="1"/>
  <c r="X45" i="1" s="1"/>
  <c r="B45" i="1" s="1"/>
  <c r="W48" i="1"/>
  <c r="U49" i="1"/>
  <c r="C47" i="1" l="1"/>
  <c r="P46" i="1"/>
  <c r="X46" i="1" s="1"/>
  <c r="B46" i="1" s="1"/>
  <c r="W49" i="1"/>
  <c r="U50" i="1"/>
  <c r="C48" i="1" l="1"/>
  <c r="P47" i="1"/>
  <c r="X47" i="1" s="1"/>
  <c r="B47" i="1" s="1"/>
  <c r="W50" i="1"/>
  <c r="U51" i="1"/>
  <c r="C49" i="1" l="1"/>
  <c r="P48" i="1"/>
  <c r="X48" i="1" s="1"/>
  <c r="B48" i="1" s="1"/>
  <c r="W51" i="1"/>
  <c r="U52" i="1"/>
  <c r="C50" i="1" l="1"/>
  <c r="P49" i="1"/>
  <c r="X49" i="1" s="1"/>
  <c r="B49" i="1" s="1"/>
  <c r="W52" i="1"/>
  <c r="U53" i="1"/>
  <c r="C51" i="1" l="1"/>
  <c r="P50" i="1"/>
  <c r="X50" i="1" s="1"/>
  <c r="B50" i="1" s="1"/>
  <c r="W53" i="1"/>
  <c r="U54" i="1"/>
  <c r="C52" i="1" l="1"/>
  <c r="P51" i="1"/>
  <c r="X51" i="1" s="1"/>
  <c r="B51" i="1" s="1"/>
  <c r="W54" i="1"/>
  <c r="U55" i="1"/>
  <c r="C53" i="1" l="1"/>
  <c r="P52" i="1"/>
  <c r="X52" i="1" s="1"/>
  <c r="B52" i="1" s="1"/>
  <c r="W55" i="1"/>
  <c r="U56" i="1"/>
  <c r="C54" i="1" l="1"/>
  <c r="P53" i="1"/>
  <c r="X53" i="1" s="1"/>
  <c r="B53" i="1" s="1"/>
  <c r="W56" i="1"/>
  <c r="U57" i="1"/>
  <c r="C55" i="1" l="1"/>
  <c r="P54" i="1"/>
  <c r="X54" i="1" s="1"/>
  <c r="B54" i="1" s="1"/>
  <c r="W57" i="1"/>
  <c r="U58" i="1"/>
  <c r="P55" i="1" l="1"/>
  <c r="X55" i="1" s="1"/>
  <c r="B55" i="1" s="1"/>
  <c r="C56" i="1"/>
  <c r="W58" i="1"/>
  <c r="U59" i="1"/>
  <c r="C57" i="1" l="1"/>
  <c r="P56" i="1"/>
  <c r="X56" i="1" s="1"/>
  <c r="B56" i="1" s="1"/>
  <c r="W59" i="1"/>
  <c r="U60" i="1"/>
  <c r="C58" i="1" l="1"/>
  <c r="P57" i="1"/>
  <c r="X57" i="1" s="1"/>
  <c r="B57" i="1" s="1"/>
  <c r="W60" i="1"/>
  <c r="U61" i="1"/>
  <c r="C59" i="1" l="1"/>
  <c r="P58" i="1"/>
  <c r="X58" i="1" s="1"/>
  <c r="B58" i="1" s="1"/>
  <c r="W61" i="1"/>
  <c r="U62" i="1"/>
  <c r="C60" i="1" l="1"/>
  <c r="P59" i="1"/>
  <c r="X59" i="1" s="1"/>
  <c r="B59" i="1" s="1"/>
  <c r="W62" i="1"/>
  <c r="U63" i="1"/>
  <c r="P60" i="1" l="1"/>
  <c r="X60" i="1" s="1"/>
  <c r="B60" i="1" s="1"/>
  <c r="C61" i="1"/>
  <c r="W63" i="1"/>
  <c r="U64" i="1"/>
  <c r="C62" i="1" l="1"/>
  <c r="P61" i="1"/>
  <c r="X61" i="1" s="1"/>
  <c r="B61" i="1" s="1"/>
  <c r="W64" i="1"/>
  <c r="U65" i="1"/>
  <c r="P62" i="1" l="1"/>
  <c r="X62" i="1" s="1"/>
  <c r="B62" i="1" s="1"/>
  <c r="C63" i="1"/>
  <c r="W65" i="1"/>
  <c r="U66" i="1"/>
  <c r="P63" i="1" l="1"/>
  <c r="X63" i="1" s="1"/>
  <c r="B63" i="1" s="1"/>
  <c r="C64" i="1"/>
  <c r="W66" i="1"/>
  <c r="U67" i="1"/>
  <c r="C65" i="1" l="1"/>
  <c r="P64" i="1"/>
  <c r="X64" i="1" s="1"/>
  <c r="B64" i="1" s="1"/>
  <c r="W67" i="1"/>
  <c r="U68" i="1"/>
  <c r="C66" i="1" l="1"/>
  <c r="P65" i="1"/>
  <c r="X65" i="1" s="1"/>
  <c r="B65" i="1" s="1"/>
  <c r="W68" i="1"/>
  <c r="U69" i="1"/>
  <c r="P66" i="1" l="1"/>
  <c r="X66" i="1" s="1"/>
  <c r="B66" i="1" s="1"/>
  <c r="C67" i="1"/>
  <c r="W69" i="1"/>
  <c r="U70" i="1"/>
  <c r="C68" i="1" l="1"/>
  <c r="P67" i="1"/>
  <c r="X67" i="1" s="1"/>
  <c r="B67" i="1" s="1"/>
  <c r="S284" i="1"/>
  <c r="W70" i="1"/>
  <c r="U71" i="1"/>
  <c r="P68" i="1" l="1"/>
  <c r="X68" i="1" s="1"/>
  <c r="B68" i="1" s="1"/>
  <c r="C69" i="1"/>
  <c r="Y284" i="1"/>
  <c r="Y286" i="1"/>
  <c r="W71" i="1"/>
  <c r="U72" i="1"/>
  <c r="P69" i="1" l="1"/>
  <c r="X69" i="1" s="1"/>
  <c r="B69" i="1" s="1"/>
  <c r="C70" i="1"/>
  <c r="P70" i="1" s="1"/>
  <c r="Y287" i="1"/>
  <c r="W72" i="1"/>
  <c r="U73" i="1"/>
  <c r="X70" i="1" l="1"/>
  <c r="B70" i="1" s="1"/>
  <c r="S288" i="1"/>
  <c r="W73" i="1"/>
  <c r="U74" i="1"/>
  <c r="R70" i="1" l="1"/>
  <c r="S70" i="1" s="1"/>
  <c r="Y70" i="1" s="1"/>
  <c r="AH13" i="1"/>
  <c r="Y288" i="1"/>
  <c r="Y72" i="1"/>
  <c r="W74" i="1"/>
  <c r="U75" i="1"/>
  <c r="AE13" i="1" l="1"/>
  <c r="AJ13" i="1"/>
  <c r="Y73" i="1"/>
  <c r="W75" i="1"/>
  <c r="U76" i="1"/>
  <c r="AG14" i="1" l="1"/>
  <c r="C71" i="1"/>
  <c r="W76" i="1"/>
  <c r="U77" i="1"/>
  <c r="P71" i="1" l="1"/>
  <c r="C72" i="1"/>
  <c r="W77" i="1"/>
  <c r="U78" i="1"/>
  <c r="P72" i="1" l="1"/>
  <c r="C73" i="1"/>
  <c r="S71" i="1"/>
  <c r="X71" i="1"/>
  <c r="B71" i="1" s="1"/>
  <c r="W78" i="1"/>
  <c r="U79" i="1"/>
  <c r="Y71" i="1" l="1"/>
  <c r="P73" i="1"/>
  <c r="C74" i="1"/>
  <c r="X72" i="1"/>
  <c r="B72" i="1" s="1"/>
  <c r="W79" i="1"/>
  <c r="U80" i="1"/>
  <c r="P74" i="1" l="1"/>
  <c r="X74" i="1" s="1"/>
  <c r="B74" i="1" s="1"/>
  <c r="C75" i="1"/>
  <c r="S73" i="1"/>
  <c r="X73" i="1"/>
  <c r="B73" i="1" s="1"/>
  <c r="Y78" i="1"/>
  <c r="W80" i="1"/>
  <c r="U81" i="1"/>
  <c r="C76" i="1" l="1"/>
  <c r="P75" i="1"/>
  <c r="X75" i="1" s="1"/>
  <c r="B75" i="1" s="1"/>
  <c r="W81" i="1"/>
  <c r="U82" i="1"/>
  <c r="C77" i="1" l="1"/>
  <c r="P76" i="1"/>
  <c r="X76" i="1" s="1"/>
  <c r="B76" i="1" s="1"/>
  <c r="W82" i="1"/>
  <c r="U83" i="1"/>
  <c r="C78" i="1" l="1"/>
  <c r="P77" i="1"/>
  <c r="X77" i="1" s="1"/>
  <c r="B77" i="1" s="1"/>
  <c r="W83" i="1"/>
  <c r="U84" i="1"/>
  <c r="P78" i="1" l="1"/>
  <c r="C79" i="1"/>
  <c r="W84" i="1"/>
  <c r="U85" i="1"/>
  <c r="P79" i="1" l="1"/>
  <c r="X79" i="1" s="1"/>
  <c r="B79" i="1" s="1"/>
  <c r="C80" i="1"/>
  <c r="X78" i="1"/>
  <c r="B78" i="1" s="1"/>
  <c r="W85" i="1"/>
  <c r="U86" i="1"/>
  <c r="C81" i="1" l="1"/>
  <c r="P80" i="1"/>
  <c r="X80" i="1" s="1"/>
  <c r="B80" i="1" s="1"/>
  <c r="W86" i="1"/>
  <c r="U87" i="1"/>
  <c r="P81" i="1" l="1"/>
  <c r="X81" i="1" s="1"/>
  <c r="B81" i="1" s="1"/>
  <c r="C82" i="1"/>
  <c r="W87" i="1"/>
  <c r="U88" i="1"/>
  <c r="C83" i="1" l="1"/>
  <c r="P82" i="1"/>
  <c r="X82" i="1" s="1"/>
  <c r="B82" i="1" s="1"/>
  <c r="W88" i="1"/>
  <c r="U89" i="1"/>
  <c r="C84" i="1" l="1"/>
  <c r="P83" i="1"/>
  <c r="X83" i="1" s="1"/>
  <c r="B83" i="1" s="1"/>
  <c r="W89" i="1"/>
  <c r="U90" i="1"/>
  <c r="C85" i="1" l="1"/>
  <c r="P84" i="1"/>
  <c r="X84" i="1" s="1"/>
  <c r="B84" i="1" s="1"/>
  <c r="W90" i="1"/>
  <c r="U91" i="1"/>
  <c r="C86" i="1" l="1"/>
  <c r="P85" i="1"/>
  <c r="X85" i="1" s="1"/>
  <c r="B85" i="1" s="1"/>
  <c r="W91" i="1"/>
  <c r="U92" i="1"/>
  <c r="C87" i="1" l="1"/>
  <c r="P86" i="1"/>
  <c r="X86" i="1" s="1"/>
  <c r="B86" i="1" s="1"/>
  <c r="W92" i="1"/>
  <c r="U93" i="1"/>
  <c r="P87" i="1" l="1"/>
  <c r="X87" i="1" s="1"/>
  <c r="B87" i="1" s="1"/>
  <c r="C88" i="1"/>
  <c r="W93" i="1"/>
  <c r="U94" i="1"/>
  <c r="P88" i="1" l="1"/>
  <c r="X88" i="1" s="1"/>
  <c r="B88" i="1" s="1"/>
  <c r="C89" i="1"/>
  <c r="W94" i="1"/>
  <c r="U95" i="1"/>
  <c r="P89" i="1" l="1"/>
  <c r="X89" i="1" s="1"/>
  <c r="B89" i="1" s="1"/>
  <c r="C90" i="1"/>
  <c r="W95" i="1"/>
  <c r="U96" i="1"/>
  <c r="P90" i="1" l="1"/>
  <c r="X90" i="1" s="1"/>
  <c r="B90" i="1" s="1"/>
  <c r="C91" i="1"/>
  <c r="W96" i="1"/>
  <c r="U97" i="1"/>
  <c r="C92" i="1" l="1"/>
  <c r="P91" i="1"/>
  <c r="X91" i="1" s="1"/>
  <c r="B91" i="1" s="1"/>
  <c r="W97" i="1"/>
  <c r="U98" i="1"/>
  <c r="P92" i="1" l="1"/>
  <c r="X92" i="1" s="1"/>
  <c r="B92" i="1" s="1"/>
  <c r="C93" i="1"/>
  <c r="W98" i="1"/>
  <c r="U99" i="1"/>
  <c r="P93" i="1" l="1"/>
  <c r="X93" i="1" s="1"/>
  <c r="B93" i="1" s="1"/>
  <c r="C94" i="1"/>
  <c r="S313" i="1"/>
  <c r="Y313" i="1" s="1"/>
  <c r="S314" i="1"/>
  <c r="Y314" i="1" s="1"/>
  <c r="Y1078" i="1"/>
  <c r="W99" i="1"/>
  <c r="U100" i="1"/>
  <c r="C95" i="1" l="1"/>
  <c r="P94" i="1"/>
  <c r="X94" i="1" s="1"/>
  <c r="B94" i="1" s="1"/>
  <c r="Y315" i="1"/>
  <c r="W100" i="1"/>
  <c r="U101" i="1"/>
  <c r="P95" i="1" l="1"/>
  <c r="X95" i="1" s="1"/>
  <c r="B95" i="1" s="1"/>
  <c r="C96" i="1"/>
  <c r="S315" i="1"/>
  <c r="W101" i="1"/>
  <c r="U102" i="1"/>
  <c r="P96" i="1" l="1"/>
  <c r="X96" i="1" s="1"/>
  <c r="B96" i="1" s="1"/>
  <c r="C97" i="1"/>
  <c r="Y317" i="1"/>
  <c r="W102" i="1"/>
  <c r="U103" i="1"/>
  <c r="C98" i="1" l="1"/>
  <c r="P97" i="1"/>
  <c r="X97" i="1" s="1"/>
  <c r="B97" i="1" s="1"/>
  <c r="W103" i="1"/>
  <c r="U104" i="1"/>
  <c r="P98" i="1" l="1"/>
  <c r="X98" i="1" s="1"/>
  <c r="B98" i="1" s="1"/>
  <c r="C99" i="1"/>
  <c r="Y102" i="1"/>
  <c r="W104" i="1"/>
  <c r="U105" i="1"/>
  <c r="C100" i="1" l="1"/>
  <c r="P99" i="1"/>
  <c r="X99" i="1" s="1"/>
  <c r="B99" i="1" s="1"/>
  <c r="W105" i="1"/>
  <c r="U106" i="1"/>
  <c r="P100" i="1" l="1"/>
  <c r="Y104" i="1"/>
  <c r="W106" i="1"/>
  <c r="U107" i="1"/>
  <c r="X100" i="1" l="1"/>
  <c r="B100" i="1" s="1"/>
  <c r="S100" i="1"/>
  <c r="W107" i="1"/>
  <c r="U108" i="1"/>
  <c r="Y100" i="1" l="1"/>
  <c r="R101" i="1"/>
  <c r="S101" i="1" s="1"/>
  <c r="Y101" i="1" s="1"/>
  <c r="AH14" i="1"/>
  <c r="W108" i="1"/>
  <c r="U109" i="1"/>
  <c r="AE14" i="1" l="1"/>
  <c r="C101" i="1" s="1"/>
  <c r="P101" i="1" s="1"/>
  <c r="X101" i="1" s="1"/>
  <c r="B101" i="1" s="1"/>
  <c r="AJ14" i="1"/>
  <c r="Y560" i="1"/>
  <c r="Y531" i="1"/>
  <c r="W109" i="1"/>
  <c r="U110" i="1"/>
  <c r="AG15" i="1" l="1"/>
  <c r="C102" i="1"/>
  <c r="W110" i="1"/>
  <c r="U111" i="1"/>
  <c r="P102" i="1" l="1"/>
  <c r="C103" i="1"/>
  <c r="W111" i="1"/>
  <c r="U112" i="1"/>
  <c r="C104" i="1" l="1"/>
  <c r="P103" i="1"/>
  <c r="S103" i="1" s="1"/>
  <c r="S102" i="1"/>
  <c r="X102" i="1"/>
  <c r="B102" i="1" s="1"/>
  <c r="W112" i="1"/>
  <c r="U113" i="1"/>
  <c r="X103" i="1" l="1"/>
  <c r="Y103" i="1" s="1"/>
  <c r="C105" i="1"/>
  <c r="P104" i="1"/>
  <c r="W113" i="1"/>
  <c r="U114" i="1"/>
  <c r="B103" i="1" l="1"/>
  <c r="P105" i="1"/>
  <c r="X105" i="1" s="1"/>
  <c r="B105" i="1" s="1"/>
  <c r="C106" i="1"/>
  <c r="X104" i="1"/>
  <c r="B104" i="1" s="1"/>
  <c r="W114" i="1"/>
  <c r="U115" i="1"/>
  <c r="P106" i="1" l="1"/>
  <c r="X106" i="1" s="1"/>
  <c r="B106" i="1" s="1"/>
  <c r="C107" i="1"/>
  <c r="W115" i="1"/>
  <c r="U116" i="1"/>
  <c r="C108" i="1" l="1"/>
  <c r="P107" i="1"/>
  <c r="X107" i="1" s="1"/>
  <c r="B107" i="1" s="1"/>
  <c r="W116" i="1"/>
  <c r="U117" i="1"/>
  <c r="C109" i="1" l="1"/>
  <c r="P108" i="1"/>
  <c r="X108" i="1" s="1"/>
  <c r="B108" i="1" s="1"/>
  <c r="W117" i="1"/>
  <c r="U118" i="1"/>
  <c r="C110" i="1" l="1"/>
  <c r="P109" i="1"/>
  <c r="X109" i="1" s="1"/>
  <c r="B109" i="1" s="1"/>
  <c r="Y833" i="1"/>
  <c r="Y895" i="1"/>
  <c r="W118" i="1"/>
  <c r="U119" i="1"/>
  <c r="C111" i="1" l="1"/>
  <c r="P110" i="1"/>
  <c r="X110" i="1" s="1"/>
  <c r="B110" i="1" s="1"/>
  <c r="Y805" i="1"/>
  <c r="W119" i="1"/>
  <c r="U120" i="1"/>
  <c r="P111" i="1" l="1"/>
  <c r="S111" i="1" s="1"/>
  <c r="W120" i="1"/>
  <c r="U121" i="1"/>
  <c r="X111" i="1" l="1"/>
  <c r="Y111" i="1" s="1"/>
  <c r="W121" i="1"/>
  <c r="U122" i="1"/>
  <c r="B111" i="1" l="1"/>
  <c r="W122" i="1"/>
  <c r="U123" i="1"/>
  <c r="W123" i="1" l="1"/>
  <c r="U124" i="1"/>
  <c r="W124" i="1" l="1"/>
  <c r="U125" i="1"/>
  <c r="W125" i="1" l="1"/>
  <c r="U126" i="1"/>
  <c r="W126" i="1" l="1"/>
  <c r="U127" i="1"/>
  <c r="W127" i="1" l="1"/>
  <c r="U128" i="1"/>
  <c r="W128" i="1" l="1"/>
  <c r="U129" i="1"/>
  <c r="Y1108" i="1" l="1"/>
  <c r="W129" i="1"/>
  <c r="U130" i="1"/>
  <c r="S346" i="1" l="1"/>
  <c r="Y345" i="1"/>
  <c r="Y378" i="1"/>
  <c r="W130" i="1"/>
  <c r="U131" i="1"/>
  <c r="Y346" i="1"/>
  <c r="S345" i="1" l="1"/>
  <c r="W131" i="1"/>
  <c r="U132" i="1"/>
  <c r="W132" i="1" l="1"/>
  <c r="U133" i="1"/>
  <c r="Y349" i="1" l="1"/>
  <c r="W133" i="1"/>
  <c r="U134" i="1"/>
  <c r="W134" i="1" l="1"/>
  <c r="U135" i="1"/>
  <c r="S134" i="1" l="1"/>
  <c r="W135" i="1"/>
  <c r="U136" i="1"/>
  <c r="Y134" i="1"/>
  <c r="Y1413" i="1"/>
  <c r="Y499" i="1"/>
  <c r="W136" i="1" l="1"/>
  <c r="U137" i="1"/>
  <c r="Y557" i="1" l="1"/>
  <c r="W137" i="1"/>
  <c r="U138" i="1"/>
  <c r="W138" i="1" l="1"/>
  <c r="U139" i="1"/>
  <c r="W139" i="1" l="1"/>
  <c r="U140" i="1"/>
  <c r="Y590" i="1"/>
  <c r="S130" i="1" l="1"/>
  <c r="W140" i="1"/>
  <c r="U141" i="1"/>
  <c r="Y130" i="1" l="1"/>
  <c r="R131" i="1"/>
  <c r="S131" i="1" s="1"/>
  <c r="Y131" i="1" s="1"/>
  <c r="AH15" i="1"/>
  <c r="W141" i="1"/>
  <c r="U142" i="1"/>
  <c r="AE15" i="1" l="1"/>
  <c r="AJ15" i="1"/>
  <c r="W142" i="1"/>
  <c r="U143" i="1"/>
  <c r="C112" i="1" l="1"/>
  <c r="AG16" i="1"/>
  <c r="AH16" i="1"/>
  <c r="AE16" i="1" s="1"/>
  <c r="W143" i="1"/>
  <c r="U144" i="1"/>
  <c r="P112" i="1" l="1"/>
  <c r="X112" i="1" s="1"/>
  <c r="B112" i="1" s="1"/>
  <c r="C113" i="1"/>
  <c r="AG17" i="1"/>
  <c r="AH17" i="1"/>
  <c r="AE17" i="1" s="1"/>
  <c r="AJ16" i="1"/>
  <c r="W144" i="1"/>
  <c r="U145" i="1"/>
  <c r="P113" i="1" l="1"/>
  <c r="X113" i="1" s="1"/>
  <c r="B113" i="1" s="1"/>
  <c r="C114" i="1"/>
  <c r="AH18" i="1"/>
  <c r="AE18" i="1" s="1"/>
  <c r="AG18" i="1"/>
  <c r="AJ18" i="1" s="1"/>
  <c r="AJ17" i="1"/>
  <c r="S132" i="1"/>
  <c r="W145" i="1"/>
  <c r="U146" i="1"/>
  <c r="Y772" i="1"/>
  <c r="C115" i="1" l="1"/>
  <c r="P114" i="1"/>
  <c r="X114" i="1" s="1"/>
  <c r="B114" i="1" s="1"/>
  <c r="Y132" i="1"/>
  <c r="S133" i="1"/>
  <c r="AG19" i="1"/>
  <c r="AH19" i="1"/>
  <c r="AE19" i="1" s="1"/>
  <c r="Y923" i="1"/>
  <c r="W146" i="1"/>
  <c r="U147" i="1"/>
  <c r="C116" i="1" l="1"/>
  <c r="P115" i="1"/>
  <c r="X115" i="1" s="1"/>
  <c r="B115" i="1" s="1"/>
  <c r="AG20" i="1"/>
  <c r="AH20" i="1"/>
  <c r="AE20" i="1" s="1"/>
  <c r="AJ19" i="1"/>
  <c r="Y922" i="1"/>
  <c r="W147" i="1"/>
  <c r="U148" i="1"/>
  <c r="P116" i="1" l="1"/>
  <c r="X116" i="1" s="1"/>
  <c r="B116" i="1" s="1"/>
  <c r="C117" i="1"/>
  <c r="AG21" i="1"/>
  <c r="AH21" i="1"/>
  <c r="AE21" i="1" s="1"/>
  <c r="AJ20" i="1"/>
  <c r="W148" i="1"/>
  <c r="U149" i="1"/>
  <c r="P117" i="1" l="1"/>
  <c r="X117" i="1" s="1"/>
  <c r="B117" i="1" s="1"/>
  <c r="C118" i="1"/>
  <c r="AG22" i="1"/>
  <c r="AH22" i="1"/>
  <c r="AE22" i="1" s="1"/>
  <c r="AJ21" i="1"/>
  <c r="W149" i="1"/>
  <c r="U150" i="1"/>
  <c r="Y776" i="1"/>
  <c r="C119" i="1" l="1"/>
  <c r="P118" i="1"/>
  <c r="X118" i="1" s="1"/>
  <c r="B118" i="1" s="1"/>
  <c r="AH23" i="1"/>
  <c r="AE23" i="1" s="1"/>
  <c r="AG23" i="1"/>
  <c r="AJ23" i="1" s="1"/>
  <c r="AJ22" i="1"/>
  <c r="C286" i="1"/>
  <c r="W150" i="1"/>
  <c r="U151" i="1"/>
  <c r="P119" i="1" l="1"/>
  <c r="X119" i="1" s="1"/>
  <c r="B119" i="1" s="1"/>
  <c r="C120" i="1"/>
  <c r="C287" i="1"/>
  <c r="P286" i="1"/>
  <c r="X286" i="1" s="1"/>
  <c r="B286" i="1" s="1"/>
  <c r="AH24" i="1"/>
  <c r="AE24" i="1" s="1"/>
  <c r="AG24" i="1"/>
  <c r="W151" i="1"/>
  <c r="U152" i="1"/>
  <c r="C121" i="1" l="1"/>
  <c r="P120" i="1"/>
  <c r="X120" i="1" s="1"/>
  <c r="B120" i="1" s="1"/>
  <c r="AJ24" i="1"/>
  <c r="AG25" i="1"/>
  <c r="AH25" i="1"/>
  <c r="AE25" i="1" s="1"/>
  <c r="P287" i="1"/>
  <c r="X287" i="1" s="1"/>
  <c r="B287" i="1" s="1"/>
  <c r="C288" i="1"/>
  <c r="W152" i="1"/>
  <c r="U153" i="1"/>
  <c r="P121" i="1" l="1"/>
  <c r="X121" i="1" s="1"/>
  <c r="B121" i="1" s="1"/>
  <c r="C122" i="1"/>
  <c r="C317" i="1"/>
  <c r="C289" i="1"/>
  <c r="P288" i="1"/>
  <c r="C258" i="1"/>
  <c r="AH26" i="1"/>
  <c r="AE26" i="1" s="1"/>
  <c r="AG26" i="1"/>
  <c r="AJ25" i="1"/>
  <c r="W153" i="1"/>
  <c r="U154" i="1"/>
  <c r="Y1017" i="1"/>
  <c r="C123" i="1" l="1"/>
  <c r="P122" i="1"/>
  <c r="X122" i="1" s="1"/>
  <c r="B122" i="1" s="1"/>
  <c r="AJ26" i="1"/>
  <c r="C259" i="1"/>
  <c r="P258" i="1"/>
  <c r="X258" i="1" s="1"/>
  <c r="B258" i="1" s="1"/>
  <c r="X288" i="1"/>
  <c r="B288" i="1" s="1"/>
  <c r="C290" i="1"/>
  <c r="P289" i="1"/>
  <c r="X289" i="1" s="1"/>
  <c r="B289" i="1" s="1"/>
  <c r="P317" i="1"/>
  <c r="X317" i="1" s="1"/>
  <c r="B317" i="1" s="1"/>
  <c r="C318" i="1"/>
  <c r="AH27" i="1"/>
  <c r="AE27" i="1" s="1"/>
  <c r="AG27" i="1"/>
  <c r="W154" i="1"/>
  <c r="U155" i="1"/>
  <c r="C124" i="1" l="1"/>
  <c r="P123" i="1"/>
  <c r="X123" i="1" s="1"/>
  <c r="B123" i="1" s="1"/>
  <c r="AJ27" i="1"/>
  <c r="C291" i="1"/>
  <c r="P290" i="1"/>
  <c r="X290" i="1" s="1"/>
  <c r="B290" i="1" s="1"/>
  <c r="AH28" i="1"/>
  <c r="AE28" i="1" s="1"/>
  <c r="AG28" i="1"/>
  <c r="P318" i="1"/>
  <c r="X318" i="1" s="1"/>
  <c r="B318" i="1" s="1"/>
  <c r="C319" i="1"/>
  <c r="C349" i="1"/>
  <c r="P259" i="1"/>
  <c r="X259" i="1" s="1"/>
  <c r="B259" i="1" s="1"/>
  <c r="C260" i="1"/>
  <c r="W155" i="1"/>
  <c r="U156" i="1"/>
  <c r="C125" i="1" l="1"/>
  <c r="P124" i="1"/>
  <c r="X124" i="1" s="1"/>
  <c r="B124" i="1" s="1"/>
  <c r="AJ28" i="1"/>
  <c r="AH29" i="1"/>
  <c r="AE29" i="1" s="1"/>
  <c r="AG29" i="1"/>
  <c r="AJ29" i="1" s="1"/>
  <c r="P260" i="1"/>
  <c r="X260" i="1" s="1"/>
  <c r="B260" i="1" s="1"/>
  <c r="C261" i="1"/>
  <c r="C292" i="1"/>
  <c r="P291" i="1"/>
  <c r="X291" i="1" s="1"/>
  <c r="B291" i="1" s="1"/>
  <c r="P319" i="1"/>
  <c r="X319" i="1" s="1"/>
  <c r="B319" i="1" s="1"/>
  <c r="C320" i="1"/>
  <c r="P349" i="1"/>
  <c r="X349" i="1" s="1"/>
  <c r="B349" i="1" s="1"/>
  <c r="C350" i="1"/>
  <c r="W156" i="1"/>
  <c r="U157" i="1"/>
  <c r="P125" i="1" l="1"/>
  <c r="X125" i="1" s="1"/>
  <c r="B125" i="1" s="1"/>
  <c r="C126" i="1"/>
  <c r="P292" i="1"/>
  <c r="X292" i="1" s="1"/>
  <c r="B292" i="1" s="1"/>
  <c r="C293" i="1"/>
  <c r="P350" i="1"/>
  <c r="X350" i="1" s="1"/>
  <c r="B350" i="1" s="1"/>
  <c r="C351" i="1"/>
  <c r="C262" i="1"/>
  <c r="P261" i="1"/>
  <c r="X261" i="1" s="1"/>
  <c r="B261" i="1" s="1"/>
  <c r="C321" i="1"/>
  <c r="P320" i="1"/>
  <c r="X320" i="1" s="1"/>
  <c r="B320" i="1" s="1"/>
  <c r="AG30" i="1"/>
  <c r="AH30" i="1"/>
  <c r="AE30" i="1" s="1"/>
  <c r="W157" i="1"/>
  <c r="U158" i="1"/>
  <c r="P126" i="1" l="1"/>
  <c r="X126" i="1" s="1"/>
  <c r="B126" i="1" s="1"/>
  <c r="C127" i="1"/>
  <c r="AG31" i="1"/>
  <c r="AH31" i="1"/>
  <c r="AE31" i="1" s="1"/>
  <c r="AJ30" i="1"/>
  <c r="C263" i="1"/>
  <c r="P262" i="1"/>
  <c r="X262" i="1" s="1"/>
  <c r="B262" i="1" s="1"/>
  <c r="C352" i="1"/>
  <c r="P351" i="1"/>
  <c r="X351" i="1" s="1"/>
  <c r="B351" i="1" s="1"/>
  <c r="P321" i="1"/>
  <c r="X321" i="1" s="1"/>
  <c r="B321" i="1" s="1"/>
  <c r="C322" i="1"/>
  <c r="C294" i="1"/>
  <c r="P293" i="1"/>
  <c r="X293" i="1" s="1"/>
  <c r="B293" i="1" s="1"/>
  <c r="W158" i="1"/>
  <c r="U159" i="1"/>
  <c r="C128" i="1" l="1"/>
  <c r="P127" i="1"/>
  <c r="X127" i="1" s="1"/>
  <c r="B127" i="1" s="1"/>
  <c r="P263" i="1"/>
  <c r="X263" i="1" s="1"/>
  <c r="B263" i="1" s="1"/>
  <c r="C264" i="1"/>
  <c r="C295" i="1"/>
  <c r="P294" i="1"/>
  <c r="X294" i="1" s="1"/>
  <c r="B294" i="1" s="1"/>
  <c r="AH32" i="1"/>
  <c r="AE32" i="1" s="1"/>
  <c r="AG32" i="1"/>
  <c r="C323" i="1"/>
  <c r="P322" i="1"/>
  <c r="X322" i="1" s="1"/>
  <c r="B322" i="1" s="1"/>
  <c r="AJ31" i="1"/>
  <c r="S557" i="1"/>
  <c r="P352" i="1"/>
  <c r="X352" i="1" s="1"/>
  <c r="B352" i="1" s="1"/>
  <c r="C353" i="1"/>
  <c r="C377" i="1"/>
  <c r="Y1227" i="1"/>
  <c r="W159" i="1"/>
  <c r="U160" i="1"/>
  <c r="P128" i="1" l="1"/>
  <c r="X128" i="1" s="1"/>
  <c r="B128" i="1" s="1"/>
  <c r="C129" i="1"/>
  <c r="AJ32" i="1"/>
  <c r="C560" i="1"/>
  <c r="AH33" i="1"/>
  <c r="AE33" i="1" s="1"/>
  <c r="AG33" i="1"/>
  <c r="C296" i="1"/>
  <c r="P295" i="1"/>
  <c r="X295" i="1" s="1"/>
  <c r="B295" i="1" s="1"/>
  <c r="P264" i="1"/>
  <c r="X264" i="1" s="1"/>
  <c r="B264" i="1" s="1"/>
  <c r="C265" i="1"/>
  <c r="P353" i="1"/>
  <c r="X353" i="1" s="1"/>
  <c r="B353" i="1" s="1"/>
  <c r="C354" i="1"/>
  <c r="P323" i="1"/>
  <c r="X323" i="1" s="1"/>
  <c r="B323" i="1" s="1"/>
  <c r="C324" i="1"/>
  <c r="P377" i="1"/>
  <c r="X377" i="1" s="1"/>
  <c r="C378" i="1"/>
  <c r="W160" i="1"/>
  <c r="U161" i="1"/>
  <c r="Y1140" i="1"/>
  <c r="AJ33" i="1" l="1"/>
  <c r="C130" i="1"/>
  <c r="P129" i="1"/>
  <c r="X129" i="1" s="1"/>
  <c r="B129" i="1" s="1"/>
  <c r="P296" i="1"/>
  <c r="X296" i="1" s="1"/>
  <c r="B296" i="1" s="1"/>
  <c r="C297" i="1"/>
  <c r="C355" i="1"/>
  <c r="P354" i="1"/>
  <c r="X354" i="1" s="1"/>
  <c r="B354" i="1" s="1"/>
  <c r="AG34" i="1"/>
  <c r="AH34" i="1"/>
  <c r="AE34" i="1" s="1"/>
  <c r="P324" i="1"/>
  <c r="X324" i="1" s="1"/>
  <c r="B324" i="1" s="1"/>
  <c r="C325" i="1"/>
  <c r="C266" i="1"/>
  <c r="P265" i="1"/>
  <c r="X265" i="1" s="1"/>
  <c r="B265" i="1" s="1"/>
  <c r="C561" i="1"/>
  <c r="P560" i="1"/>
  <c r="X560" i="1" s="1"/>
  <c r="B560" i="1" s="1"/>
  <c r="B377" i="1"/>
  <c r="P378" i="1"/>
  <c r="C379" i="1"/>
  <c r="Y377" i="1"/>
  <c r="W161" i="1"/>
  <c r="U162" i="1"/>
  <c r="Y1288" i="1"/>
  <c r="P130" i="1" l="1"/>
  <c r="X130" i="1" s="1"/>
  <c r="B130" i="1" s="1"/>
  <c r="C131" i="1"/>
  <c r="AJ34" i="1"/>
  <c r="C298" i="1"/>
  <c r="P297" i="1"/>
  <c r="X297" i="1" s="1"/>
  <c r="B297" i="1" s="1"/>
  <c r="P266" i="1"/>
  <c r="X266" i="1" s="1"/>
  <c r="B266" i="1" s="1"/>
  <c r="C267" i="1"/>
  <c r="C326" i="1"/>
  <c r="P325" i="1"/>
  <c r="X325" i="1" s="1"/>
  <c r="B325" i="1" s="1"/>
  <c r="AH35" i="1"/>
  <c r="AE35" i="1" s="1"/>
  <c r="AG35" i="1"/>
  <c r="AJ35" i="1" s="1"/>
  <c r="P561" i="1"/>
  <c r="C562" i="1"/>
  <c r="C356" i="1"/>
  <c r="P355" i="1"/>
  <c r="X355" i="1" s="1"/>
  <c r="B355" i="1" s="1"/>
  <c r="W162" i="1"/>
  <c r="U163" i="1"/>
  <c r="P379" i="1"/>
  <c r="X379" i="1" s="1"/>
  <c r="B379" i="1" s="1"/>
  <c r="C380" i="1"/>
  <c r="X378" i="1"/>
  <c r="B378" i="1" s="1"/>
  <c r="Y1231" i="1"/>
  <c r="P131" i="1" l="1"/>
  <c r="X131" i="1" s="1"/>
  <c r="B131" i="1" s="1"/>
  <c r="C132" i="1"/>
  <c r="P356" i="1"/>
  <c r="X356" i="1" s="1"/>
  <c r="B356" i="1" s="1"/>
  <c r="C357" i="1"/>
  <c r="P562" i="1"/>
  <c r="X562" i="1" s="1"/>
  <c r="B562" i="1" s="1"/>
  <c r="C563" i="1"/>
  <c r="S561" i="1"/>
  <c r="X561" i="1"/>
  <c r="Y561" i="1" s="1"/>
  <c r="C327" i="1"/>
  <c r="P326" i="1"/>
  <c r="X326" i="1" s="1"/>
  <c r="B326" i="1" s="1"/>
  <c r="P267" i="1"/>
  <c r="X267" i="1" s="1"/>
  <c r="B267" i="1" s="1"/>
  <c r="C268" i="1"/>
  <c r="AG36" i="1"/>
  <c r="AH36" i="1"/>
  <c r="AE36" i="1" s="1"/>
  <c r="C299" i="1"/>
  <c r="P298" i="1"/>
  <c r="X298" i="1" s="1"/>
  <c r="B298" i="1" s="1"/>
  <c r="W163" i="1"/>
  <c r="U164" i="1"/>
  <c r="S466" i="1"/>
  <c r="C468" i="1"/>
  <c r="C381" i="1"/>
  <c r="P380" i="1"/>
  <c r="X380" i="1" s="1"/>
  <c r="B380" i="1" s="1"/>
  <c r="P132" i="1" l="1"/>
  <c r="X132" i="1" s="1"/>
  <c r="B132" i="1" s="1"/>
  <c r="C133" i="1"/>
  <c r="C269" i="1"/>
  <c r="P268" i="1"/>
  <c r="X268" i="1" s="1"/>
  <c r="B268" i="1" s="1"/>
  <c r="C564" i="1"/>
  <c r="P563" i="1"/>
  <c r="X563" i="1" s="1"/>
  <c r="B563" i="1" s="1"/>
  <c r="P299" i="1"/>
  <c r="X299" i="1" s="1"/>
  <c r="B299" i="1" s="1"/>
  <c r="C300" i="1"/>
  <c r="C358" i="1"/>
  <c r="P357" i="1"/>
  <c r="X357" i="1" s="1"/>
  <c r="B357" i="1" s="1"/>
  <c r="AG37" i="1"/>
  <c r="AH37" i="1"/>
  <c r="AE37" i="1" s="1"/>
  <c r="AJ36" i="1"/>
  <c r="C328" i="1"/>
  <c r="P327" i="1"/>
  <c r="X327" i="1" s="1"/>
  <c r="B327" i="1" s="1"/>
  <c r="B561" i="1"/>
  <c r="Y1441" i="1"/>
  <c r="W164" i="1"/>
  <c r="U165" i="1"/>
  <c r="Y466" i="1"/>
  <c r="Y527" i="1"/>
  <c r="C469" i="1"/>
  <c r="P468" i="1"/>
  <c r="P381" i="1"/>
  <c r="X381" i="1" s="1"/>
  <c r="B381" i="1" s="1"/>
  <c r="C382" i="1"/>
  <c r="C134" i="1" l="1"/>
  <c r="P133" i="1"/>
  <c r="C329" i="1"/>
  <c r="P328" i="1"/>
  <c r="X328" i="1" s="1"/>
  <c r="B328" i="1" s="1"/>
  <c r="P300" i="1"/>
  <c r="X300" i="1" s="1"/>
  <c r="B300" i="1" s="1"/>
  <c r="C301" i="1"/>
  <c r="AG38" i="1"/>
  <c r="AH38" i="1"/>
  <c r="AE38" i="1" s="1"/>
  <c r="AJ37" i="1"/>
  <c r="C565" i="1"/>
  <c r="P564" i="1"/>
  <c r="X564" i="1" s="1"/>
  <c r="B564" i="1" s="1"/>
  <c r="P358" i="1"/>
  <c r="X358" i="1" s="1"/>
  <c r="B358" i="1" s="1"/>
  <c r="C359" i="1"/>
  <c r="P269" i="1"/>
  <c r="X269" i="1" s="1"/>
  <c r="B269" i="1" s="1"/>
  <c r="C270" i="1"/>
  <c r="W165" i="1"/>
  <c r="U166" i="1"/>
  <c r="X468" i="1"/>
  <c r="Y468" i="1" s="1"/>
  <c r="P469" i="1"/>
  <c r="X469" i="1" s="1"/>
  <c r="B469" i="1" s="1"/>
  <c r="C470" i="1"/>
  <c r="P382" i="1"/>
  <c r="X382" i="1" s="1"/>
  <c r="B382" i="1" s="1"/>
  <c r="C383" i="1"/>
  <c r="X133" i="1" l="1"/>
  <c r="Y133" i="1" s="1"/>
  <c r="P134" i="1"/>
  <c r="C135" i="1"/>
  <c r="AJ38" i="1"/>
  <c r="AH39" i="1"/>
  <c r="AE39" i="1" s="1"/>
  <c r="AG39" i="1"/>
  <c r="AJ39" i="1" s="1"/>
  <c r="C302" i="1"/>
  <c r="P301" i="1"/>
  <c r="X301" i="1" s="1"/>
  <c r="B301" i="1" s="1"/>
  <c r="C271" i="1"/>
  <c r="P270" i="1"/>
  <c r="X270" i="1" s="1"/>
  <c r="B270" i="1" s="1"/>
  <c r="C330" i="1"/>
  <c r="P329" i="1"/>
  <c r="X329" i="1" s="1"/>
  <c r="B329" i="1" s="1"/>
  <c r="P565" i="1"/>
  <c r="X565" i="1" s="1"/>
  <c r="B565" i="1" s="1"/>
  <c r="C566" i="1"/>
  <c r="C360" i="1"/>
  <c r="P359" i="1"/>
  <c r="X359" i="1" s="1"/>
  <c r="B359" i="1" s="1"/>
  <c r="W166" i="1"/>
  <c r="U167" i="1"/>
  <c r="P470" i="1"/>
  <c r="S470" i="1" s="1"/>
  <c r="C471" i="1"/>
  <c r="Y470" i="1"/>
  <c r="B468" i="1"/>
  <c r="C384" i="1"/>
  <c r="P383" i="1"/>
  <c r="P135" i="1" l="1"/>
  <c r="X135" i="1" s="1"/>
  <c r="B135" i="1" s="1"/>
  <c r="C136" i="1"/>
  <c r="X134" i="1"/>
  <c r="B134" i="1"/>
  <c r="B133" i="1"/>
  <c r="P360" i="1"/>
  <c r="X360" i="1" s="1"/>
  <c r="B360" i="1" s="1"/>
  <c r="C361" i="1"/>
  <c r="C567" i="1"/>
  <c r="P566" i="1"/>
  <c r="X566" i="1" s="1"/>
  <c r="B566" i="1" s="1"/>
  <c r="P302" i="1"/>
  <c r="X302" i="1" s="1"/>
  <c r="B302" i="1" s="1"/>
  <c r="C303" i="1"/>
  <c r="P330" i="1"/>
  <c r="X330" i="1" s="1"/>
  <c r="B330" i="1" s="1"/>
  <c r="C331" i="1"/>
  <c r="C272" i="1"/>
  <c r="P271" i="1"/>
  <c r="X271" i="1" s="1"/>
  <c r="B271" i="1" s="1"/>
  <c r="AH40" i="1"/>
  <c r="AE40" i="1" s="1"/>
  <c r="AG40" i="1"/>
  <c r="X470" i="1"/>
  <c r="B470" i="1" s="1"/>
  <c r="W167" i="1"/>
  <c r="U168" i="1"/>
  <c r="X383" i="1"/>
  <c r="C590" i="1"/>
  <c r="C472" i="1"/>
  <c r="P471" i="1"/>
  <c r="X471" i="1" s="1"/>
  <c r="B471" i="1" s="1"/>
  <c r="P384" i="1"/>
  <c r="X384" i="1" s="1"/>
  <c r="B384" i="1" s="1"/>
  <c r="C385" i="1"/>
  <c r="AJ40" i="1" l="1"/>
  <c r="P136" i="1"/>
  <c r="X136" i="1" s="1"/>
  <c r="B136" i="1" s="1"/>
  <c r="C137" i="1"/>
  <c r="C304" i="1"/>
  <c r="P303" i="1"/>
  <c r="X303" i="1" s="1"/>
  <c r="B303" i="1" s="1"/>
  <c r="C273" i="1"/>
  <c r="P272" i="1"/>
  <c r="X272" i="1" s="1"/>
  <c r="B272" i="1" s="1"/>
  <c r="P567" i="1"/>
  <c r="X567" i="1" s="1"/>
  <c r="B567" i="1" s="1"/>
  <c r="C568" i="1"/>
  <c r="P331" i="1"/>
  <c r="X331" i="1" s="1"/>
  <c r="B331" i="1" s="1"/>
  <c r="C332" i="1"/>
  <c r="P361" i="1"/>
  <c r="X361" i="1" s="1"/>
  <c r="B361" i="1" s="1"/>
  <c r="C362" i="1"/>
  <c r="AG41" i="1"/>
  <c r="AH41" i="1"/>
  <c r="AE41" i="1" s="1"/>
  <c r="W168" i="1"/>
  <c r="U169" i="1"/>
  <c r="P472" i="1"/>
  <c r="X472" i="1" s="1"/>
  <c r="B472" i="1" s="1"/>
  <c r="C473" i="1"/>
  <c r="Y588" i="1"/>
  <c r="C591" i="1"/>
  <c r="P590" i="1"/>
  <c r="X590" i="1" s="1"/>
  <c r="B590" i="1" s="1"/>
  <c r="B383" i="1"/>
  <c r="C386" i="1"/>
  <c r="P385" i="1"/>
  <c r="X385" i="1" s="1"/>
  <c r="B385" i="1" s="1"/>
  <c r="P137" i="1" l="1"/>
  <c r="X137" i="1" s="1"/>
  <c r="B137" i="1" s="1"/>
  <c r="C138" i="1"/>
  <c r="AJ41" i="1"/>
  <c r="C363" i="1"/>
  <c r="P362" i="1"/>
  <c r="X362" i="1" s="1"/>
  <c r="B362" i="1" s="1"/>
  <c r="C569" i="1"/>
  <c r="P568" i="1"/>
  <c r="X568" i="1" s="1"/>
  <c r="B568" i="1" s="1"/>
  <c r="P273" i="1"/>
  <c r="X273" i="1" s="1"/>
  <c r="B273" i="1" s="1"/>
  <c r="C274" i="1"/>
  <c r="AH42" i="1"/>
  <c r="AE42" i="1" s="1"/>
  <c r="AG42" i="1"/>
  <c r="P332" i="1"/>
  <c r="X332" i="1" s="1"/>
  <c r="B332" i="1" s="1"/>
  <c r="C333" i="1"/>
  <c r="C305" i="1"/>
  <c r="P304" i="1"/>
  <c r="X304" i="1" s="1"/>
  <c r="B304" i="1" s="1"/>
  <c r="W169" i="1"/>
  <c r="U170" i="1"/>
  <c r="P591" i="1"/>
  <c r="C592" i="1"/>
  <c r="C474" i="1"/>
  <c r="P473" i="1"/>
  <c r="X473" i="1" s="1"/>
  <c r="B473" i="1" s="1"/>
  <c r="C387" i="1"/>
  <c r="P386" i="1"/>
  <c r="X386" i="1" s="1"/>
  <c r="B386" i="1" s="1"/>
  <c r="C139" i="1" l="1"/>
  <c r="P138" i="1"/>
  <c r="X138" i="1" s="1"/>
  <c r="B138" i="1" s="1"/>
  <c r="AJ42" i="1"/>
  <c r="AH43" i="1"/>
  <c r="AE43" i="1" s="1"/>
  <c r="AG43" i="1"/>
  <c r="AJ43" i="1" s="1"/>
  <c r="C275" i="1"/>
  <c r="P274" i="1"/>
  <c r="X274" i="1" s="1"/>
  <c r="B274" i="1" s="1"/>
  <c r="P305" i="1"/>
  <c r="X305" i="1" s="1"/>
  <c r="B305" i="1" s="1"/>
  <c r="C306" i="1"/>
  <c r="P333" i="1"/>
  <c r="X333" i="1" s="1"/>
  <c r="B333" i="1" s="1"/>
  <c r="C334" i="1"/>
  <c r="P569" i="1"/>
  <c r="X569" i="1" s="1"/>
  <c r="B569" i="1" s="1"/>
  <c r="C570" i="1"/>
  <c r="P363" i="1"/>
  <c r="X363" i="1" s="1"/>
  <c r="B363" i="1" s="1"/>
  <c r="C364" i="1"/>
  <c r="X591" i="1"/>
  <c r="B591" i="1" s="1"/>
  <c r="S591" i="1"/>
  <c r="Y591" i="1" s="1"/>
  <c r="W170" i="1"/>
  <c r="U171" i="1"/>
  <c r="P474" i="1"/>
  <c r="X474" i="1" s="1"/>
  <c r="B474" i="1" s="1"/>
  <c r="C475" i="1"/>
  <c r="C593" i="1"/>
  <c r="P592" i="1"/>
  <c r="X592" i="1" s="1"/>
  <c r="B592" i="1" s="1"/>
  <c r="P387" i="1"/>
  <c r="X387" i="1" s="1"/>
  <c r="B387" i="1" s="1"/>
  <c r="C388" i="1"/>
  <c r="Y622" i="1"/>
  <c r="C140" i="1" l="1"/>
  <c r="P139" i="1"/>
  <c r="X139" i="1" s="1"/>
  <c r="B139" i="1" s="1"/>
  <c r="P570" i="1"/>
  <c r="X570" i="1" s="1"/>
  <c r="B570" i="1" s="1"/>
  <c r="C571" i="1"/>
  <c r="P364" i="1"/>
  <c r="X364" i="1" s="1"/>
  <c r="B364" i="1" s="1"/>
  <c r="C365" i="1"/>
  <c r="C335" i="1"/>
  <c r="P334" i="1"/>
  <c r="X334" i="1" s="1"/>
  <c r="B334" i="1" s="1"/>
  <c r="P275" i="1"/>
  <c r="X275" i="1" s="1"/>
  <c r="B275" i="1" s="1"/>
  <c r="C276" i="1"/>
  <c r="AH44" i="1"/>
  <c r="AE44" i="1" s="1"/>
  <c r="AG44" i="1"/>
  <c r="AJ44" i="1" s="1"/>
  <c r="P306" i="1"/>
  <c r="X306" i="1" s="1"/>
  <c r="B306" i="1" s="1"/>
  <c r="C307" i="1"/>
  <c r="W171" i="1"/>
  <c r="U172" i="1"/>
  <c r="P593" i="1"/>
  <c r="X593" i="1" s="1"/>
  <c r="B593" i="1" s="1"/>
  <c r="C594" i="1"/>
  <c r="P475" i="1"/>
  <c r="X475" i="1" s="1"/>
  <c r="B475" i="1" s="1"/>
  <c r="C476" i="1"/>
  <c r="P388" i="1"/>
  <c r="X388" i="1" s="1"/>
  <c r="B388" i="1" s="1"/>
  <c r="C389" i="1"/>
  <c r="P140" i="1" l="1"/>
  <c r="X140" i="1" s="1"/>
  <c r="B140" i="1" s="1"/>
  <c r="C141" i="1"/>
  <c r="AH45" i="1"/>
  <c r="AE45" i="1" s="1"/>
  <c r="AG45" i="1"/>
  <c r="AJ45" i="1" s="1"/>
  <c r="P335" i="1"/>
  <c r="X335" i="1" s="1"/>
  <c r="B335" i="1" s="1"/>
  <c r="C336" i="1"/>
  <c r="C366" i="1"/>
  <c r="P365" i="1"/>
  <c r="X365" i="1" s="1"/>
  <c r="B365" i="1" s="1"/>
  <c r="S922" i="1"/>
  <c r="P307" i="1"/>
  <c r="X307" i="1" s="1"/>
  <c r="B307" i="1" s="1"/>
  <c r="C308" i="1"/>
  <c r="C277" i="1"/>
  <c r="P276" i="1"/>
  <c r="X276" i="1" s="1"/>
  <c r="B276" i="1" s="1"/>
  <c r="C572" i="1"/>
  <c r="P571" i="1"/>
  <c r="X571" i="1" s="1"/>
  <c r="B571" i="1" s="1"/>
  <c r="W172" i="1"/>
  <c r="U173" i="1"/>
  <c r="C477" i="1"/>
  <c r="P476" i="1"/>
  <c r="X476" i="1" s="1"/>
  <c r="B476" i="1" s="1"/>
  <c r="P594" i="1"/>
  <c r="X594" i="1" s="1"/>
  <c r="B594" i="1" s="1"/>
  <c r="C595" i="1"/>
  <c r="P389" i="1"/>
  <c r="X389" i="1" s="1"/>
  <c r="B389" i="1" s="1"/>
  <c r="C390" i="1"/>
  <c r="C142" i="1" l="1"/>
  <c r="P141" i="1"/>
  <c r="X141" i="1" s="1"/>
  <c r="B141" i="1" s="1"/>
  <c r="C573" i="1"/>
  <c r="P572" i="1"/>
  <c r="X572" i="1" s="1"/>
  <c r="B572" i="1" s="1"/>
  <c r="P366" i="1"/>
  <c r="X366" i="1" s="1"/>
  <c r="B366" i="1" s="1"/>
  <c r="C367" i="1"/>
  <c r="C925" i="1"/>
  <c r="C278" i="1"/>
  <c r="P277" i="1"/>
  <c r="X277" i="1" s="1"/>
  <c r="B277" i="1" s="1"/>
  <c r="P308" i="1"/>
  <c r="X308" i="1" s="1"/>
  <c r="B308" i="1" s="1"/>
  <c r="C309" i="1"/>
  <c r="C337" i="1"/>
  <c r="P336" i="1"/>
  <c r="X336" i="1" s="1"/>
  <c r="B336" i="1" s="1"/>
  <c r="AG46" i="1"/>
  <c r="AH46" i="1"/>
  <c r="AE46" i="1" s="1"/>
  <c r="W173" i="1"/>
  <c r="U174" i="1"/>
  <c r="P595" i="1"/>
  <c r="X595" i="1" s="1"/>
  <c r="B595" i="1" s="1"/>
  <c r="C596" i="1"/>
  <c r="P477" i="1"/>
  <c r="X477" i="1" s="1"/>
  <c r="B477" i="1" s="1"/>
  <c r="C478" i="1"/>
  <c r="P390" i="1"/>
  <c r="X390" i="1" s="1"/>
  <c r="B390" i="1" s="1"/>
  <c r="C391" i="1"/>
  <c r="Y713" i="1"/>
  <c r="P142" i="1" l="1"/>
  <c r="X142" i="1" s="1"/>
  <c r="B142" i="1" s="1"/>
  <c r="C143" i="1"/>
  <c r="AJ46" i="1"/>
  <c r="C926" i="1"/>
  <c r="P925" i="1"/>
  <c r="C338" i="1"/>
  <c r="P337" i="1"/>
  <c r="X337" i="1" s="1"/>
  <c r="B337" i="1" s="1"/>
  <c r="AG47" i="1"/>
  <c r="AH47" i="1"/>
  <c r="AE47" i="1" s="1"/>
  <c r="P309" i="1"/>
  <c r="X309" i="1" s="1"/>
  <c r="B309" i="1" s="1"/>
  <c r="C310" i="1"/>
  <c r="P367" i="1"/>
  <c r="X367" i="1" s="1"/>
  <c r="B367" i="1" s="1"/>
  <c r="C368" i="1"/>
  <c r="P573" i="1"/>
  <c r="X573" i="1" s="1"/>
  <c r="B573" i="1" s="1"/>
  <c r="C574" i="1"/>
  <c r="P278" i="1"/>
  <c r="X278" i="1" s="1"/>
  <c r="B278" i="1" s="1"/>
  <c r="C279" i="1"/>
  <c r="W174" i="1"/>
  <c r="U175" i="1"/>
  <c r="P478" i="1"/>
  <c r="X478" i="1" s="1"/>
  <c r="B478" i="1" s="1"/>
  <c r="C479" i="1"/>
  <c r="P596" i="1"/>
  <c r="X596" i="1" s="1"/>
  <c r="B596" i="1" s="1"/>
  <c r="C597" i="1"/>
  <c r="P391" i="1"/>
  <c r="X391" i="1" s="1"/>
  <c r="B391" i="1" s="1"/>
  <c r="C392" i="1"/>
  <c r="P143" i="1" l="1"/>
  <c r="X143" i="1" s="1"/>
  <c r="B143" i="1" s="1"/>
  <c r="C144" i="1"/>
  <c r="AJ47" i="1"/>
  <c r="C575" i="1"/>
  <c r="P574" i="1"/>
  <c r="X574" i="1" s="1"/>
  <c r="B574" i="1" s="1"/>
  <c r="P310" i="1"/>
  <c r="X310" i="1" s="1"/>
  <c r="B310" i="1" s="1"/>
  <c r="C311" i="1"/>
  <c r="AH48" i="1"/>
  <c r="AE48" i="1" s="1"/>
  <c r="AG48" i="1"/>
  <c r="C280" i="1"/>
  <c r="P279" i="1"/>
  <c r="X279" i="1" s="1"/>
  <c r="B279" i="1" s="1"/>
  <c r="C164" i="1"/>
  <c r="S162" i="1"/>
  <c r="P338" i="1"/>
  <c r="X338" i="1" s="1"/>
  <c r="B338" i="1" s="1"/>
  <c r="C339" i="1"/>
  <c r="C369" i="1"/>
  <c r="P368" i="1"/>
  <c r="X368" i="1" s="1"/>
  <c r="B368" i="1" s="1"/>
  <c r="S925" i="1"/>
  <c r="X925" i="1"/>
  <c r="Y925" i="1" s="1"/>
  <c r="P926" i="1"/>
  <c r="X926" i="1" s="1"/>
  <c r="B926" i="1" s="1"/>
  <c r="C927" i="1"/>
  <c r="W175" i="1"/>
  <c r="U176" i="1"/>
  <c r="C598" i="1"/>
  <c r="P597" i="1"/>
  <c r="X597" i="1" s="1"/>
  <c r="B597" i="1" s="1"/>
  <c r="C480" i="1"/>
  <c r="P479" i="1"/>
  <c r="X479" i="1" s="1"/>
  <c r="B479" i="1" s="1"/>
  <c r="C393" i="1"/>
  <c r="P392" i="1"/>
  <c r="X392" i="1" s="1"/>
  <c r="B392" i="1" s="1"/>
  <c r="AJ48" i="1" l="1"/>
  <c r="P144" i="1"/>
  <c r="X144" i="1" s="1"/>
  <c r="B144" i="1" s="1"/>
  <c r="C145" i="1"/>
  <c r="Y162" i="1"/>
  <c r="P164" i="1"/>
  <c r="X164" i="1" s="1"/>
  <c r="B164" i="1" s="1"/>
  <c r="C165" i="1"/>
  <c r="B925" i="1"/>
  <c r="S164" i="1"/>
  <c r="Y164" i="1" s="1"/>
  <c r="C928" i="1"/>
  <c r="P927" i="1"/>
  <c r="X927" i="1" s="1"/>
  <c r="B927" i="1" s="1"/>
  <c r="P369" i="1"/>
  <c r="X369" i="1" s="1"/>
  <c r="B369" i="1" s="1"/>
  <c r="C370" i="1"/>
  <c r="C312" i="1"/>
  <c r="P311" i="1"/>
  <c r="X311" i="1" s="1"/>
  <c r="B311" i="1" s="1"/>
  <c r="P339" i="1"/>
  <c r="X339" i="1" s="1"/>
  <c r="B339" i="1" s="1"/>
  <c r="C340" i="1"/>
  <c r="P280" i="1"/>
  <c r="X280" i="1" s="1"/>
  <c r="B280" i="1" s="1"/>
  <c r="C281" i="1"/>
  <c r="AG49" i="1"/>
  <c r="AH49" i="1"/>
  <c r="AE49" i="1" s="1"/>
  <c r="C576" i="1"/>
  <c r="P575" i="1"/>
  <c r="X575" i="1" s="1"/>
  <c r="B575" i="1" s="1"/>
  <c r="W176" i="1"/>
  <c r="U177" i="1"/>
  <c r="C481" i="1"/>
  <c r="P480" i="1"/>
  <c r="X480" i="1" s="1"/>
  <c r="B480" i="1" s="1"/>
  <c r="C599" i="1"/>
  <c r="P598" i="1"/>
  <c r="X598" i="1" s="1"/>
  <c r="B598" i="1" s="1"/>
  <c r="P393" i="1"/>
  <c r="X393" i="1" s="1"/>
  <c r="B393" i="1" s="1"/>
  <c r="C394" i="1"/>
  <c r="Y804" i="1"/>
  <c r="C146" i="1" l="1"/>
  <c r="P145" i="1"/>
  <c r="X145" i="1" s="1"/>
  <c r="B145" i="1" s="1"/>
  <c r="AJ49" i="1"/>
  <c r="C166" i="1"/>
  <c r="P165" i="1"/>
  <c r="P312" i="1"/>
  <c r="X312" i="1" s="1"/>
  <c r="B312" i="1" s="1"/>
  <c r="C313" i="1"/>
  <c r="S312" i="1"/>
  <c r="P370" i="1"/>
  <c r="X370" i="1" s="1"/>
  <c r="B370" i="1" s="1"/>
  <c r="C371" i="1"/>
  <c r="P281" i="1"/>
  <c r="X281" i="1" s="1"/>
  <c r="B281" i="1" s="1"/>
  <c r="C282" i="1"/>
  <c r="C341" i="1"/>
  <c r="P340" i="1"/>
  <c r="X340" i="1" s="1"/>
  <c r="B340" i="1" s="1"/>
  <c r="C577" i="1"/>
  <c r="P576" i="1"/>
  <c r="X576" i="1" s="1"/>
  <c r="B576" i="1" s="1"/>
  <c r="AG50" i="1"/>
  <c r="AH50" i="1"/>
  <c r="AE50" i="1" s="1"/>
  <c r="C929" i="1"/>
  <c r="P928" i="1"/>
  <c r="X928" i="1" s="1"/>
  <c r="B928" i="1" s="1"/>
  <c r="W177" i="1"/>
  <c r="U178" i="1"/>
  <c r="S893" i="1"/>
  <c r="P599" i="1"/>
  <c r="X599" i="1" s="1"/>
  <c r="B599" i="1" s="1"/>
  <c r="C600" i="1"/>
  <c r="C482" i="1"/>
  <c r="P481" i="1"/>
  <c r="X481" i="1" s="1"/>
  <c r="B481" i="1" s="1"/>
  <c r="C955" i="1"/>
  <c r="Y892" i="1"/>
  <c r="P394" i="1"/>
  <c r="X394" i="1" s="1"/>
  <c r="B394" i="1" s="1"/>
  <c r="C395" i="1"/>
  <c r="P146" i="1" l="1"/>
  <c r="X146" i="1" s="1"/>
  <c r="B146" i="1" s="1"/>
  <c r="C147" i="1"/>
  <c r="C314" i="1"/>
  <c r="P313" i="1"/>
  <c r="X313" i="1" s="1"/>
  <c r="B313" i="1" s="1"/>
  <c r="X165" i="1"/>
  <c r="Y165" i="1" s="1"/>
  <c r="P166" i="1"/>
  <c r="X166" i="1" s="1"/>
  <c r="B166" i="1" s="1"/>
  <c r="C167" i="1"/>
  <c r="C578" i="1"/>
  <c r="P577" i="1"/>
  <c r="X577" i="1" s="1"/>
  <c r="B577" i="1" s="1"/>
  <c r="C930" i="1"/>
  <c r="P929" i="1"/>
  <c r="X929" i="1" s="1"/>
  <c r="B929" i="1" s="1"/>
  <c r="C342" i="1"/>
  <c r="P341" i="1"/>
  <c r="X341" i="1" s="1"/>
  <c r="B341" i="1" s="1"/>
  <c r="C372" i="1"/>
  <c r="P371" i="1"/>
  <c r="X371" i="1" s="1"/>
  <c r="B371" i="1" s="1"/>
  <c r="AH51" i="1"/>
  <c r="AE51" i="1" s="1"/>
  <c r="AG51" i="1"/>
  <c r="AJ50" i="1"/>
  <c r="P282" i="1"/>
  <c r="X282" i="1" s="1"/>
  <c r="B282" i="1" s="1"/>
  <c r="C283" i="1"/>
  <c r="Y312" i="1"/>
  <c r="Y893" i="1"/>
  <c r="P955" i="1"/>
  <c r="X955" i="1" s="1"/>
  <c r="B955" i="1" s="1"/>
  <c r="C956" i="1"/>
  <c r="W178" i="1"/>
  <c r="U179" i="1"/>
  <c r="S955" i="1"/>
  <c r="Y955" i="1" s="1"/>
  <c r="C483" i="1"/>
  <c r="P482" i="1"/>
  <c r="X482" i="1" s="1"/>
  <c r="B482" i="1" s="1"/>
  <c r="P600" i="1"/>
  <c r="X600" i="1" s="1"/>
  <c r="B600" i="1" s="1"/>
  <c r="C601" i="1"/>
  <c r="C396" i="1"/>
  <c r="P395" i="1"/>
  <c r="X395" i="1" s="1"/>
  <c r="B395" i="1" s="1"/>
  <c r="P147" i="1" l="1"/>
  <c r="X147" i="1" s="1"/>
  <c r="B147" i="1" s="1"/>
  <c r="C148" i="1"/>
  <c r="P283" i="1"/>
  <c r="X283" i="1" s="1"/>
  <c r="B283" i="1" s="1"/>
  <c r="C284" i="1"/>
  <c r="B165" i="1"/>
  <c r="P167" i="1"/>
  <c r="X167" i="1" s="1"/>
  <c r="B167" i="1" s="1"/>
  <c r="C168" i="1"/>
  <c r="P314" i="1"/>
  <c r="X314" i="1" s="1"/>
  <c r="B314" i="1" s="1"/>
  <c r="C315" i="1"/>
  <c r="AJ51" i="1"/>
  <c r="AG52" i="1"/>
  <c r="AH52" i="1"/>
  <c r="AE52" i="1" s="1"/>
  <c r="C373" i="1"/>
  <c r="P372" i="1"/>
  <c r="X372" i="1" s="1"/>
  <c r="B372" i="1" s="1"/>
  <c r="P578" i="1"/>
  <c r="X578" i="1" s="1"/>
  <c r="B578" i="1" s="1"/>
  <c r="C579" i="1"/>
  <c r="S283" i="1"/>
  <c r="P342" i="1"/>
  <c r="X342" i="1" s="1"/>
  <c r="B342" i="1" s="1"/>
  <c r="C343" i="1"/>
  <c r="C931" i="1"/>
  <c r="P930" i="1"/>
  <c r="X930" i="1" s="1"/>
  <c r="B930" i="1" s="1"/>
  <c r="W179" i="1"/>
  <c r="U180" i="1"/>
  <c r="P956" i="1"/>
  <c r="X956" i="1" s="1"/>
  <c r="B956" i="1" s="1"/>
  <c r="C957" i="1"/>
  <c r="C602" i="1"/>
  <c r="P601" i="1"/>
  <c r="X601" i="1" s="1"/>
  <c r="B601" i="1" s="1"/>
  <c r="P483" i="1"/>
  <c r="X483" i="1" s="1"/>
  <c r="B483" i="1" s="1"/>
  <c r="C484" i="1"/>
  <c r="C397" i="1"/>
  <c r="P396" i="1"/>
  <c r="X396" i="1" s="1"/>
  <c r="B396" i="1" s="1"/>
  <c r="C149" i="1" l="1"/>
  <c r="P148" i="1"/>
  <c r="X148" i="1" s="1"/>
  <c r="B148" i="1" s="1"/>
  <c r="C285" i="1"/>
  <c r="P285" i="1" s="1"/>
  <c r="P284" i="1"/>
  <c r="X284" i="1" s="1"/>
  <c r="B284" i="1" s="1"/>
  <c r="P315" i="1"/>
  <c r="X315" i="1" s="1"/>
  <c r="B315" i="1" s="1"/>
  <c r="C316" i="1"/>
  <c r="P316" i="1" s="1"/>
  <c r="P343" i="1"/>
  <c r="X343" i="1" s="1"/>
  <c r="B343" i="1" s="1"/>
  <c r="C344" i="1"/>
  <c r="C169" i="1"/>
  <c r="P168" i="1"/>
  <c r="X168" i="1" s="1"/>
  <c r="B168" i="1" s="1"/>
  <c r="C374" i="1"/>
  <c r="P373" i="1"/>
  <c r="X373" i="1" s="1"/>
  <c r="B373" i="1" s="1"/>
  <c r="AG53" i="1"/>
  <c r="AH53" i="1"/>
  <c r="AE53" i="1" s="1"/>
  <c r="AJ52" i="1"/>
  <c r="Y283" i="1"/>
  <c r="S343" i="1"/>
  <c r="Y343" i="1" s="1"/>
  <c r="P579" i="1"/>
  <c r="X579" i="1" s="1"/>
  <c r="B579" i="1" s="1"/>
  <c r="C580" i="1"/>
  <c r="P931" i="1"/>
  <c r="X931" i="1" s="1"/>
  <c r="B931" i="1" s="1"/>
  <c r="C932" i="1"/>
  <c r="C958" i="1"/>
  <c r="P957" i="1"/>
  <c r="W180" i="1"/>
  <c r="U181" i="1"/>
  <c r="S984" i="1"/>
  <c r="Y984" i="1" s="1"/>
  <c r="P484" i="1"/>
  <c r="X484" i="1" s="1"/>
  <c r="B484" i="1" s="1"/>
  <c r="C485" i="1"/>
  <c r="C603" i="1"/>
  <c r="P602" i="1"/>
  <c r="X602" i="1" s="1"/>
  <c r="B602" i="1" s="1"/>
  <c r="C398" i="1"/>
  <c r="P397" i="1"/>
  <c r="X397" i="1" s="1"/>
  <c r="B397" i="1" s="1"/>
  <c r="C150" i="1" l="1"/>
  <c r="P149" i="1"/>
  <c r="X149" i="1" s="1"/>
  <c r="B149" i="1" s="1"/>
  <c r="P344" i="1"/>
  <c r="X344" i="1" s="1"/>
  <c r="B344" i="1" s="1"/>
  <c r="C345" i="1"/>
  <c r="X285" i="1"/>
  <c r="B285" i="1" s="1"/>
  <c r="S285" i="1"/>
  <c r="AJ53" i="1"/>
  <c r="P169" i="1"/>
  <c r="X169" i="1" s="1"/>
  <c r="B169" i="1" s="1"/>
  <c r="C170" i="1"/>
  <c r="S344" i="1"/>
  <c r="X316" i="1"/>
  <c r="B316" i="1" s="1"/>
  <c r="S316" i="1"/>
  <c r="P374" i="1"/>
  <c r="X374" i="1" s="1"/>
  <c r="B374" i="1" s="1"/>
  <c r="C375" i="1"/>
  <c r="C581" i="1"/>
  <c r="P580" i="1"/>
  <c r="X580" i="1" s="1"/>
  <c r="B580" i="1" s="1"/>
  <c r="AG54" i="1"/>
  <c r="AH54" i="1"/>
  <c r="AE54" i="1" s="1"/>
  <c r="C933" i="1"/>
  <c r="P932" i="1"/>
  <c r="X932" i="1" s="1"/>
  <c r="B932" i="1" s="1"/>
  <c r="S374" i="1"/>
  <c r="Y374" i="1" s="1"/>
  <c r="X957" i="1"/>
  <c r="B957" i="1" s="1"/>
  <c r="S957" i="1"/>
  <c r="Y957" i="1" s="1"/>
  <c r="W181" i="1"/>
  <c r="U182" i="1"/>
  <c r="P958" i="1"/>
  <c r="X958" i="1" s="1"/>
  <c r="B958" i="1" s="1"/>
  <c r="C959" i="1"/>
  <c r="C604" i="1"/>
  <c r="P603" i="1"/>
  <c r="X603" i="1" s="1"/>
  <c r="B603" i="1" s="1"/>
  <c r="P485" i="1"/>
  <c r="X485" i="1" s="1"/>
  <c r="B485" i="1" s="1"/>
  <c r="C486" i="1"/>
  <c r="S1045" i="1"/>
  <c r="C399" i="1"/>
  <c r="P398" i="1"/>
  <c r="X398" i="1" s="1"/>
  <c r="B398" i="1" s="1"/>
  <c r="Y1045" i="1"/>
  <c r="P150" i="1" l="1"/>
  <c r="X150" i="1" s="1"/>
  <c r="B150" i="1" s="1"/>
  <c r="C151" i="1"/>
  <c r="Y285" i="1"/>
  <c r="P375" i="1"/>
  <c r="X375" i="1" s="1"/>
  <c r="C376" i="1"/>
  <c r="P376" i="1" s="1"/>
  <c r="P345" i="1"/>
  <c r="X345" i="1" s="1"/>
  <c r="B345" i="1" s="1"/>
  <c r="C346" i="1"/>
  <c r="Y316" i="1"/>
  <c r="Y344" i="1"/>
  <c r="S375" i="1"/>
  <c r="C171" i="1"/>
  <c r="P170" i="1"/>
  <c r="X170" i="1" s="1"/>
  <c r="B170" i="1" s="1"/>
  <c r="P933" i="1"/>
  <c r="X933" i="1" s="1"/>
  <c r="B933" i="1" s="1"/>
  <c r="C934" i="1"/>
  <c r="AH55" i="1"/>
  <c r="AE55" i="1" s="1"/>
  <c r="AG55" i="1"/>
  <c r="AJ54" i="1"/>
  <c r="C582" i="1"/>
  <c r="P581" i="1"/>
  <c r="X581" i="1" s="1"/>
  <c r="B581" i="1" s="1"/>
  <c r="P959" i="1"/>
  <c r="X959" i="1" s="1"/>
  <c r="B959" i="1" s="1"/>
  <c r="C960" i="1"/>
  <c r="W182" i="1"/>
  <c r="U183" i="1"/>
  <c r="C487" i="1"/>
  <c r="P486" i="1"/>
  <c r="X486" i="1" s="1"/>
  <c r="B486" i="1" s="1"/>
  <c r="P604" i="1"/>
  <c r="X604" i="1" s="1"/>
  <c r="B604" i="1" s="1"/>
  <c r="C605" i="1"/>
  <c r="C400" i="1"/>
  <c r="P399" i="1"/>
  <c r="X399" i="1" s="1"/>
  <c r="B399" i="1" s="1"/>
  <c r="P151" i="1" l="1"/>
  <c r="X151" i="1" s="1"/>
  <c r="B151" i="1" s="1"/>
  <c r="C152" i="1"/>
  <c r="P346" i="1"/>
  <c r="X346" i="1" s="1"/>
  <c r="B346" i="1" s="1"/>
  <c r="C347" i="1"/>
  <c r="S376" i="1"/>
  <c r="X376" i="1"/>
  <c r="B376" i="1" s="1"/>
  <c r="Y375" i="1"/>
  <c r="B375" i="1"/>
  <c r="C172" i="1"/>
  <c r="P171" i="1"/>
  <c r="X171" i="1" s="1"/>
  <c r="B171" i="1" s="1"/>
  <c r="AG56" i="1"/>
  <c r="AH56" i="1"/>
  <c r="AE56" i="1" s="1"/>
  <c r="C583" i="1"/>
  <c r="P582" i="1"/>
  <c r="X582" i="1" s="1"/>
  <c r="B582" i="1" s="1"/>
  <c r="C935" i="1"/>
  <c r="P934" i="1"/>
  <c r="X934" i="1" s="1"/>
  <c r="B934" i="1" s="1"/>
  <c r="AJ55" i="1"/>
  <c r="W183" i="1"/>
  <c r="U184" i="1"/>
  <c r="C961" i="1"/>
  <c r="P960" i="1"/>
  <c r="X960" i="1" s="1"/>
  <c r="B960" i="1" s="1"/>
  <c r="C606" i="1"/>
  <c r="P605" i="1"/>
  <c r="X605" i="1" s="1"/>
  <c r="B605" i="1" s="1"/>
  <c r="C488" i="1"/>
  <c r="P487" i="1"/>
  <c r="X487" i="1" s="1"/>
  <c r="B487" i="1" s="1"/>
  <c r="C401" i="1"/>
  <c r="P400" i="1"/>
  <c r="X400" i="1" s="1"/>
  <c r="B400" i="1" s="1"/>
  <c r="P152" i="1" l="1"/>
  <c r="X152" i="1" s="1"/>
  <c r="B152" i="1" s="1"/>
  <c r="C153" i="1"/>
  <c r="Y376" i="1"/>
  <c r="P347" i="1"/>
  <c r="X347" i="1" s="1"/>
  <c r="B347" i="1" s="1"/>
  <c r="C348" i="1"/>
  <c r="P348" i="1" s="1"/>
  <c r="C173" i="1"/>
  <c r="P172" i="1"/>
  <c r="X172" i="1" s="1"/>
  <c r="B172" i="1" s="1"/>
  <c r="P583" i="1"/>
  <c r="X583" i="1" s="1"/>
  <c r="B583" i="1" s="1"/>
  <c r="C584" i="1"/>
  <c r="C936" i="1"/>
  <c r="P935" i="1"/>
  <c r="X935" i="1" s="1"/>
  <c r="B935" i="1" s="1"/>
  <c r="AH57" i="1"/>
  <c r="AE57" i="1" s="1"/>
  <c r="AG57" i="1"/>
  <c r="AJ57" i="1" s="1"/>
  <c r="AJ56" i="1"/>
  <c r="P961" i="1"/>
  <c r="X961" i="1" s="1"/>
  <c r="B961" i="1" s="1"/>
  <c r="C962" i="1"/>
  <c r="W184" i="1"/>
  <c r="U185" i="1"/>
  <c r="P488" i="1"/>
  <c r="X488" i="1" s="1"/>
  <c r="B488" i="1" s="1"/>
  <c r="C489" i="1"/>
  <c r="P606" i="1"/>
  <c r="X606" i="1" s="1"/>
  <c r="B606" i="1" s="1"/>
  <c r="C607" i="1"/>
  <c r="P401" i="1"/>
  <c r="X401" i="1" s="1"/>
  <c r="B401" i="1" s="1"/>
  <c r="C402" i="1"/>
  <c r="C154" i="1" l="1"/>
  <c r="P153" i="1"/>
  <c r="X153" i="1" s="1"/>
  <c r="B153" i="1" s="1"/>
  <c r="X348" i="1"/>
  <c r="B348" i="1" s="1"/>
  <c r="S348" i="1"/>
  <c r="C174" i="1"/>
  <c r="P173" i="1"/>
  <c r="X173" i="1" s="1"/>
  <c r="B173" i="1" s="1"/>
  <c r="P936" i="1"/>
  <c r="X936" i="1" s="1"/>
  <c r="B936" i="1" s="1"/>
  <c r="C937" i="1"/>
  <c r="C585" i="1"/>
  <c r="P584" i="1"/>
  <c r="X584" i="1" s="1"/>
  <c r="B584" i="1" s="1"/>
  <c r="AH58" i="1"/>
  <c r="AE58" i="1" s="1"/>
  <c r="AG58" i="1"/>
  <c r="AJ58" i="1" s="1"/>
  <c r="W185" i="1"/>
  <c r="U186" i="1"/>
  <c r="P962" i="1"/>
  <c r="X962" i="1" s="1"/>
  <c r="B962" i="1" s="1"/>
  <c r="C963" i="1"/>
  <c r="P607" i="1"/>
  <c r="X607" i="1" s="1"/>
  <c r="B607" i="1" s="1"/>
  <c r="C608" i="1"/>
  <c r="P489" i="1"/>
  <c r="X489" i="1" s="1"/>
  <c r="B489" i="1" s="1"/>
  <c r="C490" i="1"/>
  <c r="C403" i="1"/>
  <c r="P402" i="1"/>
  <c r="X402" i="1" s="1"/>
  <c r="B402" i="1" s="1"/>
  <c r="Y1049" i="1"/>
  <c r="C155" i="1" l="1"/>
  <c r="P154" i="1"/>
  <c r="X154" i="1" s="1"/>
  <c r="B154" i="1" s="1"/>
  <c r="Y348" i="1"/>
  <c r="P174" i="1"/>
  <c r="X174" i="1" s="1"/>
  <c r="B174" i="1" s="1"/>
  <c r="C175" i="1"/>
  <c r="P585" i="1"/>
  <c r="X585" i="1" s="1"/>
  <c r="B585" i="1" s="1"/>
  <c r="C586" i="1"/>
  <c r="AH59" i="1"/>
  <c r="AE59" i="1" s="1"/>
  <c r="AG59" i="1"/>
  <c r="C938" i="1"/>
  <c r="P937" i="1"/>
  <c r="X937" i="1" s="1"/>
  <c r="B937" i="1" s="1"/>
  <c r="C964" i="1"/>
  <c r="P963" i="1"/>
  <c r="X963" i="1" s="1"/>
  <c r="B963" i="1" s="1"/>
  <c r="W186" i="1"/>
  <c r="U187" i="1"/>
  <c r="P490" i="1"/>
  <c r="X490" i="1" s="1"/>
  <c r="B490" i="1" s="1"/>
  <c r="C491" i="1"/>
  <c r="P608" i="1"/>
  <c r="X608" i="1" s="1"/>
  <c r="B608" i="1" s="1"/>
  <c r="C609" i="1"/>
  <c r="C404" i="1"/>
  <c r="P403" i="1"/>
  <c r="X403" i="1" s="1"/>
  <c r="B403" i="1" s="1"/>
  <c r="AJ59" i="1" l="1"/>
  <c r="P155" i="1"/>
  <c r="X155" i="1" s="1"/>
  <c r="B155" i="1" s="1"/>
  <c r="C156" i="1"/>
  <c r="P586" i="1"/>
  <c r="X586" i="1" s="1"/>
  <c r="B586" i="1" s="1"/>
  <c r="C587" i="1"/>
  <c r="C176" i="1"/>
  <c r="P175" i="1"/>
  <c r="X175" i="1" s="1"/>
  <c r="B175" i="1" s="1"/>
  <c r="C1413" i="1"/>
  <c r="P938" i="1"/>
  <c r="X938" i="1" s="1"/>
  <c r="B938" i="1" s="1"/>
  <c r="C939" i="1"/>
  <c r="S586" i="1"/>
  <c r="Y586" i="1" s="1"/>
  <c r="AG60" i="1"/>
  <c r="AH60" i="1"/>
  <c r="AE60" i="1" s="1"/>
  <c r="W187" i="1"/>
  <c r="U188" i="1"/>
  <c r="C965" i="1"/>
  <c r="P964" i="1"/>
  <c r="X964" i="1" s="1"/>
  <c r="B964" i="1" s="1"/>
  <c r="C610" i="1"/>
  <c r="P609" i="1"/>
  <c r="X609" i="1" s="1"/>
  <c r="B609" i="1" s="1"/>
  <c r="C492" i="1"/>
  <c r="P491" i="1"/>
  <c r="X491" i="1" s="1"/>
  <c r="B491" i="1" s="1"/>
  <c r="P404" i="1"/>
  <c r="C405" i="1"/>
  <c r="P156" i="1" l="1"/>
  <c r="X156" i="1" s="1"/>
  <c r="B156" i="1" s="1"/>
  <c r="C157" i="1"/>
  <c r="P176" i="1"/>
  <c r="X176" i="1" s="1"/>
  <c r="B176" i="1" s="1"/>
  <c r="C177" i="1"/>
  <c r="P587" i="1"/>
  <c r="X587" i="1" s="1"/>
  <c r="B587" i="1" s="1"/>
  <c r="C588" i="1"/>
  <c r="P939" i="1"/>
  <c r="X939" i="1" s="1"/>
  <c r="B939" i="1" s="1"/>
  <c r="C940" i="1"/>
  <c r="AH61" i="1"/>
  <c r="AE61" i="1" s="1"/>
  <c r="AG61" i="1"/>
  <c r="AJ60" i="1"/>
  <c r="P1413" i="1"/>
  <c r="X1413" i="1" s="1"/>
  <c r="B1413" i="1" s="1"/>
  <c r="C1414" i="1"/>
  <c r="X404" i="1"/>
  <c r="B404" i="1" s="1"/>
  <c r="S404" i="1"/>
  <c r="P965" i="1"/>
  <c r="X965" i="1" s="1"/>
  <c r="B965" i="1" s="1"/>
  <c r="C966" i="1"/>
  <c r="W188" i="1"/>
  <c r="U189" i="1"/>
  <c r="P492" i="1"/>
  <c r="X492" i="1" s="1"/>
  <c r="B492" i="1" s="1"/>
  <c r="C493" i="1"/>
  <c r="P610" i="1"/>
  <c r="X610" i="1" s="1"/>
  <c r="B610" i="1" s="1"/>
  <c r="C611" i="1"/>
  <c r="C406" i="1"/>
  <c r="P405" i="1"/>
  <c r="AJ61" i="1" l="1"/>
  <c r="C158" i="1"/>
  <c r="P157" i="1"/>
  <c r="X157" i="1" s="1"/>
  <c r="B157" i="1" s="1"/>
  <c r="P588" i="1"/>
  <c r="C589" i="1"/>
  <c r="P589" i="1" s="1"/>
  <c r="P177" i="1"/>
  <c r="X177" i="1" s="1"/>
  <c r="B177" i="1" s="1"/>
  <c r="C178" i="1"/>
  <c r="C941" i="1"/>
  <c r="P940" i="1"/>
  <c r="X940" i="1" s="1"/>
  <c r="B940" i="1" s="1"/>
  <c r="S1441" i="1"/>
  <c r="Y404" i="1"/>
  <c r="P1414" i="1"/>
  <c r="X1414" i="1" s="1"/>
  <c r="B1414" i="1" s="1"/>
  <c r="C1415" i="1"/>
  <c r="X405" i="1"/>
  <c r="B405" i="1" s="1"/>
  <c r="S405" i="1"/>
  <c r="Y405" i="1" s="1"/>
  <c r="W189" i="1"/>
  <c r="U190" i="1"/>
  <c r="C967" i="1"/>
  <c r="P966" i="1"/>
  <c r="X966" i="1" s="1"/>
  <c r="B966" i="1" s="1"/>
  <c r="P611" i="1"/>
  <c r="X611" i="1" s="1"/>
  <c r="B611" i="1" s="1"/>
  <c r="C612" i="1"/>
  <c r="C494" i="1"/>
  <c r="P493" i="1"/>
  <c r="X493" i="1" s="1"/>
  <c r="B493" i="1" s="1"/>
  <c r="C407" i="1"/>
  <c r="P406" i="1"/>
  <c r="C159" i="1" l="1"/>
  <c r="P158" i="1"/>
  <c r="X158" i="1" s="1"/>
  <c r="B158" i="1" s="1"/>
  <c r="P178" i="1"/>
  <c r="X178" i="1" s="1"/>
  <c r="B178" i="1" s="1"/>
  <c r="C179" i="1"/>
  <c r="S589" i="1"/>
  <c r="X589" i="1"/>
  <c r="S588" i="1"/>
  <c r="X588" i="1"/>
  <c r="B588" i="1" s="1"/>
  <c r="C1444" i="1"/>
  <c r="P1415" i="1"/>
  <c r="X1415" i="1" s="1"/>
  <c r="B1415" i="1" s="1"/>
  <c r="C1416" i="1"/>
  <c r="C942" i="1"/>
  <c r="P941" i="1"/>
  <c r="X941" i="1" s="1"/>
  <c r="B941" i="1" s="1"/>
  <c r="X406" i="1"/>
  <c r="B406" i="1" s="1"/>
  <c r="S406" i="1"/>
  <c r="C968" i="1"/>
  <c r="P967" i="1"/>
  <c r="X967" i="1" s="1"/>
  <c r="B967" i="1" s="1"/>
  <c r="W190" i="1"/>
  <c r="U191" i="1"/>
  <c r="P407" i="1"/>
  <c r="S407" i="1" s="1"/>
  <c r="C408" i="1"/>
  <c r="P494" i="1"/>
  <c r="X494" i="1" s="1"/>
  <c r="B494" i="1" s="1"/>
  <c r="C495" i="1"/>
  <c r="P612" i="1"/>
  <c r="X612" i="1" s="1"/>
  <c r="B612" i="1" s="1"/>
  <c r="C613" i="1"/>
  <c r="C1260" i="1"/>
  <c r="Y1170" i="1"/>
  <c r="C160" i="1" l="1"/>
  <c r="P159" i="1"/>
  <c r="X159" i="1" s="1"/>
  <c r="B159" i="1" s="1"/>
  <c r="Y589" i="1"/>
  <c r="Y406" i="1"/>
  <c r="B589" i="1"/>
  <c r="P179" i="1"/>
  <c r="X179" i="1" s="1"/>
  <c r="B179" i="1" s="1"/>
  <c r="C180" i="1"/>
  <c r="P942" i="1"/>
  <c r="X942" i="1" s="1"/>
  <c r="B942" i="1" s="1"/>
  <c r="C943" i="1"/>
  <c r="P1416" i="1"/>
  <c r="X1416" i="1" s="1"/>
  <c r="B1416" i="1" s="1"/>
  <c r="C1417" i="1"/>
  <c r="C1445" i="1"/>
  <c r="P1444" i="1"/>
  <c r="X1444" i="1" s="1"/>
  <c r="B1444" i="1" s="1"/>
  <c r="W191" i="1"/>
  <c r="U192" i="1"/>
  <c r="X407" i="1"/>
  <c r="B407" i="1" s="1"/>
  <c r="C969" i="1"/>
  <c r="P968" i="1"/>
  <c r="X968" i="1" s="1"/>
  <c r="B968" i="1" s="1"/>
  <c r="P613" i="1"/>
  <c r="X613" i="1" s="1"/>
  <c r="B613" i="1" s="1"/>
  <c r="C614" i="1"/>
  <c r="P495" i="1"/>
  <c r="C496" i="1"/>
  <c r="C409" i="1"/>
  <c r="P408" i="1"/>
  <c r="X408" i="1" s="1"/>
  <c r="B408" i="1" s="1"/>
  <c r="P1260" i="1"/>
  <c r="X1260" i="1" s="1"/>
  <c r="B1260" i="1" s="1"/>
  <c r="C1261" i="1"/>
  <c r="C161" i="1" l="1"/>
  <c r="P160" i="1"/>
  <c r="X160" i="1" s="1"/>
  <c r="B160" i="1" s="1"/>
  <c r="Y407" i="1"/>
  <c r="X495" i="1"/>
  <c r="B495" i="1" s="1"/>
  <c r="S495" i="1"/>
  <c r="P180" i="1"/>
  <c r="X180" i="1" s="1"/>
  <c r="B180" i="1" s="1"/>
  <c r="C181" i="1"/>
  <c r="C1446" i="1"/>
  <c r="P1445" i="1"/>
  <c r="X1445" i="1" s="1"/>
  <c r="B1445" i="1" s="1"/>
  <c r="C1418" i="1"/>
  <c r="P1417" i="1"/>
  <c r="X1417" i="1" s="1"/>
  <c r="B1417" i="1" s="1"/>
  <c r="P943" i="1"/>
  <c r="X943" i="1" s="1"/>
  <c r="B943" i="1" s="1"/>
  <c r="C944" i="1"/>
  <c r="C970" i="1"/>
  <c r="P969" i="1"/>
  <c r="X969" i="1" s="1"/>
  <c r="B969" i="1" s="1"/>
  <c r="P409" i="1"/>
  <c r="X409" i="1" s="1"/>
  <c r="B409" i="1" s="1"/>
  <c r="C410" i="1"/>
  <c r="P496" i="1"/>
  <c r="X496" i="1" s="1"/>
  <c r="B496" i="1" s="1"/>
  <c r="C497" i="1"/>
  <c r="W192" i="1"/>
  <c r="U193" i="1"/>
  <c r="S409" i="1"/>
  <c r="S496" i="1"/>
  <c r="C615" i="1"/>
  <c r="P614" i="1"/>
  <c r="X614" i="1" s="1"/>
  <c r="B614" i="1" s="1"/>
  <c r="C1262" i="1"/>
  <c r="P1261" i="1"/>
  <c r="X1261" i="1" s="1"/>
  <c r="B1261" i="1" s="1"/>
  <c r="P161" i="1" l="1"/>
  <c r="X161" i="1" s="1"/>
  <c r="B161" i="1" s="1"/>
  <c r="C162" i="1"/>
  <c r="Y495" i="1"/>
  <c r="C182" i="1"/>
  <c r="P181" i="1"/>
  <c r="X181" i="1" s="1"/>
  <c r="B181" i="1" s="1"/>
  <c r="P1418" i="1"/>
  <c r="X1418" i="1" s="1"/>
  <c r="B1418" i="1" s="1"/>
  <c r="C1419" i="1"/>
  <c r="C945" i="1"/>
  <c r="P944" i="1"/>
  <c r="X944" i="1" s="1"/>
  <c r="B944" i="1" s="1"/>
  <c r="P1446" i="1"/>
  <c r="X1446" i="1" s="1"/>
  <c r="B1446" i="1" s="1"/>
  <c r="C1447" i="1"/>
  <c r="Y496" i="1"/>
  <c r="W193" i="1"/>
  <c r="U194" i="1"/>
  <c r="P497" i="1"/>
  <c r="C498" i="1"/>
  <c r="P410" i="1"/>
  <c r="X410" i="1" s="1"/>
  <c r="B410" i="1" s="1"/>
  <c r="C411" i="1"/>
  <c r="S192" i="1"/>
  <c r="P970" i="1"/>
  <c r="X970" i="1" s="1"/>
  <c r="B970" i="1" s="1"/>
  <c r="C971" i="1"/>
  <c r="C1472" i="1"/>
  <c r="P615" i="1"/>
  <c r="X615" i="1" s="1"/>
  <c r="B615" i="1" s="1"/>
  <c r="C616" i="1"/>
  <c r="Y409" i="1"/>
  <c r="C1263" i="1"/>
  <c r="P1262" i="1"/>
  <c r="X1262" i="1" s="1"/>
  <c r="B1262" i="1" s="1"/>
  <c r="Y1322" i="1"/>
  <c r="P162" i="1" l="1"/>
  <c r="X162" i="1" s="1"/>
  <c r="B162" i="1" s="1"/>
  <c r="C163" i="1"/>
  <c r="P163" i="1" s="1"/>
  <c r="C183" i="1"/>
  <c r="P182" i="1"/>
  <c r="X182" i="1" s="1"/>
  <c r="B182" i="1" s="1"/>
  <c r="S920" i="1"/>
  <c r="P1447" i="1"/>
  <c r="X1447" i="1" s="1"/>
  <c r="B1447" i="1" s="1"/>
  <c r="C1448" i="1"/>
  <c r="C946" i="1"/>
  <c r="P945" i="1"/>
  <c r="X945" i="1" s="1"/>
  <c r="B945" i="1" s="1"/>
  <c r="C1420" i="1"/>
  <c r="P1419" i="1"/>
  <c r="X1419" i="1" s="1"/>
  <c r="B1419" i="1" s="1"/>
  <c r="Y192" i="1"/>
  <c r="X497" i="1"/>
  <c r="B497" i="1" s="1"/>
  <c r="S497" i="1"/>
  <c r="W194" i="1"/>
  <c r="U195" i="1"/>
  <c r="C195" i="1"/>
  <c r="P498" i="1"/>
  <c r="X498" i="1" s="1"/>
  <c r="Y498" i="1" s="1"/>
  <c r="C499" i="1"/>
  <c r="P411" i="1"/>
  <c r="X411" i="1" s="1"/>
  <c r="B411" i="1" s="1"/>
  <c r="C412" i="1"/>
  <c r="P971" i="1"/>
  <c r="X971" i="1" s="1"/>
  <c r="B971" i="1" s="1"/>
  <c r="C972" i="1"/>
  <c r="S498" i="1"/>
  <c r="C617" i="1"/>
  <c r="P616" i="1"/>
  <c r="C1473" i="1"/>
  <c r="P1472" i="1"/>
  <c r="X1472" i="1" s="1"/>
  <c r="B1472" i="1" s="1"/>
  <c r="C1264" i="1"/>
  <c r="P1263" i="1"/>
  <c r="X1263" i="1" s="1"/>
  <c r="B1263" i="1" s="1"/>
  <c r="S163" i="1" l="1"/>
  <c r="X163" i="1"/>
  <c r="B163" i="1" s="1"/>
  <c r="Y497" i="1"/>
  <c r="P183" i="1"/>
  <c r="X183" i="1" s="1"/>
  <c r="B183" i="1" s="1"/>
  <c r="C184" i="1"/>
  <c r="C947" i="1"/>
  <c r="P946" i="1"/>
  <c r="X946" i="1" s="1"/>
  <c r="B946" i="1" s="1"/>
  <c r="C1449" i="1"/>
  <c r="P1448" i="1"/>
  <c r="X1448" i="1" s="1"/>
  <c r="B1448" i="1" s="1"/>
  <c r="C1421" i="1"/>
  <c r="P1420" i="1"/>
  <c r="X1420" i="1" s="1"/>
  <c r="B1420" i="1" s="1"/>
  <c r="Y920" i="1"/>
  <c r="X616" i="1"/>
  <c r="B616" i="1" s="1"/>
  <c r="S616" i="1"/>
  <c r="Y616" i="1" s="1"/>
  <c r="C196" i="1"/>
  <c r="P195" i="1"/>
  <c r="W195" i="1"/>
  <c r="U196" i="1"/>
  <c r="P499" i="1"/>
  <c r="X499" i="1" s="1"/>
  <c r="B499" i="1" s="1"/>
  <c r="C500" i="1"/>
  <c r="B498" i="1"/>
  <c r="P1473" i="1"/>
  <c r="X1473" i="1" s="1"/>
  <c r="B1473" i="1" s="1"/>
  <c r="C1474" i="1"/>
  <c r="P972" i="1"/>
  <c r="X972" i="1" s="1"/>
  <c r="B972" i="1" s="1"/>
  <c r="C973" i="1"/>
  <c r="C413" i="1"/>
  <c r="P412" i="1"/>
  <c r="X412" i="1" s="1"/>
  <c r="B412" i="1" s="1"/>
  <c r="S1473" i="1"/>
  <c r="P617" i="1"/>
  <c r="X617" i="1" s="1"/>
  <c r="B617" i="1" s="1"/>
  <c r="C618" i="1"/>
  <c r="P1264" i="1"/>
  <c r="X1264" i="1" s="1"/>
  <c r="B1264" i="1" s="1"/>
  <c r="C1265" i="1"/>
  <c r="Y163" i="1" l="1"/>
  <c r="C185" i="1"/>
  <c r="P184" i="1"/>
  <c r="X184" i="1" s="1"/>
  <c r="B184" i="1" s="1"/>
  <c r="P1421" i="1"/>
  <c r="X1421" i="1" s="1"/>
  <c r="B1421" i="1" s="1"/>
  <c r="C1422" i="1"/>
  <c r="C1450" i="1"/>
  <c r="P1449" i="1"/>
  <c r="X1449" i="1" s="1"/>
  <c r="B1449" i="1" s="1"/>
  <c r="C948" i="1"/>
  <c r="P947" i="1"/>
  <c r="X947" i="1" s="1"/>
  <c r="B947" i="1" s="1"/>
  <c r="P500" i="1"/>
  <c r="X500" i="1" s="1"/>
  <c r="B500" i="1" s="1"/>
  <c r="C501" i="1"/>
  <c r="W196" i="1"/>
  <c r="U197" i="1"/>
  <c r="X195" i="1"/>
  <c r="B195" i="1" s="1"/>
  <c r="P196" i="1"/>
  <c r="C197" i="1"/>
  <c r="S500" i="1"/>
  <c r="Y500" i="1" s="1"/>
  <c r="C414" i="1"/>
  <c r="P413" i="1"/>
  <c r="X413" i="1" s="1"/>
  <c r="B413" i="1" s="1"/>
  <c r="C974" i="1"/>
  <c r="P973" i="1"/>
  <c r="X973" i="1" s="1"/>
  <c r="B973" i="1" s="1"/>
  <c r="C1475" i="1"/>
  <c r="P1474" i="1"/>
  <c r="X1474" i="1" s="1"/>
  <c r="B1474" i="1" s="1"/>
  <c r="C619" i="1"/>
  <c r="P618" i="1"/>
  <c r="Y1473" i="1"/>
  <c r="P1265" i="1"/>
  <c r="X1265" i="1" s="1"/>
  <c r="B1265" i="1" s="1"/>
  <c r="C1266" i="1"/>
  <c r="X196" i="1" l="1"/>
  <c r="B196" i="1" s="1"/>
  <c r="C186" i="1"/>
  <c r="P185" i="1"/>
  <c r="X185" i="1" s="1"/>
  <c r="B185" i="1" s="1"/>
  <c r="P948" i="1"/>
  <c r="X948" i="1" s="1"/>
  <c r="B948" i="1" s="1"/>
  <c r="C949" i="1"/>
  <c r="P1450" i="1"/>
  <c r="X1450" i="1" s="1"/>
  <c r="B1450" i="1" s="1"/>
  <c r="C1451" i="1"/>
  <c r="C1423" i="1"/>
  <c r="P1422" i="1"/>
  <c r="X1422" i="1" s="1"/>
  <c r="B1422" i="1" s="1"/>
  <c r="C198" i="1"/>
  <c r="P197" i="1"/>
  <c r="W197" i="1"/>
  <c r="U198" i="1"/>
  <c r="C502" i="1"/>
  <c r="P501" i="1"/>
  <c r="X501" i="1" s="1"/>
  <c r="B501" i="1" s="1"/>
  <c r="P619" i="1"/>
  <c r="X619" i="1" s="1"/>
  <c r="B619" i="1" s="1"/>
  <c r="C620" i="1"/>
  <c r="P1475" i="1"/>
  <c r="X1475" i="1" s="1"/>
  <c r="B1475" i="1" s="1"/>
  <c r="C1476" i="1"/>
  <c r="P974" i="1"/>
  <c r="X974" i="1" s="1"/>
  <c r="B974" i="1" s="1"/>
  <c r="C975" i="1"/>
  <c r="C415" i="1"/>
  <c r="P414" i="1"/>
  <c r="X414" i="1" s="1"/>
  <c r="B414" i="1" s="1"/>
  <c r="S618" i="1"/>
  <c r="X618" i="1"/>
  <c r="P1266" i="1"/>
  <c r="X1266" i="1" s="1"/>
  <c r="B1266" i="1" s="1"/>
  <c r="C1267" i="1"/>
  <c r="Y618" i="1" l="1"/>
  <c r="P186" i="1"/>
  <c r="X186" i="1" s="1"/>
  <c r="B186" i="1" s="1"/>
  <c r="C187" i="1"/>
  <c r="C1424" i="1"/>
  <c r="P1423" i="1"/>
  <c r="X1423" i="1" s="1"/>
  <c r="B1423" i="1" s="1"/>
  <c r="P1451" i="1"/>
  <c r="X1451" i="1" s="1"/>
  <c r="B1451" i="1" s="1"/>
  <c r="C1452" i="1"/>
  <c r="P949" i="1"/>
  <c r="X949" i="1" s="1"/>
  <c r="B949" i="1" s="1"/>
  <c r="C950" i="1"/>
  <c r="C503" i="1"/>
  <c r="P502" i="1"/>
  <c r="X502" i="1" s="1"/>
  <c r="B502" i="1" s="1"/>
  <c r="W198" i="1"/>
  <c r="U199" i="1"/>
  <c r="S619" i="1"/>
  <c r="Y619" i="1" s="1"/>
  <c r="X197" i="1"/>
  <c r="B197" i="1" s="1"/>
  <c r="P198" i="1"/>
  <c r="C199" i="1"/>
  <c r="B618" i="1"/>
  <c r="P620" i="1"/>
  <c r="X620" i="1" s="1"/>
  <c r="C621" i="1"/>
  <c r="C416" i="1"/>
  <c r="P415" i="1"/>
  <c r="X415" i="1" s="1"/>
  <c r="B415" i="1" s="1"/>
  <c r="C976" i="1"/>
  <c r="P975" i="1"/>
  <c r="X975" i="1" s="1"/>
  <c r="B975" i="1" s="1"/>
  <c r="P1476" i="1"/>
  <c r="X1476" i="1" s="1"/>
  <c r="B1476" i="1" s="1"/>
  <c r="C1477" i="1"/>
  <c r="S620" i="1"/>
  <c r="C1268" i="1"/>
  <c r="P1267" i="1"/>
  <c r="X1267" i="1" s="1"/>
  <c r="B1267" i="1" s="1"/>
  <c r="C188" i="1" l="1"/>
  <c r="P187" i="1"/>
  <c r="X187" i="1" s="1"/>
  <c r="B187" i="1" s="1"/>
  <c r="X198" i="1"/>
  <c r="B198" i="1" s="1"/>
  <c r="P950" i="1"/>
  <c r="X950" i="1" s="1"/>
  <c r="B950" i="1" s="1"/>
  <c r="C951" i="1"/>
  <c r="C1453" i="1"/>
  <c r="P1452" i="1"/>
  <c r="X1452" i="1" s="1"/>
  <c r="B1452" i="1" s="1"/>
  <c r="C1425" i="1"/>
  <c r="P1424" i="1"/>
  <c r="X1424" i="1" s="1"/>
  <c r="B1424" i="1" s="1"/>
  <c r="C200" i="1"/>
  <c r="P199" i="1"/>
  <c r="W199" i="1"/>
  <c r="U200" i="1"/>
  <c r="P503" i="1"/>
  <c r="X503" i="1" s="1"/>
  <c r="B503" i="1" s="1"/>
  <c r="C504" i="1"/>
  <c r="C622" i="1"/>
  <c r="P621" i="1"/>
  <c r="Y620" i="1"/>
  <c r="P1477" i="1"/>
  <c r="X1477" i="1" s="1"/>
  <c r="B1477" i="1" s="1"/>
  <c r="C1478" i="1"/>
  <c r="C977" i="1"/>
  <c r="P976" i="1"/>
  <c r="X976" i="1" s="1"/>
  <c r="B976" i="1" s="1"/>
  <c r="B620" i="1"/>
  <c r="C417" i="1"/>
  <c r="P416" i="1"/>
  <c r="X416" i="1" s="1"/>
  <c r="B416" i="1" s="1"/>
  <c r="C1269" i="1"/>
  <c r="P1268" i="1"/>
  <c r="X1268" i="1" s="1"/>
  <c r="B1268" i="1" s="1"/>
  <c r="X621" i="1" l="1"/>
  <c r="B621" i="1" s="1"/>
  <c r="S621" i="1"/>
  <c r="P951" i="1"/>
  <c r="X951" i="1" s="1"/>
  <c r="B951" i="1" s="1"/>
  <c r="C952" i="1"/>
  <c r="P188" i="1"/>
  <c r="X188" i="1" s="1"/>
  <c r="B188" i="1" s="1"/>
  <c r="C189" i="1"/>
  <c r="P1425" i="1"/>
  <c r="X1425" i="1" s="1"/>
  <c r="B1425" i="1" s="1"/>
  <c r="C1426" i="1"/>
  <c r="P1453" i="1"/>
  <c r="X1453" i="1" s="1"/>
  <c r="B1453" i="1" s="1"/>
  <c r="C1454" i="1"/>
  <c r="S951" i="1"/>
  <c r="S739" i="1"/>
  <c r="Y739" i="1" s="1"/>
  <c r="P504" i="1"/>
  <c r="X504" i="1" s="1"/>
  <c r="B504" i="1" s="1"/>
  <c r="C505" i="1"/>
  <c r="W200" i="1"/>
  <c r="U201" i="1"/>
  <c r="X199" i="1"/>
  <c r="B199" i="1" s="1"/>
  <c r="C201" i="1"/>
  <c r="P200" i="1"/>
  <c r="C623" i="1"/>
  <c r="P622" i="1"/>
  <c r="X622" i="1" s="1"/>
  <c r="B622" i="1" s="1"/>
  <c r="C418" i="1"/>
  <c r="P417" i="1"/>
  <c r="X417" i="1" s="1"/>
  <c r="B417" i="1" s="1"/>
  <c r="C978" i="1"/>
  <c r="P977" i="1"/>
  <c r="X977" i="1" s="1"/>
  <c r="B977" i="1" s="1"/>
  <c r="P1478" i="1"/>
  <c r="X1478" i="1" s="1"/>
  <c r="B1478" i="1" s="1"/>
  <c r="C1479" i="1"/>
  <c r="C1270" i="1"/>
  <c r="P1269" i="1"/>
  <c r="X1269" i="1" s="1"/>
  <c r="B1269" i="1" s="1"/>
  <c r="C741" i="1"/>
  <c r="Y621" i="1" l="1"/>
  <c r="P189" i="1"/>
  <c r="X189" i="1" s="1"/>
  <c r="B189" i="1" s="1"/>
  <c r="C190" i="1"/>
  <c r="P952" i="1"/>
  <c r="X952" i="1" s="1"/>
  <c r="B952" i="1" s="1"/>
  <c r="C953" i="1"/>
  <c r="Y951" i="1"/>
  <c r="C1455" i="1"/>
  <c r="P1454" i="1"/>
  <c r="X1454" i="1" s="1"/>
  <c r="B1454" i="1" s="1"/>
  <c r="P1426" i="1"/>
  <c r="X1426" i="1" s="1"/>
  <c r="B1426" i="1" s="1"/>
  <c r="C1427" i="1"/>
  <c r="X200" i="1"/>
  <c r="B200" i="1" s="1"/>
  <c r="C202" i="1"/>
  <c r="P201" i="1"/>
  <c r="W201" i="1"/>
  <c r="U202" i="1"/>
  <c r="P505" i="1"/>
  <c r="X505" i="1" s="1"/>
  <c r="B505" i="1" s="1"/>
  <c r="C506" i="1"/>
  <c r="P623" i="1"/>
  <c r="X623" i="1" s="1"/>
  <c r="B623" i="1" s="1"/>
  <c r="C624" i="1"/>
  <c r="C1480" i="1"/>
  <c r="P1479" i="1"/>
  <c r="X1479" i="1" s="1"/>
  <c r="B1479" i="1" s="1"/>
  <c r="C979" i="1"/>
  <c r="P978" i="1"/>
  <c r="X978" i="1" s="1"/>
  <c r="B978" i="1" s="1"/>
  <c r="C419" i="1"/>
  <c r="P418" i="1"/>
  <c r="X418" i="1" s="1"/>
  <c r="B418" i="1" s="1"/>
  <c r="P741" i="1"/>
  <c r="S741" i="1" s="1"/>
  <c r="C742" i="1"/>
  <c r="P1270" i="1"/>
  <c r="X1270" i="1" s="1"/>
  <c r="B1270" i="1" s="1"/>
  <c r="C1271" i="1"/>
  <c r="P953" i="1" l="1"/>
  <c r="X953" i="1" s="1"/>
  <c r="B953" i="1" s="1"/>
  <c r="C954" i="1"/>
  <c r="P954" i="1" s="1"/>
  <c r="S953" i="1"/>
  <c r="P190" i="1"/>
  <c r="X190" i="1" s="1"/>
  <c r="B190" i="1" s="1"/>
  <c r="C191" i="1"/>
  <c r="P1427" i="1"/>
  <c r="X1427" i="1" s="1"/>
  <c r="B1427" i="1" s="1"/>
  <c r="C1428" i="1"/>
  <c r="P1455" i="1"/>
  <c r="X1455" i="1" s="1"/>
  <c r="B1455" i="1" s="1"/>
  <c r="C1456" i="1"/>
  <c r="C507" i="1"/>
  <c r="P506" i="1"/>
  <c r="X506" i="1" s="1"/>
  <c r="B506" i="1" s="1"/>
  <c r="W202" i="1"/>
  <c r="U203" i="1"/>
  <c r="X201" i="1"/>
  <c r="B201" i="1" s="1"/>
  <c r="C203" i="1"/>
  <c r="P202" i="1"/>
  <c r="C625" i="1"/>
  <c r="P624" i="1"/>
  <c r="X624" i="1" s="1"/>
  <c r="B624" i="1" s="1"/>
  <c r="P419" i="1"/>
  <c r="X419" i="1" s="1"/>
  <c r="B419" i="1" s="1"/>
  <c r="C420" i="1"/>
  <c r="P979" i="1"/>
  <c r="X979" i="1" s="1"/>
  <c r="B979" i="1" s="1"/>
  <c r="C980" i="1"/>
  <c r="C1481" i="1"/>
  <c r="P1480" i="1"/>
  <c r="X1480" i="1" s="1"/>
  <c r="B1480" i="1" s="1"/>
  <c r="P1271" i="1"/>
  <c r="X1271" i="1" s="1"/>
  <c r="B1271" i="1" s="1"/>
  <c r="C1272" i="1"/>
  <c r="C743" i="1"/>
  <c r="P742" i="1"/>
  <c r="X742" i="1" s="1"/>
  <c r="B742" i="1" s="1"/>
  <c r="X741" i="1"/>
  <c r="Y741" i="1" s="1"/>
  <c r="P191" i="1" l="1"/>
  <c r="C192" i="1"/>
  <c r="S954" i="1"/>
  <c r="X954" i="1"/>
  <c r="S191" i="1"/>
  <c r="X191" i="1"/>
  <c r="B191" i="1" s="1"/>
  <c r="X202" i="1"/>
  <c r="B202" i="1" s="1"/>
  <c r="Y953" i="1"/>
  <c r="C1457" i="1"/>
  <c r="P1456" i="1"/>
  <c r="X1456" i="1" s="1"/>
  <c r="B1456" i="1" s="1"/>
  <c r="C1429" i="1"/>
  <c r="P1428" i="1"/>
  <c r="X1428" i="1" s="1"/>
  <c r="B1428" i="1" s="1"/>
  <c r="C204" i="1"/>
  <c r="P203" i="1"/>
  <c r="W203" i="1"/>
  <c r="U204" i="1"/>
  <c r="C508" i="1"/>
  <c r="P507" i="1"/>
  <c r="X507" i="1" s="1"/>
  <c r="B507" i="1" s="1"/>
  <c r="P625" i="1"/>
  <c r="X625" i="1" s="1"/>
  <c r="B625" i="1" s="1"/>
  <c r="C626" i="1"/>
  <c r="P1481" i="1"/>
  <c r="X1481" i="1" s="1"/>
  <c r="B1481" i="1" s="1"/>
  <c r="C1482" i="1"/>
  <c r="C981" i="1"/>
  <c r="P980" i="1"/>
  <c r="X980" i="1" s="1"/>
  <c r="B980" i="1" s="1"/>
  <c r="C421" i="1"/>
  <c r="P420" i="1"/>
  <c r="X420" i="1" s="1"/>
  <c r="B420" i="1" s="1"/>
  <c r="P743" i="1"/>
  <c r="S743" i="1" s="1"/>
  <c r="C744" i="1"/>
  <c r="B741" i="1"/>
  <c r="P1272" i="1"/>
  <c r="X1272" i="1" s="1"/>
  <c r="B1272" i="1" s="1"/>
  <c r="C1273" i="1"/>
  <c r="Y954" i="1" l="1"/>
  <c r="B954" i="1"/>
  <c r="C193" i="1"/>
  <c r="P192" i="1"/>
  <c r="X192" i="1" s="1"/>
  <c r="B192" i="1" s="1"/>
  <c r="Y191" i="1"/>
  <c r="C1430" i="1"/>
  <c r="P1429" i="1"/>
  <c r="X1429" i="1" s="1"/>
  <c r="B1429" i="1" s="1"/>
  <c r="C1458" i="1"/>
  <c r="P1457" i="1"/>
  <c r="X1457" i="1" s="1"/>
  <c r="B1457" i="1" s="1"/>
  <c r="X743" i="1"/>
  <c r="Y743" i="1" s="1"/>
  <c r="C509" i="1"/>
  <c r="P508" i="1"/>
  <c r="X508" i="1" s="1"/>
  <c r="B508" i="1" s="1"/>
  <c r="W204" i="1"/>
  <c r="U205" i="1"/>
  <c r="X203" i="1"/>
  <c r="B203" i="1" s="1"/>
  <c r="C205" i="1"/>
  <c r="P204" i="1"/>
  <c r="C627" i="1"/>
  <c r="P626" i="1"/>
  <c r="X626" i="1" s="1"/>
  <c r="B626" i="1" s="1"/>
  <c r="P421" i="1"/>
  <c r="X421" i="1" s="1"/>
  <c r="B421" i="1" s="1"/>
  <c r="C422" i="1"/>
  <c r="C982" i="1"/>
  <c r="P981" i="1"/>
  <c r="X981" i="1" s="1"/>
  <c r="B981" i="1" s="1"/>
  <c r="P1482" i="1"/>
  <c r="X1482" i="1" s="1"/>
  <c r="B1482" i="1" s="1"/>
  <c r="C1483" i="1"/>
  <c r="C745" i="1"/>
  <c r="P744" i="1"/>
  <c r="X744" i="1" s="1"/>
  <c r="B744" i="1" s="1"/>
  <c r="P1273" i="1"/>
  <c r="X1273" i="1" s="1"/>
  <c r="B1273" i="1" s="1"/>
  <c r="C1274" i="1"/>
  <c r="C194" i="1" l="1"/>
  <c r="P194" i="1" s="1"/>
  <c r="P193" i="1"/>
  <c r="X204" i="1"/>
  <c r="B204" i="1" s="1"/>
  <c r="C1459" i="1"/>
  <c r="P1458" i="1"/>
  <c r="X1458" i="1" s="1"/>
  <c r="B1458" i="1" s="1"/>
  <c r="P1430" i="1"/>
  <c r="X1430" i="1" s="1"/>
  <c r="B1430" i="1" s="1"/>
  <c r="C1431" i="1"/>
  <c r="B743" i="1"/>
  <c r="C206" i="1"/>
  <c r="P205" i="1"/>
  <c r="W205" i="1"/>
  <c r="U206" i="1"/>
  <c r="P509" i="1"/>
  <c r="X509" i="1" s="1"/>
  <c r="B509" i="1" s="1"/>
  <c r="C510" i="1"/>
  <c r="C628" i="1"/>
  <c r="P627" i="1"/>
  <c r="X627" i="1" s="1"/>
  <c r="B627" i="1" s="1"/>
  <c r="C1484" i="1"/>
  <c r="P1483" i="1"/>
  <c r="X1483" i="1" s="1"/>
  <c r="B1483" i="1" s="1"/>
  <c r="C983" i="1"/>
  <c r="P982" i="1"/>
  <c r="X982" i="1" s="1"/>
  <c r="B982" i="1" s="1"/>
  <c r="P422" i="1"/>
  <c r="X422" i="1" s="1"/>
  <c r="B422" i="1" s="1"/>
  <c r="C423" i="1"/>
  <c r="P745" i="1"/>
  <c r="X745" i="1" s="1"/>
  <c r="B745" i="1" s="1"/>
  <c r="C746" i="1"/>
  <c r="C1275" i="1"/>
  <c r="P1274" i="1"/>
  <c r="X1274" i="1" s="1"/>
  <c r="B1274" i="1" s="1"/>
  <c r="X193" i="1" l="1"/>
  <c r="Y193" i="1" s="1"/>
  <c r="S194" i="1"/>
  <c r="X194" i="1"/>
  <c r="C1432" i="1"/>
  <c r="P1431" i="1"/>
  <c r="X1431" i="1" s="1"/>
  <c r="B1431" i="1" s="1"/>
  <c r="P1459" i="1"/>
  <c r="X1459" i="1" s="1"/>
  <c r="B1459" i="1" s="1"/>
  <c r="C1460" i="1"/>
  <c r="P510" i="1"/>
  <c r="X510" i="1" s="1"/>
  <c r="B510" i="1" s="1"/>
  <c r="C511" i="1"/>
  <c r="W206" i="1"/>
  <c r="U207" i="1"/>
  <c r="X205" i="1"/>
  <c r="B205" i="1" s="1"/>
  <c r="C207" i="1"/>
  <c r="P206" i="1"/>
  <c r="C629" i="1"/>
  <c r="P628" i="1"/>
  <c r="X628" i="1" s="1"/>
  <c r="B628" i="1" s="1"/>
  <c r="C424" i="1"/>
  <c r="P423" i="1"/>
  <c r="X423" i="1" s="1"/>
  <c r="B423" i="1" s="1"/>
  <c r="P983" i="1"/>
  <c r="C984" i="1"/>
  <c r="P1484" i="1"/>
  <c r="X1484" i="1" s="1"/>
  <c r="B1484" i="1" s="1"/>
  <c r="C1485" i="1"/>
  <c r="P746" i="1"/>
  <c r="X746" i="1" s="1"/>
  <c r="B746" i="1" s="1"/>
  <c r="C747" i="1"/>
  <c r="P1275" i="1"/>
  <c r="X1275" i="1" s="1"/>
  <c r="B1275" i="1" s="1"/>
  <c r="C1276" i="1"/>
  <c r="B194" i="1" l="1"/>
  <c r="Y194" i="1"/>
  <c r="B193" i="1"/>
  <c r="X206" i="1"/>
  <c r="B206" i="1" s="1"/>
  <c r="P1460" i="1"/>
  <c r="X1460" i="1" s="1"/>
  <c r="B1460" i="1" s="1"/>
  <c r="C1461" i="1"/>
  <c r="P1432" i="1"/>
  <c r="X1432" i="1" s="1"/>
  <c r="B1432" i="1" s="1"/>
  <c r="C1433" i="1"/>
  <c r="P207" i="1"/>
  <c r="C208" i="1"/>
  <c r="W207" i="1"/>
  <c r="U208" i="1"/>
  <c r="P511" i="1"/>
  <c r="X511" i="1" s="1"/>
  <c r="B511" i="1" s="1"/>
  <c r="C512" i="1"/>
  <c r="P629" i="1"/>
  <c r="X629" i="1" s="1"/>
  <c r="B629" i="1" s="1"/>
  <c r="C630" i="1"/>
  <c r="P1485" i="1"/>
  <c r="X1485" i="1" s="1"/>
  <c r="B1485" i="1" s="1"/>
  <c r="C1486" i="1"/>
  <c r="P984" i="1"/>
  <c r="X984" i="1" s="1"/>
  <c r="B984" i="1" s="1"/>
  <c r="C985" i="1"/>
  <c r="S983" i="1"/>
  <c r="X983" i="1"/>
  <c r="B983" i="1" s="1"/>
  <c r="C425" i="1"/>
  <c r="P424" i="1"/>
  <c r="X424" i="1" s="1"/>
  <c r="B424" i="1" s="1"/>
  <c r="C748" i="1"/>
  <c r="P747" i="1"/>
  <c r="X747" i="1" s="1"/>
  <c r="B747" i="1" s="1"/>
  <c r="C1277" i="1"/>
  <c r="P1276" i="1"/>
  <c r="X1276" i="1" s="1"/>
  <c r="B1276" i="1" s="1"/>
  <c r="P1433" i="1" l="1"/>
  <c r="X1433" i="1" s="1"/>
  <c r="B1433" i="1" s="1"/>
  <c r="C1434" i="1"/>
  <c r="C1462" i="1"/>
  <c r="P1461" i="1"/>
  <c r="X1461" i="1" s="1"/>
  <c r="B1461" i="1" s="1"/>
  <c r="C513" i="1"/>
  <c r="P512" i="1"/>
  <c r="X512" i="1" s="1"/>
  <c r="B512" i="1" s="1"/>
  <c r="Y983" i="1"/>
  <c r="W208" i="1"/>
  <c r="U209" i="1"/>
  <c r="C209" i="1"/>
  <c r="P208" i="1"/>
  <c r="X207" i="1"/>
  <c r="B207" i="1" s="1"/>
  <c r="P985" i="1"/>
  <c r="X985" i="1" s="1"/>
  <c r="C986" i="1"/>
  <c r="C631" i="1"/>
  <c r="P630" i="1"/>
  <c r="X630" i="1" s="1"/>
  <c r="B630" i="1" s="1"/>
  <c r="C426" i="1"/>
  <c r="P425" i="1"/>
  <c r="X425" i="1" s="1"/>
  <c r="B425" i="1" s="1"/>
  <c r="C1487" i="1"/>
  <c r="P1486" i="1"/>
  <c r="X1486" i="1" s="1"/>
  <c r="B1486" i="1" s="1"/>
  <c r="C749" i="1"/>
  <c r="P748" i="1"/>
  <c r="X748" i="1" s="1"/>
  <c r="B748" i="1" s="1"/>
  <c r="C1278" i="1"/>
  <c r="P1277" i="1"/>
  <c r="X1277" i="1" s="1"/>
  <c r="B1277" i="1" s="1"/>
  <c r="S985" i="1" l="1"/>
  <c r="Y985" i="1" s="1"/>
  <c r="X208" i="1"/>
  <c r="B208" i="1" s="1"/>
  <c r="C1463" i="1"/>
  <c r="P1462" i="1"/>
  <c r="X1462" i="1" s="1"/>
  <c r="B1462" i="1" s="1"/>
  <c r="P1434" i="1"/>
  <c r="X1434" i="1" s="1"/>
  <c r="B1434" i="1" s="1"/>
  <c r="C1435" i="1"/>
  <c r="C210" i="1"/>
  <c r="P209" i="1"/>
  <c r="W209" i="1"/>
  <c r="U210" i="1"/>
  <c r="C514" i="1"/>
  <c r="P513" i="1"/>
  <c r="X513" i="1" s="1"/>
  <c r="B513" i="1" s="1"/>
  <c r="P631" i="1"/>
  <c r="X631" i="1" s="1"/>
  <c r="B631" i="1" s="1"/>
  <c r="C632" i="1"/>
  <c r="C987" i="1"/>
  <c r="P986" i="1"/>
  <c r="P1487" i="1"/>
  <c r="X1487" i="1" s="1"/>
  <c r="B1487" i="1" s="1"/>
  <c r="C1488" i="1"/>
  <c r="B985" i="1"/>
  <c r="C427" i="1"/>
  <c r="P426" i="1"/>
  <c r="X426" i="1" s="1"/>
  <c r="B426" i="1" s="1"/>
  <c r="P749" i="1"/>
  <c r="X749" i="1" s="1"/>
  <c r="B749" i="1" s="1"/>
  <c r="C750" i="1"/>
  <c r="P1278" i="1"/>
  <c r="X1278" i="1" s="1"/>
  <c r="B1278" i="1" s="1"/>
  <c r="C1279" i="1"/>
  <c r="P1435" i="1" l="1"/>
  <c r="X1435" i="1" s="1"/>
  <c r="B1435" i="1" s="1"/>
  <c r="C1436" i="1"/>
  <c r="P1463" i="1"/>
  <c r="X1463" i="1" s="1"/>
  <c r="B1463" i="1" s="1"/>
  <c r="C1464" i="1"/>
  <c r="C515" i="1"/>
  <c r="P514" i="1"/>
  <c r="X514" i="1" s="1"/>
  <c r="B514" i="1" s="1"/>
  <c r="W210" i="1"/>
  <c r="U211" i="1"/>
  <c r="X209" i="1"/>
  <c r="B209" i="1" s="1"/>
  <c r="C211" i="1"/>
  <c r="P210" i="1"/>
  <c r="X986" i="1"/>
  <c r="Y986" i="1" s="1"/>
  <c r="P987" i="1"/>
  <c r="X987" i="1" s="1"/>
  <c r="B987" i="1" s="1"/>
  <c r="C988" i="1"/>
  <c r="C633" i="1"/>
  <c r="P632" i="1"/>
  <c r="X632" i="1" s="1"/>
  <c r="B632" i="1" s="1"/>
  <c r="P427" i="1"/>
  <c r="X427" i="1" s="1"/>
  <c r="B427" i="1" s="1"/>
  <c r="C428" i="1"/>
  <c r="C1489" i="1"/>
  <c r="P1488" i="1"/>
  <c r="X1488" i="1" s="1"/>
  <c r="B1488" i="1" s="1"/>
  <c r="P750" i="1"/>
  <c r="X750" i="1" s="1"/>
  <c r="B750" i="1" s="1"/>
  <c r="C751" i="1"/>
  <c r="P1279" i="1"/>
  <c r="X1279" i="1" s="1"/>
  <c r="B1279" i="1" s="1"/>
  <c r="C1280" i="1"/>
  <c r="C1465" i="1" l="1"/>
  <c r="P1464" i="1"/>
  <c r="X1464" i="1" s="1"/>
  <c r="B1464" i="1" s="1"/>
  <c r="X210" i="1"/>
  <c r="B210" i="1" s="1"/>
  <c r="P1436" i="1"/>
  <c r="X1436" i="1" s="1"/>
  <c r="B1436" i="1" s="1"/>
  <c r="C1437" i="1"/>
  <c r="C212" i="1"/>
  <c r="P211" i="1"/>
  <c r="W211" i="1"/>
  <c r="U212" i="1"/>
  <c r="B986" i="1"/>
  <c r="C516" i="1"/>
  <c r="P515" i="1"/>
  <c r="X515" i="1" s="1"/>
  <c r="B515" i="1" s="1"/>
  <c r="C634" i="1"/>
  <c r="P633" i="1"/>
  <c r="X633" i="1" s="1"/>
  <c r="B633" i="1" s="1"/>
  <c r="P988" i="1"/>
  <c r="X988" i="1" s="1"/>
  <c r="B988" i="1" s="1"/>
  <c r="C989" i="1"/>
  <c r="C1490" i="1"/>
  <c r="P1489" i="1"/>
  <c r="X1489" i="1" s="1"/>
  <c r="B1489" i="1" s="1"/>
  <c r="P428" i="1"/>
  <c r="X428" i="1" s="1"/>
  <c r="B428" i="1" s="1"/>
  <c r="C429" i="1"/>
  <c r="C752" i="1"/>
  <c r="P751" i="1"/>
  <c r="X751" i="1" s="1"/>
  <c r="B751" i="1" s="1"/>
  <c r="P1280" i="1"/>
  <c r="X1280" i="1" s="1"/>
  <c r="B1280" i="1" s="1"/>
  <c r="C1281" i="1"/>
  <c r="C1438" i="1" l="1"/>
  <c r="P1437" i="1"/>
  <c r="X1437" i="1" s="1"/>
  <c r="B1437" i="1" s="1"/>
  <c r="C1466" i="1"/>
  <c r="P1465" i="1"/>
  <c r="X1465" i="1" s="1"/>
  <c r="B1465" i="1" s="1"/>
  <c r="C517" i="1"/>
  <c r="P516" i="1"/>
  <c r="X516" i="1" s="1"/>
  <c r="B516" i="1" s="1"/>
  <c r="W212" i="1"/>
  <c r="U213" i="1"/>
  <c r="X211" i="1"/>
  <c r="B211" i="1" s="1"/>
  <c r="C213" i="1"/>
  <c r="P212" i="1"/>
  <c r="P989" i="1"/>
  <c r="X989" i="1" s="1"/>
  <c r="B989" i="1" s="1"/>
  <c r="C990" i="1"/>
  <c r="P634" i="1"/>
  <c r="X634" i="1" s="1"/>
  <c r="B634" i="1" s="1"/>
  <c r="C635" i="1"/>
  <c r="P429" i="1"/>
  <c r="X429" i="1" s="1"/>
  <c r="B429" i="1" s="1"/>
  <c r="C430" i="1"/>
  <c r="C1491" i="1"/>
  <c r="P1490" i="1"/>
  <c r="X1490" i="1" s="1"/>
  <c r="B1490" i="1" s="1"/>
  <c r="C753" i="1"/>
  <c r="P752" i="1"/>
  <c r="X752" i="1" s="1"/>
  <c r="B752" i="1" s="1"/>
  <c r="C1282" i="1"/>
  <c r="P1281" i="1"/>
  <c r="X1281" i="1" s="1"/>
  <c r="B1281" i="1" s="1"/>
  <c r="X212" i="1" l="1"/>
  <c r="B212" i="1" s="1"/>
  <c r="P1466" i="1"/>
  <c r="X1466" i="1" s="1"/>
  <c r="B1466" i="1" s="1"/>
  <c r="C1467" i="1"/>
  <c r="C1439" i="1"/>
  <c r="P1438" i="1"/>
  <c r="X1438" i="1" s="1"/>
  <c r="B1438" i="1" s="1"/>
  <c r="C214" i="1"/>
  <c r="P213" i="1"/>
  <c r="W213" i="1"/>
  <c r="U214" i="1"/>
  <c r="C518" i="1"/>
  <c r="P517" i="1"/>
  <c r="X517" i="1" s="1"/>
  <c r="B517" i="1" s="1"/>
  <c r="P635" i="1"/>
  <c r="X635" i="1" s="1"/>
  <c r="B635" i="1" s="1"/>
  <c r="C636" i="1"/>
  <c r="C991" i="1"/>
  <c r="P990" i="1"/>
  <c r="X990" i="1" s="1"/>
  <c r="B990" i="1" s="1"/>
  <c r="C1492" i="1"/>
  <c r="P1491" i="1"/>
  <c r="X1491" i="1" s="1"/>
  <c r="B1491" i="1" s="1"/>
  <c r="C431" i="1"/>
  <c r="P430" i="1"/>
  <c r="X430" i="1" s="1"/>
  <c r="B430" i="1" s="1"/>
  <c r="C754" i="1"/>
  <c r="P753" i="1"/>
  <c r="X753" i="1" s="1"/>
  <c r="B753" i="1" s="1"/>
  <c r="C1283" i="1"/>
  <c r="P1282" i="1"/>
  <c r="X1282" i="1" s="1"/>
  <c r="B1282" i="1" s="1"/>
  <c r="P1439" i="1" l="1"/>
  <c r="X1439" i="1" s="1"/>
  <c r="B1439" i="1" s="1"/>
  <c r="C1440" i="1"/>
  <c r="S1439" i="1"/>
  <c r="Y1439" i="1" s="1"/>
  <c r="C1468" i="1"/>
  <c r="P1467" i="1"/>
  <c r="X1467" i="1" s="1"/>
  <c r="B1467" i="1" s="1"/>
  <c r="P518" i="1"/>
  <c r="X518" i="1" s="1"/>
  <c r="B518" i="1" s="1"/>
  <c r="C519" i="1"/>
  <c r="W214" i="1"/>
  <c r="U215" i="1"/>
  <c r="X213" i="1"/>
  <c r="B213" i="1" s="1"/>
  <c r="C215" i="1"/>
  <c r="P214" i="1"/>
  <c r="C992" i="1"/>
  <c r="P991" i="1"/>
  <c r="X991" i="1" s="1"/>
  <c r="B991" i="1" s="1"/>
  <c r="P636" i="1"/>
  <c r="X636" i="1" s="1"/>
  <c r="B636" i="1" s="1"/>
  <c r="C637" i="1"/>
  <c r="C432" i="1"/>
  <c r="P431" i="1"/>
  <c r="X431" i="1" s="1"/>
  <c r="B431" i="1" s="1"/>
  <c r="P1492" i="1"/>
  <c r="X1492" i="1" s="1"/>
  <c r="B1492" i="1" s="1"/>
  <c r="C1493" i="1"/>
  <c r="P754" i="1"/>
  <c r="X754" i="1" s="1"/>
  <c r="B754" i="1" s="1"/>
  <c r="C755" i="1"/>
  <c r="C1284" i="1"/>
  <c r="P1283" i="1"/>
  <c r="X1283" i="1" s="1"/>
  <c r="B1283" i="1" s="1"/>
  <c r="P1440" i="1" l="1"/>
  <c r="X1440" i="1" s="1"/>
  <c r="B1440" i="1" s="1"/>
  <c r="C1441" i="1"/>
  <c r="S1440" i="1"/>
  <c r="X214" i="1"/>
  <c r="B214" i="1" s="1"/>
  <c r="C1469" i="1"/>
  <c r="P1468" i="1"/>
  <c r="X1468" i="1" s="1"/>
  <c r="B1468" i="1" s="1"/>
  <c r="C216" i="1"/>
  <c r="P215" i="1"/>
  <c r="W215" i="1"/>
  <c r="U216" i="1"/>
  <c r="C520" i="1"/>
  <c r="P519" i="1"/>
  <c r="X519" i="1" s="1"/>
  <c r="B519" i="1" s="1"/>
  <c r="P637" i="1"/>
  <c r="X637" i="1" s="1"/>
  <c r="B637" i="1" s="1"/>
  <c r="C638" i="1"/>
  <c r="P992" i="1"/>
  <c r="X992" i="1" s="1"/>
  <c r="B992" i="1" s="1"/>
  <c r="C993" i="1"/>
  <c r="P1493" i="1"/>
  <c r="X1493" i="1" s="1"/>
  <c r="B1493" i="1" s="1"/>
  <c r="C1494" i="1"/>
  <c r="C433" i="1"/>
  <c r="P432" i="1"/>
  <c r="X432" i="1" s="1"/>
  <c r="B432" i="1" s="1"/>
  <c r="C756" i="1"/>
  <c r="P755" i="1"/>
  <c r="X755" i="1" s="1"/>
  <c r="B755" i="1" s="1"/>
  <c r="P1284" i="1"/>
  <c r="X1284" i="1" s="1"/>
  <c r="B1284" i="1" s="1"/>
  <c r="C1285" i="1"/>
  <c r="C1442" i="1" l="1"/>
  <c r="P1441" i="1"/>
  <c r="X1441" i="1" s="1"/>
  <c r="B1441" i="1" s="1"/>
  <c r="Y1440" i="1"/>
  <c r="P1469" i="1"/>
  <c r="X1469" i="1" s="1"/>
  <c r="B1469" i="1" s="1"/>
  <c r="C1470" i="1"/>
  <c r="P520" i="1"/>
  <c r="X520" i="1" s="1"/>
  <c r="B520" i="1" s="1"/>
  <c r="C521" i="1"/>
  <c r="W216" i="1"/>
  <c r="U217" i="1"/>
  <c r="X215" i="1"/>
  <c r="B215" i="1" s="1"/>
  <c r="C217" i="1"/>
  <c r="P216" i="1"/>
  <c r="P993" i="1"/>
  <c r="X993" i="1" s="1"/>
  <c r="B993" i="1" s="1"/>
  <c r="C994" i="1"/>
  <c r="C639" i="1"/>
  <c r="P638" i="1"/>
  <c r="X638" i="1" s="1"/>
  <c r="B638" i="1" s="1"/>
  <c r="C434" i="1"/>
  <c r="P433" i="1"/>
  <c r="X433" i="1" s="1"/>
  <c r="B433" i="1" s="1"/>
  <c r="P1494" i="1"/>
  <c r="X1494" i="1" s="1"/>
  <c r="B1494" i="1" s="1"/>
  <c r="C1495" i="1"/>
  <c r="P756" i="1"/>
  <c r="X756" i="1" s="1"/>
  <c r="B756" i="1" s="1"/>
  <c r="C757" i="1"/>
  <c r="P1285" i="1"/>
  <c r="X1285" i="1" s="1"/>
  <c r="B1285" i="1" s="1"/>
  <c r="C1286" i="1"/>
  <c r="C1443" i="1" l="1"/>
  <c r="P1443" i="1" s="1"/>
  <c r="P1442" i="1"/>
  <c r="X1442" i="1" s="1"/>
  <c r="B1442" i="1" s="1"/>
  <c r="P1470" i="1"/>
  <c r="X1470" i="1" s="1"/>
  <c r="B1470" i="1" s="1"/>
  <c r="C1471" i="1"/>
  <c r="P1471" i="1" s="1"/>
  <c r="S1470" i="1"/>
  <c r="Y1470" i="1" s="1"/>
  <c r="X216" i="1"/>
  <c r="B216" i="1" s="1"/>
  <c r="C218" i="1"/>
  <c r="P217" i="1"/>
  <c r="W217" i="1"/>
  <c r="U218" i="1"/>
  <c r="C522" i="1"/>
  <c r="P521" i="1"/>
  <c r="X521" i="1" s="1"/>
  <c r="B521" i="1" s="1"/>
  <c r="C640" i="1"/>
  <c r="P639" i="1"/>
  <c r="X639" i="1" s="1"/>
  <c r="B639" i="1" s="1"/>
  <c r="P994" i="1"/>
  <c r="X994" i="1" s="1"/>
  <c r="B994" i="1" s="1"/>
  <c r="C995" i="1"/>
  <c r="C1496" i="1"/>
  <c r="P1495" i="1"/>
  <c r="X1495" i="1" s="1"/>
  <c r="B1495" i="1" s="1"/>
  <c r="C435" i="1"/>
  <c r="P434" i="1"/>
  <c r="X434" i="1" s="1"/>
  <c r="B434" i="1" s="1"/>
  <c r="C758" i="1"/>
  <c r="P757" i="1"/>
  <c r="X757" i="1" s="1"/>
  <c r="B757" i="1" s="1"/>
  <c r="P1286" i="1"/>
  <c r="C1287" i="1"/>
  <c r="S1443" i="1" l="1"/>
  <c r="X1443" i="1"/>
  <c r="B1443" i="1" s="1"/>
  <c r="S1471" i="1"/>
  <c r="X1471" i="1"/>
  <c r="B1471" i="1" s="1"/>
  <c r="X1286" i="1"/>
  <c r="B1286" i="1" s="1"/>
  <c r="S1286" i="1"/>
  <c r="Y1286" i="1" s="1"/>
  <c r="P522" i="1"/>
  <c r="X522" i="1" s="1"/>
  <c r="B522" i="1" s="1"/>
  <c r="C523" i="1"/>
  <c r="W218" i="1"/>
  <c r="U219" i="1"/>
  <c r="X217" i="1"/>
  <c r="B217" i="1" s="1"/>
  <c r="C219" i="1"/>
  <c r="P218" i="1"/>
  <c r="S1197" i="1"/>
  <c r="Y1197" i="1" s="1"/>
  <c r="P995" i="1"/>
  <c r="X995" i="1" s="1"/>
  <c r="B995" i="1" s="1"/>
  <c r="C996" i="1"/>
  <c r="P640" i="1"/>
  <c r="X640" i="1" s="1"/>
  <c r="B640" i="1" s="1"/>
  <c r="C641" i="1"/>
  <c r="P435" i="1"/>
  <c r="C436" i="1"/>
  <c r="P1496" i="1"/>
  <c r="X1496" i="1" s="1"/>
  <c r="B1496" i="1" s="1"/>
  <c r="C1497" i="1"/>
  <c r="C759" i="1"/>
  <c r="P758" i="1"/>
  <c r="X758" i="1" s="1"/>
  <c r="B758" i="1" s="1"/>
  <c r="C1288" i="1"/>
  <c r="P1287" i="1"/>
  <c r="Y1443" i="1" l="1"/>
  <c r="X435" i="1"/>
  <c r="B435" i="1" s="1"/>
  <c r="S435" i="1"/>
  <c r="Y1471" i="1"/>
  <c r="X218" i="1"/>
  <c r="B218" i="1" s="1"/>
  <c r="C220" i="1"/>
  <c r="P219" i="1"/>
  <c r="W219" i="1"/>
  <c r="U220" i="1"/>
  <c r="C524" i="1"/>
  <c r="P523" i="1"/>
  <c r="X523" i="1" s="1"/>
  <c r="B523" i="1" s="1"/>
  <c r="P436" i="1"/>
  <c r="X436" i="1" s="1"/>
  <c r="C437" i="1"/>
  <c r="C642" i="1"/>
  <c r="P641" i="1"/>
  <c r="X641" i="1" s="1"/>
  <c r="B641" i="1" s="1"/>
  <c r="C997" i="1"/>
  <c r="P996" i="1"/>
  <c r="X996" i="1" s="1"/>
  <c r="B996" i="1" s="1"/>
  <c r="C1498" i="1"/>
  <c r="P1497" i="1"/>
  <c r="X1497" i="1" s="1"/>
  <c r="B1497" i="1" s="1"/>
  <c r="X1287" i="1"/>
  <c r="B1287" i="1" s="1"/>
  <c r="S1287" i="1"/>
  <c r="P759" i="1"/>
  <c r="X759" i="1" s="1"/>
  <c r="B759" i="1" s="1"/>
  <c r="C760" i="1"/>
  <c r="C1289" i="1"/>
  <c r="P1288" i="1"/>
  <c r="S436" i="1" l="1"/>
  <c r="Y436" i="1" s="1"/>
  <c r="Y435" i="1"/>
  <c r="P437" i="1"/>
  <c r="X437" i="1" s="1"/>
  <c r="C438" i="1"/>
  <c r="P524" i="1"/>
  <c r="X524" i="1" s="1"/>
  <c r="B524" i="1" s="1"/>
  <c r="C525" i="1"/>
  <c r="W220" i="1"/>
  <c r="U221" i="1"/>
  <c r="X219" i="1"/>
  <c r="B219" i="1" s="1"/>
  <c r="C221" i="1"/>
  <c r="P220" i="1"/>
  <c r="C998" i="1"/>
  <c r="P997" i="1"/>
  <c r="X997" i="1" s="1"/>
  <c r="B997" i="1" s="1"/>
  <c r="P642" i="1"/>
  <c r="X642" i="1" s="1"/>
  <c r="B642" i="1" s="1"/>
  <c r="C643" i="1"/>
  <c r="S437" i="1"/>
  <c r="B436" i="1"/>
  <c r="P1498" i="1"/>
  <c r="X1498" i="1" s="1"/>
  <c r="B1498" i="1" s="1"/>
  <c r="C1499" i="1"/>
  <c r="Y1287" i="1"/>
  <c r="P1289" i="1"/>
  <c r="S1289" i="1" s="1"/>
  <c r="C1290" i="1"/>
  <c r="P760" i="1"/>
  <c r="X760" i="1" s="1"/>
  <c r="B760" i="1" s="1"/>
  <c r="C761" i="1"/>
  <c r="Y1200" i="1"/>
  <c r="X1288" i="1"/>
  <c r="B1288" i="1" s="1"/>
  <c r="X1289" i="1" l="1"/>
  <c r="B1289" i="1" s="1"/>
  <c r="C439" i="1"/>
  <c r="P438" i="1"/>
  <c r="X438" i="1" s="1"/>
  <c r="B438" i="1" s="1"/>
  <c r="X220" i="1"/>
  <c r="B220" i="1" s="1"/>
  <c r="B437" i="1"/>
  <c r="C222" i="1"/>
  <c r="P221" i="1"/>
  <c r="S221" i="1" s="1"/>
  <c r="W221" i="1"/>
  <c r="U222" i="1"/>
  <c r="P525" i="1"/>
  <c r="X525" i="1" s="1"/>
  <c r="B525" i="1" s="1"/>
  <c r="C526" i="1"/>
  <c r="Y437" i="1"/>
  <c r="C644" i="1"/>
  <c r="P643" i="1"/>
  <c r="X643" i="1" s="1"/>
  <c r="B643" i="1" s="1"/>
  <c r="P998" i="1"/>
  <c r="X998" i="1" s="1"/>
  <c r="B998" i="1" s="1"/>
  <c r="C999" i="1"/>
  <c r="C1500" i="1"/>
  <c r="P1499" i="1"/>
  <c r="X1499" i="1" s="1"/>
  <c r="B1499" i="1" s="1"/>
  <c r="P1290" i="1"/>
  <c r="C1291" i="1"/>
  <c r="C762" i="1"/>
  <c r="P761" i="1"/>
  <c r="X761" i="1" s="1"/>
  <c r="B761" i="1" s="1"/>
  <c r="Y1289" i="1"/>
  <c r="X1290" i="1" l="1"/>
  <c r="B1290" i="1" s="1"/>
  <c r="S1290" i="1"/>
  <c r="C440" i="1"/>
  <c r="P439" i="1"/>
  <c r="X439" i="1" s="1"/>
  <c r="B439" i="1" s="1"/>
  <c r="P526" i="1"/>
  <c r="C527" i="1"/>
  <c r="W222" i="1"/>
  <c r="U223" i="1"/>
  <c r="X221" i="1"/>
  <c r="B221" i="1" s="1"/>
  <c r="P222" i="1"/>
  <c r="C223" i="1"/>
  <c r="C1000" i="1"/>
  <c r="P999" i="1"/>
  <c r="X999" i="1" s="1"/>
  <c r="B999" i="1" s="1"/>
  <c r="C645" i="1"/>
  <c r="P644" i="1"/>
  <c r="X644" i="1" s="1"/>
  <c r="B644" i="1" s="1"/>
  <c r="C1501" i="1"/>
  <c r="P1500" i="1"/>
  <c r="X1500" i="1" s="1"/>
  <c r="B1500" i="1" s="1"/>
  <c r="C763" i="1"/>
  <c r="P762" i="1"/>
  <c r="X762" i="1" s="1"/>
  <c r="B762" i="1" s="1"/>
  <c r="P1291" i="1"/>
  <c r="C1292" i="1"/>
  <c r="Y1350" i="1"/>
  <c r="Y1290" i="1" l="1"/>
  <c r="X222" i="1"/>
  <c r="B222" i="1" s="1"/>
  <c r="S222" i="1"/>
  <c r="Y222" i="1" s="1"/>
  <c r="X526" i="1"/>
  <c r="B526" i="1" s="1"/>
  <c r="S526" i="1"/>
  <c r="P440" i="1"/>
  <c r="C441" i="1"/>
  <c r="W223" i="1"/>
  <c r="U224" i="1"/>
  <c r="P223" i="1"/>
  <c r="C224" i="1"/>
  <c r="Y221" i="1"/>
  <c r="S223" i="1"/>
  <c r="P527" i="1"/>
  <c r="C528" i="1"/>
  <c r="X1291" i="1"/>
  <c r="B1291" i="1" s="1"/>
  <c r="S1291" i="1"/>
  <c r="Y1291" i="1" s="1"/>
  <c r="P645" i="1"/>
  <c r="X645" i="1" s="1"/>
  <c r="B645" i="1" s="1"/>
  <c r="C646" i="1"/>
  <c r="C1001" i="1"/>
  <c r="P1000" i="1"/>
  <c r="X1000" i="1" s="1"/>
  <c r="B1000" i="1" s="1"/>
  <c r="P1501" i="1"/>
  <c r="C1502" i="1"/>
  <c r="P763" i="1"/>
  <c r="X763" i="1" s="1"/>
  <c r="B763" i="1" s="1"/>
  <c r="C764" i="1"/>
  <c r="P1292" i="1"/>
  <c r="X1292" i="1" s="1"/>
  <c r="B1292" i="1" s="1"/>
  <c r="C1293" i="1"/>
  <c r="Y526" i="1" l="1"/>
  <c r="X223" i="1"/>
  <c r="B223" i="1" s="1"/>
  <c r="C442" i="1"/>
  <c r="P441" i="1"/>
  <c r="X441" i="1" s="1"/>
  <c r="B441" i="1" s="1"/>
  <c r="X440" i="1"/>
  <c r="Y440" i="1" s="1"/>
  <c r="P528" i="1"/>
  <c r="X528" i="1" s="1"/>
  <c r="B528" i="1" s="1"/>
  <c r="C529" i="1"/>
  <c r="C225" i="1"/>
  <c r="P224" i="1"/>
  <c r="S224" i="1" s="1"/>
  <c r="W224" i="1"/>
  <c r="U225" i="1"/>
  <c r="P1502" i="1"/>
  <c r="X1502" i="1" s="1"/>
  <c r="C1503" i="1"/>
  <c r="S528" i="1"/>
  <c r="S527" i="1"/>
  <c r="X527" i="1"/>
  <c r="B527" i="1" s="1"/>
  <c r="Y223" i="1"/>
  <c r="P1001" i="1"/>
  <c r="X1001" i="1" s="1"/>
  <c r="B1001" i="1" s="1"/>
  <c r="C1002" i="1"/>
  <c r="C647" i="1"/>
  <c r="P646" i="1"/>
  <c r="X646" i="1" s="1"/>
  <c r="B646" i="1" s="1"/>
  <c r="S1501" i="1"/>
  <c r="X1501" i="1"/>
  <c r="B1501" i="1" s="1"/>
  <c r="C1294" i="1"/>
  <c r="P1293" i="1"/>
  <c r="X1293" i="1" s="1"/>
  <c r="B1293" i="1" s="1"/>
  <c r="C765" i="1"/>
  <c r="P764" i="1"/>
  <c r="X764" i="1" s="1"/>
  <c r="B764" i="1" s="1"/>
  <c r="S1502" i="1" l="1"/>
  <c r="P529" i="1"/>
  <c r="X529" i="1" s="1"/>
  <c r="B529" i="1" s="1"/>
  <c r="C530" i="1"/>
  <c r="B440" i="1"/>
  <c r="P442" i="1"/>
  <c r="X442" i="1" s="1"/>
  <c r="B442" i="1" s="1"/>
  <c r="C443" i="1"/>
  <c r="Y1501" i="1"/>
  <c r="Y1502" i="1"/>
  <c r="B1502" i="1"/>
  <c r="W225" i="1"/>
  <c r="U226" i="1"/>
  <c r="X224" i="1"/>
  <c r="Y224" i="1" s="1"/>
  <c r="P225" i="1"/>
  <c r="C226" i="1"/>
  <c r="Y528" i="1"/>
  <c r="P1503" i="1"/>
  <c r="X1503" i="1" s="1"/>
  <c r="B1503" i="1" s="1"/>
  <c r="C1504" i="1"/>
  <c r="C648" i="1"/>
  <c r="P647" i="1"/>
  <c r="C1003" i="1"/>
  <c r="P1002" i="1"/>
  <c r="X1002" i="1" s="1"/>
  <c r="B1002" i="1" s="1"/>
  <c r="P765" i="1"/>
  <c r="X765" i="1" s="1"/>
  <c r="B765" i="1" s="1"/>
  <c r="C766" i="1"/>
  <c r="C1295" i="1"/>
  <c r="P1294" i="1"/>
  <c r="X1294" i="1" s="1"/>
  <c r="B1294" i="1" s="1"/>
  <c r="P443" i="1" l="1"/>
  <c r="X443" i="1" s="1"/>
  <c r="B443" i="1" s="1"/>
  <c r="C444" i="1"/>
  <c r="P530" i="1"/>
  <c r="C531" i="1"/>
  <c r="B224" i="1"/>
  <c r="X647" i="1"/>
  <c r="B647" i="1" s="1"/>
  <c r="S647" i="1"/>
  <c r="Y647" i="1" s="1"/>
  <c r="W226" i="1"/>
  <c r="U227" i="1"/>
  <c r="X225" i="1"/>
  <c r="B225" i="1" s="1"/>
  <c r="C227" i="1"/>
  <c r="P226" i="1"/>
  <c r="C1505" i="1"/>
  <c r="P1504" i="1"/>
  <c r="P1003" i="1"/>
  <c r="X1003" i="1" s="1"/>
  <c r="B1003" i="1" s="1"/>
  <c r="C1004" i="1"/>
  <c r="C649" i="1"/>
  <c r="P648" i="1"/>
  <c r="C1296" i="1"/>
  <c r="P1295" i="1"/>
  <c r="X1295" i="1" s="1"/>
  <c r="B1295" i="1" s="1"/>
  <c r="C767" i="1"/>
  <c r="P766" i="1"/>
  <c r="X766" i="1" s="1"/>
  <c r="B766" i="1" s="1"/>
  <c r="X1504" i="1" l="1"/>
  <c r="B1504" i="1" s="1"/>
  <c r="S1504" i="1"/>
  <c r="X530" i="1"/>
  <c r="B530" i="1" s="1"/>
  <c r="S530" i="1"/>
  <c r="P531" i="1"/>
  <c r="X531" i="1" s="1"/>
  <c r="B531" i="1" s="1"/>
  <c r="C532" i="1"/>
  <c r="C445" i="1"/>
  <c r="P444" i="1"/>
  <c r="X444" i="1" s="1"/>
  <c r="B444" i="1" s="1"/>
  <c r="X226" i="1"/>
  <c r="B226" i="1" s="1"/>
  <c r="W227" i="1"/>
  <c r="U228" i="1"/>
  <c r="P227" i="1"/>
  <c r="C228" i="1"/>
  <c r="X648" i="1"/>
  <c r="B648" i="1" s="1"/>
  <c r="S648" i="1"/>
  <c r="P649" i="1"/>
  <c r="X649" i="1" s="1"/>
  <c r="B649" i="1" s="1"/>
  <c r="C650" i="1"/>
  <c r="C1506" i="1"/>
  <c r="P1505" i="1"/>
  <c r="X1505" i="1" s="1"/>
  <c r="B1505" i="1" s="1"/>
  <c r="S649" i="1"/>
  <c r="P1004" i="1"/>
  <c r="X1004" i="1" s="1"/>
  <c r="B1004" i="1" s="1"/>
  <c r="C1005" i="1"/>
  <c r="P767" i="1"/>
  <c r="X767" i="1" s="1"/>
  <c r="B767" i="1" s="1"/>
  <c r="C768" i="1"/>
  <c r="P1296" i="1"/>
  <c r="X1296" i="1" s="1"/>
  <c r="B1296" i="1" s="1"/>
  <c r="C1297" i="1"/>
  <c r="Y530" i="1" l="1"/>
  <c r="Y1504" i="1"/>
  <c r="Y648" i="1"/>
  <c r="P445" i="1"/>
  <c r="X445" i="1" s="1"/>
  <c r="B445" i="1" s="1"/>
  <c r="C446" i="1"/>
  <c r="P532" i="1"/>
  <c r="X532" i="1" s="1"/>
  <c r="B532" i="1" s="1"/>
  <c r="C533" i="1"/>
  <c r="C229" i="1"/>
  <c r="P228" i="1"/>
  <c r="S227" i="1"/>
  <c r="X227" i="1"/>
  <c r="B227" i="1" s="1"/>
  <c r="W228" i="1"/>
  <c r="U229" i="1"/>
  <c r="C1507" i="1"/>
  <c r="P1506" i="1"/>
  <c r="X1506" i="1" s="1"/>
  <c r="B1506" i="1" s="1"/>
  <c r="C651" i="1"/>
  <c r="P650" i="1"/>
  <c r="P1005" i="1"/>
  <c r="X1005" i="1" s="1"/>
  <c r="B1005" i="1" s="1"/>
  <c r="C1006" i="1"/>
  <c r="S679" i="1"/>
  <c r="Y679" i="1" s="1"/>
  <c r="Y649" i="1"/>
  <c r="P1297" i="1"/>
  <c r="X1297" i="1" s="1"/>
  <c r="B1297" i="1" s="1"/>
  <c r="C1298" i="1"/>
  <c r="P768" i="1"/>
  <c r="X768" i="1" s="1"/>
  <c r="B768" i="1" s="1"/>
  <c r="C769" i="1"/>
  <c r="X650" i="1" l="1"/>
  <c r="B650" i="1" s="1"/>
  <c r="S650" i="1"/>
  <c r="P533" i="1"/>
  <c r="X533" i="1" s="1"/>
  <c r="B533" i="1" s="1"/>
  <c r="C534" i="1"/>
  <c r="P446" i="1"/>
  <c r="X446" i="1" s="1"/>
  <c r="B446" i="1" s="1"/>
  <c r="C447" i="1"/>
  <c r="W229" i="1"/>
  <c r="U230" i="1"/>
  <c r="X228" i="1"/>
  <c r="B228" i="1" s="1"/>
  <c r="C230" i="1"/>
  <c r="P229" i="1"/>
  <c r="P651" i="1"/>
  <c r="X651" i="1" s="1"/>
  <c r="B651" i="1" s="1"/>
  <c r="C652" i="1"/>
  <c r="C1508" i="1"/>
  <c r="P1507" i="1"/>
  <c r="X1507" i="1" s="1"/>
  <c r="B1507" i="1" s="1"/>
  <c r="P1006" i="1"/>
  <c r="X1006" i="1" s="1"/>
  <c r="B1006" i="1" s="1"/>
  <c r="C1007" i="1"/>
  <c r="C770" i="1"/>
  <c r="P769" i="1"/>
  <c r="P1298" i="1"/>
  <c r="X1298" i="1" s="1"/>
  <c r="B1298" i="1" s="1"/>
  <c r="C1299" i="1"/>
  <c r="Y650" i="1" l="1"/>
  <c r="P447" i="1"/>
  <c r="X447" i="1" s="1"/>
  <c r="B447" i="1" s="1"/>
  <c r="C448" i="1"/>
  <c r="P534" i="1"/>
  <c r="X534" i="1" s="1"/>
  <c r="B534" i="1" s="1"/>
  <c r="C535" i="1"/>
  <c r="X229" i="1"/>
  <c r="B229" i="1" s="1"/>
  <c r="P230" i="1"/>
  <c r="C231" i="1"/>
  <c r="W230" i="1"/>
  <c r="U231" i="1"/>
  <c r="X769" i="1"/>
  <c r="B769" i="1" s="1"/>
  <c r="S769" i="1"/>
  <c r="Y769" i="1" s="1"/>
  <c r="P1508" i="1"/>
  <c r="X1508" i="1" s="1"/>
  <c r="B1508" i="1" s="1"/>
  <c r="C1509" i="1"/>
  <c r="P652" i="1"/>
  <c r="C653" i="1"/>
  <c r="C1008" i="1"/>
  <c r="P1007" i="1"/>
  <c r="X1007" i="1" s="1"/>
  <c r="B1007" i="1" s="1"/>
  <c r="P1299" i="1"/>
  <c r="X1299" i="1" s="1"/>
  <c r="B1299" i="1" s="1"/>
  <c r="C1300" i="1"/>
  <c r="S682" i="1"/>
  <c r="C771" i="1"/>
  <c r="P770" i="1"/>
  <c r="C536" i="1" l="1"/>
  <c r="P535" i="1"/>
  <c r="X535" i="1" s="1"/>
  <c r="B535" i="1" s="1"/>
  <c r="C449" i="1"/>
  <c r="P448" i="1"/>
  <c r="X448" i="1" s="1"/>
  <c r="B448" i="1" s="1"/>
  <c r="W231" i="1"/>
  <c r="U232" i="1"/>
  <c r="P231" i="1"/>
  <c r="C232" i="1"/>
  <c r="X230" i="1"/>
  <c r="B230" i="1" s="1"/>
  <c r="C654" i="1"/>
  <c r="P653" i="1"/>
  <c r="X653" i="1" s="1"/>
  <c r="B653" i="1" s="1"/>
  <c r="S652" i="1"/>
  <c r="X652" i="1"/>
  <c r="Y652" i="1" s="1"/>
  <c r="X770" i="1"/>
  <c r="B770" i="1" s="1"/>
  <c r="S770" i="1"/>
  <c r="Y770" i="1" s="1"/>
  <c r="C1510" i="1"/>
  <c r="P1509" i="1"/>
  <c r="X1509" i="1" s="1"/>
  <c r="B1509" i="1" s="1"/>
  <c r="P1008" i="1"/>
  <c r="X1008" i="1" s="1"/>
  <c r="B1008" i="1" s="1"/>
  <c r="C1009" i="1"/>
  <c r="C772" i="1"/>
  <c r="P771" i="1"/>
  <c r="Y682" i="1"/>
  <c r="P1300" i="1"/>
  <c r="X1300" i="1" s="1"/>
  <c r="B1300" i="1" s="1"/>
  <c r="C1301" i="1"/>
  <c r="X231" i="1" l="1"/>
  <c r="B231" i="1" s="1"/>
  <c r="C450" i="1"/>
  <c r="P449" i="1"/>
  <c r="X449" i="1" s="1"/>
  <c r="B449" i="1" s="1"/>
  <c r="C537" i="1"/>
  <c r="P536" i="1"/>
  <c r="X536" i="1" s="1"/>
  <c r="B536" i="1" s="1"/>
  <c r="C233" i="1"/>
  <c r="P232" i="1"/>
  <c r="B652" i="1"/>
  <c r="W232" i="1"/>
  <c r="U233" i="1"/>
  <c r="C1511" i="1"/>
  <c r="P1510" i="1"/>
  <c r="X1510" i="1" s="1"/>
  <c r="B1510" i="1" s="1"/>
  <c r="C655" i="1"/>
  <c r="P654" i="1"/>
  <c r="X654" i="1" s="1"/>
  <c r="B654" i="1" s="1"/>
  <c r="P1009" i="1"/>
  <c r="X1009" i="1" s="1"/>
  <c r="B1009" i="1" s="1"/>
  <c r="C1010" i="1"/>
  <c r="S771" i="1"/>
  <c r="X771" i="1"/>
  <c r="B771" i="1" s="1"/>
  <c r="P772" i="1"/>
  <c r="X772" i="1" s="1"/>
  <c r="B772" i="1" s="1"/>
  <c r="C773" i="1"/>
  <c r="P1301" i="1"/>
  <c r="X1301" i="1" s="1"/>
  <c r="B1301" i="1" s="1"/>
  <c r="C1302" i="1"/>
  <c r="C538" i="1" l="1"/>
  <c r="P537" i="1"/>
  <c r="X537" i="1" s="1"/>
  <c r="B537" i="1" s="1"/>
  <c r="P450" i="1"/>
  <c r="X450" i="1" s="1"/>
  <c r="B450" i="1" s="1"/>
  <c r="C451" i="1"/>
  <c r="W233" i="1"/>
  <c r="U234" i="1"/>
  <c r="X232" i="1"/>
  <c r="B232" i="1" s="1"/>
  <c r="C234" i="1"/>
  <c r="P233" i="1"/>
  <c r="C656" i="1"/>
  <c r="P655" i="1"/>
  <c r="X655" i="1" s="1"/>
  <c r="B655" i="1" s="1"/>
  <c r="C1512" i="1"/>
  <c r="P1511" i="1"/>
  <c r="X1511" i="1" s="1"/>
  <c r="B1511" i="1" s="1"/>
  <c r="C1011" i="1"/>
  <c r="P1010" i="1"/>
  <c r="X1010" i="1" s="1"/>
  <c r="B1010" i="1" s="1"/>
  <c r="P773" i="1"/>
  <c r="X773" i="1" s="1"/>
  <c r="B773" i="1" s="1"/>
  <c r="C774" i="1"/>
  <c r="Y771" i="1"/>
  <c r="P1302" i="1"/>
  <c r="X1302" i="1" s="1"/>
  <c r="B1302" i="1" s="1"/>
  <c r="C1303" i="1"/>
  <c r="P451" i="1" l="1"/>
  <c r="X451" i="1" s="1"/>
  <c r="B451" i="1" s="1"/>
  <c r="C452" i="1"/>
  <c r="C539" i="1"/>
  <c r="P538" i="1"/>
  <c r="X538" i="1" s="1"/>
  <c r="B538" i="1" s="1"/>
  <c r="X233" i="1"/>
  <c r="B233" i="1" s="1"/>
  <c r="C235" i="1"/>
  <c r="P234" i="1"/>
  <c r="W234" i="1"/>
  <c r="U235" i="1"/>
  <c r="P1512" i="1"/>
  <c r="X1512" i="1" s="1"/>
  <c r="B1512" i="1" s="1"/>
  <c r="C1513" i="1"/>
  <c r="C657" i="1"/>
  <c r="P656" i="1"/>
  <c r="X656" i="1" s="1"/>
  <c r="B656" i="1" s="1"/>
  <c r="C1012" i="1"/>
  <c r="P1011" i="1"/>
  <c r="X1011" i="1" s="1"/>
  <c r="B1011" i="1" s="1"/>
  <c r="S773" i="1"/>
  <c r="Y773" i="1" s="1"/>
  <c r="C863" i="1"/>
  <c r="C775" i="1"/>
  <c r="P774" i="1"/>
  <c r="X774" i="1" s="1"/>
  <c r="B774" i="1" s="1"/>
  <c r="C1304" i="1"/>
  <c r="P1303" i="1"/>
  <c r="X1303" i="1" s="1"/>
  <c r="B1303" i="1" s="1"/>
  <c r="P539" i="1" l="1"/>
  <c r="X539" i="1" s="1"/>
  <c r="B539" i="1" s="1"/>
  <c r="C540" i="1"/>
  <c r="C453" i="1"/>
  <c r="P452" i="1"/>
  <c r="X452" i="1" s="1"/>
  <c r="B452" i="1" s="1"/>
  <c r="W235" i="1"/>
  <c r="U236" i="1"/>
  <c r="X234" i="1"/>
  <c r="B234" i="1" s="1"/>
  <c r="C236" i="1"/>
  <c r="P235" i="1"/>
  <c r="C658" i="1"/>
  <c r="P657" i="1"/>
  <c r="X657" i="1" s="1"/>
  <c r="B657" i="1" s="1"/>
  <c r="C1514" i="1"/>
  <c r="P1513" i="1"/>
  <c r="X1513" i="1" s="1"/>
  <c r="B1513" i="1" s="1"/>
  <c r="P863" i="1"/>
  <c r="X863" i="1" s="1"/>
  <c r="Y863" i="1" s="1"/>
  <c r="C864" i="1"/>
  <c r="C1013" i="1"/>
  <c r="P1012" i="1"/>
  <c r="P775" i="1"/>
  <c r="X775" i="1" s="1"/>
  <c r="B775" i="1" s="1"/>
  <c r="C776" i="1"/>
  <c r="S863" i="1"/>
  <c r="C1305" i="1"/>
  <c r="P1304" i="1"/>
  <c r="X1304" i="1" s="1"/>
  <c r="B1304" i="1" s="1"/>
  <c r="C454" i="1" l="1"/>
  <c r="P453" i="1"/>
  <c r="X453" i="1" s="1"/>
  <c r="B453" i="1" s="1"/>
  <c r="C541" i="1"/>
  <c r="P540" i="1"/>
  <c r="X540" i="1" s="1"/>
  <c r="B540" i="1" s="1"/>
  <c r="X235" i="1"/>
  <c r="B235" i="1" s="1"/>
  <c r="X1012" i="1"/>
  <c r="B1012" i="1" s="1"/>
  <c r="S1012" i="1"/>
  <c r="Y1012" i="1" s="1"/>
  <c r="P236" i="1"/>
  <c r="C237" i="1"/>
  <c r="P864" i="1"/>
  <c r="X864" i="1" s="1"/>
  <c r="B864" i="1" s="1"/>
  <c r="C865" i="1"/>
  <c r="W236" i="1"/>
  <c r="U237" i="1"/>
  <c r="C1515" i="1"/>
  <c r="P1514" i="1"/>
  <c r="X1514" i="1" s="1"/>
  <c r="B1514" i="1" s="1"/>
  <c r="P658" i="1"/>
  <c r="X658" i="1" s="1"/>
  <c r="B658" i="1" s="1"/>
  <c r="C659" i="1"/>
  <c r="B863" i="1"/>
  <c r="P1013" i="1"/>
  <c r="C1014" i="1"/>
  <c r="S864" i="1"/>
  <c r="C777" i="1"/>
  <c r="P776" i="1"/>
  <c r="X776" i="1" s="1"/>
  <c r="B776" i="1" s="1"/>
  <c r="C1306" i="1"/>
  <c r="P1305" i="1"/>
  <c r="X1305" i="1" s="1"/>
  <c r="B1305" i="1" s="1"/>
  <c r="C542" i="1" l="1"/>
  <c r="P541" i="1"/>
  <c r="X541" i="1" s="1"/>
  <c r="B541" i="1" s="1"/>
  <c r="P454" i="1"/>
  <c r="X454" i="1" s="1"/>
  <c r="B454" i="1" s="1"/>
  <c r="C455" i="1"/>
  <c r="P865" i="1"/>
  <c r="X865" i="1" s="1"/>
  <c r="B865" i="1" s="1"/>
  <c r="C866" i="1"/>
  <c r="C238" i="1"/>
  <c r="P237" i="1"/>
  <c r="X236" i="1"/>
  <c r="B236" i="1" s="1"/>
  <c r="W237" i="1"/>
  <c r="U238" i="1"/>
  <c r="P1014" i="1"/>
  <c r="X1014" i="1" s="1"/>
  <c r="B1014" i="1" s="1"/>
  <c r="C1015" i="1"/>
  <c r="X1013" i="1"/>
  <c r="B1013" i="1" s="1"/>
  <c r="S1013" i="1"/>
  <c r="P659" i="1"/>
  <c r="X659" i="1" s="1"/>
  <c r="B659" i="1" s="1"/>
  <c r="C660" i="1"/>
  <c r="Y864" i="1"/>
  <c r="C1516" i="1"/>
  <c r="P1515" i="1"/>
  <c r="X1515" i="1" s="1"/>
  <c r="B1515" i="1" s="1"/>
  <c r="S1014" i="1"/>
  <c r="Y1014" i="1" s="1"/>
  <c r="P777" i="1"/>
  <c r="X777" i="1" s="1"/>
  <c r="B777" i="1" s="1"/>
  <c r="C778" i="1"/>
  <c r="C1307" i="1"/>
  <c r="P1306" i="1"/>
  <c r="X1306" i="1" s="1"/>
  <c r="B1306" i="1" s="1"/>
  <c r="Y1013" i="1" l="1"/>
  <c r="P455" i="1"/>
  <c r="X455" i="1" s="1"/>
  <c r="B455" i="1" s="1"/>
  <c r="C456" i="1"/>
  <c r="P542" i="1"/>
  <c r="X542" i="1" s="1"/>
  <c r="B542" i="1" s="1"/>
  <c r="C543" i="1"/>
  <c r="W238" i="1"/>
  <c r="U239" i="1"/>
  <c r="X237" i="1"/>
  <c r="B237" i="1" s="1"/>
  <c r="C239" i="1"/>
  <c r="P238" i="1"/>
  <c r="P866" i="1"/>
  <c r="X866" i="1" s="1"/>
  <c r="B866" i="1" s="1"/>
  <c r="C867" i="1"/>
  <c r="P1516" i="1"/>
  <c r="X1516" i="1" s="1"/>
  <c r="B1516" i="1" s="1"/>
  <c r="C1517" i="1"/>
  <c r="C661" i="1"/>
  <c r="P660" i="1"/>
  <c r="X660" i="1" s="1"/>
  <c r="B660" i="1" s="1"/>
  <c r="P1015" i="1"/>
  <c r="S1015" i="1" s="1"/>
  <c r="C1016" i="1"/>
  <c r="C779" i="1"/>
  <c r="P778" i="1"/>
  <c r="X778" i="1" s="1"/>
  <c r="B778" i="1" s="1"/>
  <c r="P1307" i="1"/>
  <c r="X1307" i="1" s="1"/>
  <c r="B1307" i="1" s="1"/>
  <c r="C1308" i="1"/>
  <c r="C544" i="1" l="1"/>
  <c r="P543" i="1"/>
  <c r="X543" i="1" s="1"/>
  <c r="B543" i="1" s="1"/>
  <c r="C457" i="1"/>
  <c r="P456" i="1"/>
  <c r="X456" i="1" s="1"/>
  <c r="B456" i="1" s="1"/>
  <c r="X238" i="1"/>
  <c r="B238" i="1" s="1"/>
  <c r="C868" i="1"/>
  <c r="P867" i="1"/>
  <c r="X867" i="1" s="1"/>
  <c r="B867" i="1" s="1"/>
  <c r="C240" i="1"/>
  <c r="P239" i="1"/>
  <c r="W239" i="1"/>
  <c r="U240" i="1"/>
  <c r="P1016" i="1"/>
  <c r="C1017" i="1"/>
  <c r="X1015" i="1"/>
  <c r="Y1015" i="1" s="1"/>
  <c r="C662" i="1"/>
  <c r="P661" i="1"/>
  <c r="X661" i="1" s="1"/>
  <c r="B661" i="1" s="1"/>
  <c r="P1517" i="1"/>
  <c r="X1517" i="1" s="1"/>
  <c r="B1517" i="1" s="1"/>
  <c r="C1518" i="1"/>
  <c r="P779" i="1"/>
  <c r="X779" i="1" s="1"/>
  <c r="B779" i="1" s="1"/>
  <c r="C780" i="1"/>
  <c r="C1309" i="1"/>
  <c r="P1308" i="1"/>
  <c r="X1308" i="1" s="1"/>
  <c r="B1308" i="1" s="1"/>
  <c r="C458" i="1" l="1"/>
  <c r="P457" i="1"/>
  <c r="X457" i="1" s="1"/>
  <c r="B457" i="1" s="1"/>
  <c r="B1015" i="1"/>
  <c r="P544" i="1"/>
  <c r="X544" i="1" s="1"/>
  <c r="B544" i="1" s="1"/>
  <c r="C545" i="1"/>
  <c r="W240" i="1"/>
  <c r="U241" i="1"/>
  <c r="X239" i="1"/>
  <c r="B239" i="1" s="1"/>
  <c r="C241" i="1"/>
  <c r="P240" i="1"/>
  <c r="C869" i="1"/>
  <c r="P868" i="1"/>
  <c r="X868" i="1" s="1"/>
  <c r="B868" i="1" s="1"/>
  <c r="C1519" i="1"/>
  <c r="P1518" i="1"/>
  <c r="X1518" i="1" s="1"/>
  <c r="B1518" i="1" s="1"/>
  <c r="P662" i="1"/>
  <c r="X662" i="1" s="1"/>
  <c r="B662" i="1" s="1"/>
  <c r="C663" i="1"/>
  <c r="C1018" i="1"/>
  <c r="P1017" i="1"/>
  <c r="X1017" i="1" s="1"/>
  <c r="B1017" i="1" s="1"/>
  <c r="S1016" i="1"/>
  <c r="X1016" i="1"/>
  <c r="Y1016" i="1" s="1"/>
  <c r="C781" i="1"/>
  <c r="P780" i="1"/>
  <c r="X780" i="1" s="1"/>
  <c r="B780" i="1" s="1"/>
  <c r="P1309" i="1"/>
  <c r="X1309" i="1" s="1"/>
  <c r="B1309" i="1" s="1"/>
  <c r="C1310" i="1"/>
  <c r="C546" i="1" l="1"/>
  <c r="P545" i="1"/>
  <c r="X545" i="1" s="1"/>
  <c r="B545" i="1" s="1"/>
  <c r="X240" i="1"/>
  <c r="B240" i="1" s="1"/>
  <c r="P458" i="1"/>
  <c r="X458" i="1" s="1"/>
  <c r="B458" i="1" s="1"/>
  <c r="C459" i="1"/>
  <c r="P869" i="1"/>
  <c r="X869" i="1" s="1"/>
  <c r="B869" i="1" s="1"/>
  <c r="C870" i="1"/>
  <c r="C242" i="1"/>
  <c r="P241" i="1"/>
  <c r="W241" i="1"/>
  <c r="U242" i="1"/>
  <c r="C1019" i="1"/>
  <c r="P1018" i="1"/>
  <c r="P663" i="1"/>
  <c r="X663" i="1" s="1"/>
  <c r="B663" i="1" s="1"/>
  <c r="C664" i="1"/>
  <c r="B1016" i="1"/>
  <c r="P1519" i="1"/>
  <c r="X1519" i="1" s="1"/>
  <c r="B1519" i="1" s="1"/>
  <c r="C1520" i="1"/>
  <c r="P781" i="1"/>
  <c r="X781" i="1" s="1"/>
  <c r="B781" i="1" s="1"/>
  <c r="C782" i="1"/>
  <c r="C1311" i="1"/>
  <c r="P1310" i="1"/>
  <c r="X1310" i="1" s="1"/>
  <c r="B1310" i="1" s="1"/>
  <c r="C460" i="1" l="1"/>
  <c r="P459" i="1"/>
  <c r="X459" i="1" s="1"/>
  <c r="B459" i="1" s="1"/>
  <c r="P546" i="1"/>
  <c r="X546" i="1" s="1"/>
  <c r="B546" i="1" s="1"/>
  <c r="C547" i="1"/>
  <c r="W242" i="1"/>
  <c r="U243" i="1"/>
  <c r="X241" i="1"/>
  <c r="B241" i="1" s="1"/>
  <c r="C243" i="1"/>
  <c r="P242" i="1"/>
  <c r="P870" i="1"/>
  <c r="X870" i="1" s="1"/>
  <c r="B870" i="1" s="1"/>
  <c r="C871" i="1"/>
  <c r="P1520" i="1"/>
  <c r="X1520" i="1" s="1"/>
  <c r="B1520" i="1" s="1"/>
  <c r="C1521" i="1"/>
  <c r="P664" i="1"/>
  <c r="X664" i="1" s="1"/>
  <c r="B664" i="1" s="1"/>
  <c r="C665" i="1"/>
  <c r="S1018" i="1"/>
  <c r="X1018" i="1"/>
  <c r="Y1018" i="1" s="1"/>
  <c r="C1020" i="1"/>
  <c r="P1019" i="1"/>
  <c r="X1019" i="1" s="1"/>
  <c r="B1019" i="1" s="1"/>
  <c r="Y1046" i="1"/>
  <c r="C783" i="1"/>
  <c r="P782" i="1"/>
  <c r="X782" i="1" s="1"/>
  <c r="B782" i="1" s="1"/>
  <c r="C1312" i="1"/>
  <c r="P1311" i="1"/>
  <c r="X1311" i="1" s="1"/>
  <c r="B1311" i="1" s="1"/>
  <c r="P547" i="1" l="1"/>
  <c r="X547" i="1" s="1"/>
  <c r="B547" i="1" s="1"/>
  <c r="C548" i="1"/>
  <c r="X242" i="1"/>
  <c r="B242" i="1" s="1"/>
  <c r="C461" i="1"/>
  <c r="P460" i="1"/>
  <c r="X460" i="1" s="1"/>
  <c r="B460" i="1" s="1"/>
  <c r="B1018" i="1"/>
  <c r="C872" i="1"/>
  <c r="P871" i="1"/>
  <c r="X871" i="1" s="1"/>
  <c r="B871" i="1" s="1"/>
  <c r="P243" i="1"/>
  <c r="C244" i="1"/>
  <c r="W243" i="1"/>
  <c r="U244" i="1"/>
  <c r="C1021" i="1"/>
  <c r="P1020" i="1"/>
  <c r="X1020" i="1" s="1"/>
  <c r="B1020" i="1" s="1"/>
  <c r="P665" i="1"/>
  <c r="X665" i="1" s="1"/>
  <c r="B665" i="1" s="1"/>
  <c r="C666" i="1"/>
  <c r="C1522" i="1"/>
  <c r="P1521" i="1"/>
  <c r="X1521" i="1" s="1"/>
  <c r="B1521" i="1" s="1"/>
  <c r="P783" i="1"/>
  <c r="X783" i="1" s="1"/>
  <c r="B783" i="1" s="1"/>
  <c r="C784" i="1"/>
  <c r="C1313" i="1"/>
  <c r="P1312" i="1"/>
  <c r="X1312" i="1" s="1"/>
  <c r="B1312" i="1" s="1"/>
  <c r="C462" i="1" l="1"/>
  <c r="P461" i="1"/>
  <c r="X461" i="1" s="1"/>
  <c r="B461" i="1" s="1"/>
  <c r="C549" i="1"/>
  <c r="P548" i="1"/>
  <c r="X548" i="1" s="1"/>
  <c r="B548" i="1" s="1"/>
  <c r="W244" i="1"/>
  <c r="U245" i="1"/>
  <c r="C245" i="1"/>
  <c r="P244" i="1"/>
  <c r="X243" i="1"/>
  <c r="B243" i="1" s="1"/>
  <c r="C873" i="1"/>
  <c r="P872" i="1"/>
  <c r="X872" i="1" s="1"/>
  <c r="B872" i="1" s="1"/>
  <c r="C1523" i="1"/>
  <c r="P1522" i="1"/>
  <c r="X1522" i="1" s="1"/>
  <c r="B1522" i="1" s="1"/>
  <c r="C667" i="1"/>
  <c r="P666" i="1"/>
  <c r="X666" i="1" s="1"/>
  <c r="B666" i="1" s="1"/>
  <c r="C1022" i="1"/>
  <c r="P1021" i="1"/>
  <c r="X1021" i="1" s="1"/>
  <c r="B1021" i="1" s="1"/>
  <c r="C785" i="1"/>
  <c r="P784" i="1"/>
  <c r="X784" i="1" s="1"/>
  <c r="B784" i="1" s="1"/>
  <c r="P1313" i="1"/>
  <c r="X1313" i="1" s="1"/>
  <c r="B1313" i="1" s="1"/>
  <c r="C1314" i="1"/>
  <c r="X244" i="1" l="1"/>
  <c r="B244" i="1" s="1"/>
  <c r="P549" i="1"/>
  <c r="X549" i="1" s="1"/>
  <c r="B549" i="1" s="1"/>
  <c r="C550" i="1"/>
  <c r="C463" i="1"/>
  <c r="P462" i="1"/>
  <c r="X462" i="1" s="1"/>
  <c r="B462" i="1" s="1"/>
  <c r="C874" i="1"/>
  <c r="P873" i="1"/>
  <c r="X873" i="1" s="1"/>
  <c r="B873" i="1" s="1"/>
  <c r="P245" i="1"/>
  <c r="C246" i="1"/>
  <c r="W245" i="1"/>
  <c r="U246" i="1"/>
  <c r="P1022" i="1"/>
  <c r="X1022" i="1" s="1"/>
  <c r="B1022" i="1" s="1"/>
  <c r="C1023" i="1"/>
  <c r="P667" i="1"/>
  <c r="X667" i="1" s="1"/>
  <c r="B667" i="1" s="1"/>
  <c r="C668" i="1"/>
  <c r="C1524" i="1"/>
  <c r="P1523" i="1"/>
  <c r="X1523" i="1" s="1"/>
  <c r="B1523" i="1" s="1"/>
  <c r="P785" i="1"/>
  <c r="X785" i="1" s="1"/>
  <c r="B785" i="1" s="1"/>
  <c r="C786" i="1"/>
  <c r="P1314" i="1"/>
  <c r="X1314" i="1" s="1"/>
  <c r="B1314" i="1" s="1"/>
  <c r="C1315" i="1"/>
  <c r="C464" i="1" l="1"/>
  <c r="P463" i="1"/>
  <c r="X463" i="1" s="1"/>
  <c r="B463" i="1" s="1"/>
  <c r="P550" i="1"/>
  <c r="X550" i="1" s="1"/>
  <c r="B550" i="1" s="1"/>
  <c r="C551" i="1"/>
  <c r="W246" i="1"/>
  <c r="U247" i="1"/>
  <c r="P246" i="1"/>
  <c r="C247" i="1"/>
  <c r="X245" i="1"/>
  <c r="B245" i="1" s="1"/>
  <c r="C875" i="1"/>
  <c r="P874" i="1"/>
  <c r="X874" i="1" s="1"/>
  <c r="B874" i="1" s="1"/>
  <c r="P1524" i="1"/>
  <c r="X1524" i="1" s="1"/>
  <c r="B1524" i="1" s="1"/>
  <c r="C1525" i="1"/>
  <c r="P668" i="1"/>
  <c r="X668" i="1" s="1"/>
  <c r="B668" i="1" s="1"/>
  <c r="C669" i="1"/>
  <c r="C1024" i="1"/>
  <c r="P1023" i="1"/>
  <c r="X1023" i="1" s="1"/>
  <c r="B1023" i="1" s="1"/>
  <c r="C787" i="1"/>
  <c r="P786" i="1"/>
  <c r="X786" i="1" s="1"/>
  <c r="B786" i="1" s="1"/>
  <c r="P1315" i="1"/>
  <c r="X1315" i="1" s="1"/>
  <c r="B1315" i="1" s="1"/>
  <c r="C1316" i="1"/>
  <c r="X246" i="1" l="1"/>
  <c r="B246" i="1" s="1"/>
  <c r="C552" i="1"/>
  <c r="P551" i="1"/>
  <c r="X551" i="1" s="1"/>
  <c r="B551" i="1" s="1"/>
  <c r="P464" i="1"/>
  <c r="X464" i="1" s="1"/>
  <c r="B464" i="1" s="1"/>
  <c r="C465" i="1"/>
  <c r="P875" i="1"/>
  <c r="X875" i="1" s="1"/>
  <c r="B875" i="1" s="1"/>
  <c r="C876" i="1"/>
  <c r="C248" i="1"/>
  <c r="P247" i="1"/>
  <c r="W247" i="1"/>
  <c r="U248" i="1"/>
  <c r="C1025" i="1"/>
  <c r="P1024" i="1"/>
  <c r="X1024" i="1" s="1"/>
  <c r="B1024" i="1" s="1"/>
  <c r="P669" i="1"/>
  <c r="X669" i="1" s="1"/>
  <c r="B669" i="1" s="1"/>
  <c r="C670" i="1"/>
  <c r="C1526" i="1"/>
  <c r="P1525" i="1"/>
  <c r="X1525" i="1" s="1"/>
  <c r="B1525" i="1" s="1"/>
  <c r="P787" i="1"/>
  <c r="X787" i="1" s="1"/>
  <c r="B787" i="1" s="1"/>
  <c r="C788" i="1"/>
  <c r="P1316" i="1"/>
  <c r="X1316" i="1" s="1"/>
  <c r="B1316" i="1" s="1"/>
  <c r="C1317" i="1"/>
  <c r="P465" i="1" l="1"/>
  <c r="X465" i="1" s="1"/>
  <c r="B465" i="1" s="1"/>
  <c r="C466" i="1"/>
  <c r="S465" i="1"/>
  <c r="P552" i="1"/>
  <c r="X552" i="1" s="1"/>
  <c r="B552" i="1" s="1"/>
  <c r="C553" i="1"/>
  <c r="W248" i="1"/>
  <c r="U249" i="1"/>
  <c r="X247" i="1"/>
  <c r="B247" i="1" s="1"/>
  <c r="C249" i="1"/>
  <c r="P248" i="1"/>
  <c r="C877" i="1"/>
  <c r="P876" i="1"/>
  <c r="X876" i="1" s="1"/>
  <c r="B876" i="1" s="1"/>
  <c r="P1526" i="1"/>
  <c r="X1526" i="1" s="1"/>
  <c r="B1526" i="1" s="1"/>
  <c r="C1527" i="1"/>
  <c r="P670" i="1"/>
  <c r="X670" i="1" s="1"/>
  <c r="B670" i="1" s="1"/>
  <c r="C671" i="1"/>
  <c r="C1026" i="1"/>
  <c r="P1025" i="1"/>
  <c r="X1025" i="1" s="1"/>
  <c r="B1025" i="1" s="1"/>
  <c r="P788" i="1"/>
  <c r="X788" i="1" s="1"/>
  <c r="B788" i="1" s="1"/>
  <c r="C789" i="1"/>
  <c r="P1317" i="1"/>
  <c r="X1317" i="1" s="1"/>
  <c r="B1317" i="1" s="1"/>
  <c r="C1318" i="1"/>
  <c r="C467" i="1" l="1"/>
  <c r="P467" i="1" s="1"/>
  <c r="P466" i="1"/>
  <c r="X466" i="1" s="1"/>
  <c r="B466" i="1" s="1"/>
  <c r="P553" i="1"/>
  <c r="X553" i="1" s="1"/>
  <c r="B553" i="1" s="1"/>
  <c r="C554" i="1"/>
  <c r="X248" i="1"/>
  <c r="B248" i="1" s="1"/>
  <c r="Y465" i="1"/>
  <c r="C878" i="1"/>
  <c r="P877" i="1"/>
  <c r="X877" i="1" s="1"/>
  <c r="B877" i="1" s="1"/>
  <c r="C250" i="1"/>
  <c r="P249" i="1"/>
  <c r="W249" i="1"/>
  <c r="U250" i="1"/>
  <c r="P1026" i="1"/>
  <c r="X1026" i="1" s="1"/>
  <c r="B1026" i="1" s="1"/>
  <c r="C1027" i="1"/>
  <c r="P671" i="1"/>
  <c r="X671" i="1" s="1"/>
  <c r="B671" i="1" s="1"/>
  <c r="C672" i="1"/>
  <c r="P1527" i="1"/>
  <c r="X1527" i="1" s="1"/>
  <c r="B1527" i="1" s="1"/>
  <c r="C1528" i="1"/>
  <c r="C790" i="1"/>
  <c r="P789" i="1"/>
  <c r="X789" i="1" s="1"/>
  <c r="B789" i="1" s="1"/>
  <c r="C1319" i="1"/>
  <c r="P1318" i="1"/>
  <c r="S467" i="1" l="1"/>
  <c r="X467" i="1"/>
  <c r="C555" i="1"/>
  <c r="P554" i="1"/>
  <c r="X554" i="1" s="1"/>
  <c r="B554" i="1" s="1"/>
  <c r="W250" i="1"/>
  <c r="U251" i="1"/>
  <c r="X249" i="1"/>
  <c r="B249" i="1" s="1"/>
  <c r="C251" i="1"/>
  <c r="P250" i="1"/>
  <c r="C879" i="1"/>
  <c r="P878" i="1"/>
  <c r="X878" i="1" s="1"/>
  <c r="B878" i="1" s="1"/>
  <c r="P1528" i="1"/>
  <c r="X1528" i="1" s="1"/>
  <c r="B1528" i="1" s="1"/>
  <c r="C1529" i="1"/>
  <c r="C673" i="1"/>
  <c r="P672" i="1"/>
  <c r="X672" i="1" s="1"/>
  <c r="B672" i="1" s="1"/>
  <c r="P1027" i="1"/>
  <c r="X1027" i="1" s="1"/>
  <c r="B1027" i="1" s="1"/>
  <c r="C1028" i="1"/>
  <c r="P1319" i="1"/>
  <c r="S1319" i="1" s="1"/>
  <c r="C1320" i="1"/>
  <c r="C791" i="1"/>
  <c r="P790" i="1"/>
  <c r="X790" i="1" s="1"/>
  <c r="B790" i="1" s="1"/>
  <c r="S1318" i="1"/>
  <c r="X1318" i="1"/>
  <c r="B1318" i="1" s="1"/>
  <c r="Y467" i="1" l="1"/>
  <c r="B467" i="1"/>
  <c r="X250" i="1"/>
  <c r="B250" i="1" s="1"/>
  <c r="Y1318" i="1"/>
  <c r="P251" i="1"/>
  <c r="C252" i="1"/>
  <c r="W251" i="1"/>
  <c r="U252" i="1"/>
  <c r="P555" i="1"/>
  <c r="X555" i="1" s="1"/>
  <c r="B555" i="1" s="1"/>
  <c r="C556" i="1"/>
  <c r="P879" i="1"/>
  <c r="X879" i="1" s="1"/>
  <c r="B879" i="1" s="1"/>
  <c r="C880" i="1"/>
  <c r="S251" i="1"/>
  <c r="P1320" i="1"/>
  <c r="X1320" i="1" s="1"/>
  <c r="B1320" i="1" s="1"/>
  <c r="C1321" i="1"/>
  <c r="P1028" i="1"/>
  <c r="X1028" i="1" s="1"/>
  <c r="B1028" i="1" s="1"/>
  <c r="C1029" i="1"/>
  <c r="C674" i="1"/>
  <c r="P673" i="1"/>
  <c r="X673" i="1" s="1"/>
  <c r="B673" i="1" s="1"/>
  <c r="P1529" i="1"/>
  <c r="X1529" i="1" s="1"/>
  <c r="B1529" i="1" s="1"/>
  <c r="C1530" i="1"/>
  <c r="X1319" i="1"/>
  <c r="Y1319" i="1" s="1"/>
  <c r="S1320" i="1"/>
  <c r="Y1320" i="1" s="1"/>
  <c r="P791" i="1"/>
  <c r="X791" i="1" s="1"/>
  <c r="B791" i="1" s="1"/>
  <c r="C792" i="1"/>
  <c r="S1379" i="1"/>
  <c r="Y1379" i="1" s="1"/>
  <c r="P556" i="1" l="1"/>
  <c r="X556" i="1" s="1"/>
  <c r="B556" i="1" s="1"/>
  <c r="C557" i="1"/>
  <c r="X251" i="1"/>
  <c r="B251" i="1" s="1"/>
  <c r="S556" i="1"/>
  <c r="W252" i="1"/>
  <c r="U253" i="1"/>
  <c r="C253" i="1"/>
  <c r="P252" i="1"/>
  <c r="B1319" i="1"/>
  <c r="Y251" i="1"/>
  <c r="C881" i="1"/>
  <c r="P880" i="1"/>
  <c r="X880" i="1" s="1"/>
  <c r="B880" i="1" s="1"/>
  <c r="C1531" i="1"/>
  <c r="P1530" i="1"/>
  <c r="P674" i="1"/>
  <c r="X674" i="1" s="1"/>
  <c r="B674" i="1" s="1"/>
  <c r="C675" i="1"/>
  <c r="C1030" i="1"/>
  <c r="P1029" i="1"/>
  <c r="X1029" i="1" s="1"/>
  <c r="B1029" i="1" s="1"/>
  <c r="C1322" i="1"/>
  <c r="P1321" i="1"/>
  <c r="C793" i="1"/>
  <c r="P792" i="1"/>
  <c r="X792" i="1" s="1"/>
  <c r="B792" i="1" s="1"/>
  <c r="C1382" i="1"/>
  <c r="P253" i="1" l="1"/>
  <c r="C254" i="1"/>
  <c r="W253" i="1"/>
  <c r="U254" i="1"/>
  <c r="X1321" i="1"/>
  <c r="B1321" i="1" s="1"/>
  <c r="S1321" i="1"/>
  <c r="C558" i="1"/>
  <c r="P557" i="1"/>
  <c r="X557" i="1" s="1"/>
  <c r="B557" i="1" s="1"/>
  <c r="X252" i="1"/>
  <c r="B252" i="1" s="1"/>
  <c r="Y556" i="1"/>
  <c r="S253" i="1"/>
  <c r="X1530" i="1"/>
  <c r="B1530" i="1" s="1"/>
  <c r="S1530" i="1"/>
  <c r="C882" i="1"/>
  <c r="P881" i="1"/>
  <c r="X881" i="1" s="1"/>
  <c r="B881" i="1" s="1"/>
  <c r="C1323" i="1"/>
  <c r="P1322" i="1"/>
  <c r="X1322" i="1" s="1"/>
  <c r="B1322" i="1" s="1"/>
  <c r="P1030" i="1"/>
  <c r="X1030" i="1" s="1"/>
  <c r="B1030" i="1" s="1"/>
  <c r="C1031" i="1"/>
  <c r="P675" i="1"/>
  <c r="X675" i="1" s="1"/>
  <c r="B675" i="1" s="1"/>
  <c r="C676" i="1"/>
  <c r="P1531" i="1"/>
  <c r="C1532" i="1"/>
  <c r="C794" i="1"/>
  <c r="P793" i="1"/>
  <c r="X793" i="1" s="1"/>
  <c r="B793" i="1" s="1"/>
  <c r="P1382" i="1"/>
  <c r="C1383" i="1"/>
  <c r="X253" i="1" l="1"/>
  <c r="B253" i="1" s="1"/>
  <c r="Y1321" i="1"/>
  <c r="P558" i="1"/>
  <c r="X558" i="1" s="1"/>
  <c r="B558" i="1" s="1"/>
  <c r="C559" i="1"/>
  <c r="P559" i="1" s="1"/>
  <c r="W254" i="1"/>
  <c r="U255" i="1"/>
  <c r="C255" i="1"/>
  <c r="P254" i="1"/>
  <c r="Y253" i="1"/>
  <c r="Y1530" i="1"/>
  <c r="P1532" i="1"/>
  <c r="X1532" i="1" s="1"/>
  <c r="B1532" i="1" s="1"/>
  <c r="X1531" i="1"/>
  <c r="B1531" i="1" s="1"/>
  <c r="S1531" i="1"/>
  <c r="P882" i="1"/>
  <c r="X882" i="1" s="1"/>
  <c r="B882" i="1" s="1"/>
  <c r="C883" i="1"/>
  <c r="P676" i="1"/>
  <c r="X676" i="1" s="1"/>
  <c r="B676" i="1" s="1"/>
  <c r="C677" i="1"/>
  <c r="P1031" i="1"/>
  <c r="X1031" i="1" s="1"/>
  <c r="B1031" i="1" s="1"/>
  <c r="C1032" i="1"/>
  <c r="P1323" i="1"/>
  <c r="X1323" i="1" s="1"/>
  <c r="B1323" i="1" s="1"/>
  <c r="C1324" i="1"/>
  <c r="X1382" i="1"/>
  <c r="B1382" i="1" s="1"/>
  <c r="S1382" i="1"/>
  <c r="Y1382" i="1" s="1"/>
  <c r="C795" i="1"/>
  <c r="P794" i="1"/>
  <c r="X794" i="1" s="1"/>
  <c r="B794" i="1" s="1"/>
  <c r="C1384" i="1"/>
  <c r="P1383" i="1"/>
  <c r="X1383" i="1" s="1"/>
  <c r="B1383" i="1" s="1"/>
  <c r="X254" i="1" l="1"/>
  <c r="B254" i="1" s="1"/>
  <c r="S1532" i="1"/>
  <c r="Y1532" i="1" s="1"/>
  <c r="P255" i="1"/>
  <c r="C256" i="1"/>
  <c r="W255" i="1"/>
  <c r="U256" i="1"/>
  <c r="X559" i="1"/>
  <c r="B559" i="1" s="1"/>
  <c r="S559" i="1"/>
  <c r="P883" i="1"/>
  <c r="X883" i="1" s="1"/>
  <c r="B883" i="1" s="1"/>
  <c r="C884" i="1"/>
  <c r="Y1531" i="1"/>
  <c r="C1325" i="1"/>
  <c r="P1324" i="1"/>
  <c r="X1324" i="1" s="1"/>
  <c r="B1324" i="1" s="1"/>
  <c r="C1033" i="1"/>
  <c r="P1032" i="1"/>
  <c r="X1032" i="1" s="1"/>
  <c r="B1032" i="1" s="1"/>
  <c r="P677" i="1"/>
  <c r="C678" i="1"/>
  <c r="C796" i="1"/>
  <c r="P795" i="1"/>
  <c r="X795" i="1" s="1"/>
  <c r="B795" i="1" s="1"/>
  <c r="C1385" i="1"/>
  <c r="P1384" i="1"/>
  <c r="X1384" i="1" s="1"/>
  <c r="B1384" i="1" s="1"/>
  <c r="Y559" i="1" l="1"/>
  <c r="W256" i="1"/>
  <c r="U257" i="1"/>
  <c r="W257" i="1" s="1"/>
  <c r="P256" i="1"/>
  <c r="C257" i="1"/>
  <c r="P257" i="1" s="1"/>
  <c r="X255" i="1"/>
  <c r="B255" i="1" s="1"/>
  <c r="P678" i="1"/>
  <c r="X678" i="1" s="1"/>
  <c r="B678" i="1" s="1"/>
  <c r="C679" i="1"/>
  <c r="X677" i="1"/>
  <c r="B677" i="1" s="1"/>
  <c r="S677" i="1"/>
  <c r="C885" i="1"/>
  <c r="P884" i="1"/>
  <c r="X884" i="1" s="1"/>
  <c r="B884" i="1" s="1"/>
  <c r="S678" i="1"/>
  <c r="Y678" i="1" s="1"/>
  <c r="C1034" i="1"/>
  <c r="P1033" i="1"/>
  <c r="X1033" i="1" s="1"/>
  <c r="B1033" i="1" s="1"/>
  <c r="C1326" i="1"/>
  <c r="P1325" i="1"/>
  <c r="X1325" i="1" s="1"/>
  <c r="B1325" i="1" s="1"/>
  <c r="P796" i="1"/>
  <c r="X796" i="1" s="1"/>
  <c r="B796" i="1" s="1"/>
  <c r="C797" i="1"/>
  <c r="P1385" i="1"/>
  <c r="X1385" i="1" s="1"/>
  <c r="B1385" i="1" s="1"/>
  <c r="C1386" i="1"/>
  <c r="X256" i="1" l="1"/>
  <c r="B256" i="1" s="1"/>
  <c r="X257" i="1"/>
  <c r="B257" i="1" s="1"/>
  <c r="S257" i="1"/>
  <c r="Y677" i="1"/>
  <c r="C680" i="1"/>
  <c r="P679" i="1"/>
  <c r="X679" i="1" s="1"/>
  <c r="B679" i="1" s="1"/>
  <c r="C886" i="1"/>
  <c r="P885" i="1"/>
  <c r="X885" i="1" s="1"/>
  <c r="B885" i="1" s="1"/>
  <c r="C1327" i="1"/>
  <c r="P1326" i="1"/>
  <c r="X1326" i="1" s="1"/>
  <c r="B1326" i="1" s="1"/>
  <c r="C1035" i="1"/>
  <c r="P1034" i="1"/>
  <c r="X1034" i="1" s="1"/>
  <c r="B1034" i="1" s="1"/>
  <c r="C798" i="1"/>
  <c r="P797" i="1"/>
  <c r="X797" i="1" s="1"/>
  <c r="B797" i="1" s="1"/>
  <c r="P1386" i="1"/>
  <c r="X1386" i="1" s="1"/>
  <c r="B1386" i="1" s="1"/>
  <c r="C1387" i="1"/>
  <c r="Y257" i="1" l="1"/>
  <c r="P886" i="1"/>
  <c r="X886" i="1" s="1"/>
  <c r="B886" i="1" s="1"/>
  <c r="C887" i="1"/>
  <c r="C681" i="1"/>
  <c r="P680" i="1"/>
  <c r="C1036" i="1"/>
  <c r="P1035" i="1"/>
  <c r="X1035" i="1" s="1"/>
  <c r="B1035" i="1" s="1"/>
  <c r="P1327" i="1"/>
  <c r="X1327" i="1" s="1"/>
  <c r="B1327" i="1" s="1"/>
  <c r="C1328" i="1"/>
  <c r="C799" i="1"/>
  <c r="P798" i="1"/>
  <c r="X798" i="1" s="1"/>
  <c r="B798" i="1" s="1"/>
  <c r="C1388" i="1"/>
  <c r="P1387" i="1"/>
  <c r="X1387" i="1" s="1"/>
  <c r="B1387" i="1" s="1"/>
  <c r="S680" i="1" l="1"/>
  <c r="X680" i="1"/>
  <c r="P681" i="1"/>
  <c r="C682" i="1"/>
  <c r="C888" i="1"/>
  <c r="P887" i="1"/>
  <c r="X887" i="1" s="1"/>
  <c r="B887" i="1" s="1"/>
  <c r="C1329" i="1"/>
  <c r="P1328" i="1"/>
  <c r="X1328" i="1" s="1"/>
  <c r="B1328" i="1" s="1"/>
  <c r="C1037" i="1"/>
  <c r="P1036" i="1"/>
  <c r="X1036" i="1" s="1"/>
  <c r="B1036" i="1" s="1"/>
  <c r="C800" i="1"/>
  <c r="P799" i="1"/>
  <c r="P1388" i="1"/>
  <c r="X1388" i="1" s="1"/>
  <c r="B1388" i="1" s="1"/>
  <c r="C1389" i="1"/>
  <c r="X681" i="1" l="1"/>
  <c r="B681" i="1" s="1"/>
  <c r="S681" i="1"/>
  <c r="Y680" i="1"/>
  <c r="X799" i="1"/>
  <c r="B799" i="1" s="1"/>
  <c r="S799" i="1"/>
  <c r="B680" i="1"/>
  <c r="C683" i="1"/>
  <c r="P682" i="1"/>
  <c r="X682" i="1" s="1"/>
  <c r="B682" i="1" s="1"/>
  <c r="C889" i="1"/>
  <c r="P888" i="1"/>
  <c r="X888" i="1" s="1"/>
  <c r="B888" i="1" s="1"/>
  <c r="P1037" i="1"/>
  <c r="X1037" i="1" s="1"/>
  <c r="B1037" i="1" s="1"/>
  <c r="C1038" i="1"/>
  <c r="C1330" i="1"/>
  <c r="P1329" i="1"/>
  <c r="X1329" i="1" s="1"/>
  <c r="B1329" i="1" s="1"/>
  <c r="P800" i="1"/>
  <c r="X800" i="1" s="1"/>
  <c r="B800" i="1" s="1"/>
  <c r="C801" i="1"/>
  <c r="P1389" i="1"/>
  <c r="X1389" i="1" s="1"/>
  <c r="B1389" i="1" s="1"/>
  <c r="C1390" i="1"/>
  <c r="Y681" i="1" l="1"/>
  <c r="Y799" i="1"/>
  <c r="P889" i="1"/>
  <c r="X889" i="1" s="1"/>
  <c r="B889" i="1" s="1"/>
  <c r="C890" i="1"/>
  <c r="P683" i="1"/>
  <c r="X683" i="1" s="1"/>
  <c r="B683" i="1" s="1"/>
  <c r="C684" i="1"/>
  <c r="C1039" i="1"/>
  <c r="P1038" i="1"/>
  <c r="X1038" i="1" s="1"/>
  <c r="B1038" i="1" s="1"/>
  <c r="C1331" i="1"/>
  <c r="P1330" i="1"/>
  <c r="X1330" i="1" s="1"/>
  <c r="B1330" i="1" s="1"/>
  <c r="P801" i="1"/>
  <c r="S801" i="1" s="1"/>
  <c r="C802" i="1"/>
  <c r="C1391" i="1"/>
  <c r="P1390" i="1"/>
  <c r="X1390" i="1" s="1"/>
  <c r="B1390" i="1" s="1"/>
  <c r="X801" i="1" l="1"/>
  <c r="B801" i="1" s="1"/>
  <c r="C685" i="1"/>
  <c r="P684" i="1"/>
  <c r="X684" i="1" s="1"/>
  <c r="B684" i="1" s="1"/>
  <c r="Y801" i="1"/>
  <c r="P890" i="1"/>
  <c r="X890" i="1" s="1"/>
  <c r="B890" i="1" s="1"/>
  <c r="C891" i="1"/>
  <c r="P802" i="1"/>
  <c r="X802" i="1" s="1"/>
  <c r="Y802" i="1" s="1"/>
  <c r="C803" i="1"/>
  <c r="C1332" i="1"/>
  <c r="P1331" i="1"/>
  <c r="X1331" i="1" s="1"/>
  <c r="B1331" i="1" s="1"/>
  <c r="C1040" i="1"/>
  <c r="P1039" i="1"/>
  <c r="X1039" i="1" s="1"/>
  <c r="B1039" i="1" s="1"/>
  <c r="S802" i="1"/>
  <c r="C1392" i="1"/>
  <c r="P1391" i="1"/>
  <c r="X1391" i="1" s="1"/>
  <c r="B1391" i="1" s="1"/>
  <c r="P891" i="1" l="1"/>
  <c r="C892" i="1"/>
  <c r="B802" i="1"/>
  <c r="C686" i="1"/>
  <c r="P685" i="1"/>
  <c r="X685" i="1" s="1"/>
  <c r="B685" i="1" s="1"/>
  <c r="P1332" i="1"/>
  <c r="X1332" i="1" s="1"/>
  <c r="B1332" i="1" s="1"/>
  <c r="C1333" i="1"/>
  <c r="C804" i="1"/>
  <c r="P803" i="1"/>
  <c r="P1040" i="1"/>
  <c r="X1040" i="1" s="1"/>
  <c r="B1040" i="1" s="1"/>
  <c r="C1041" i="1"/>
  <c r="C1393" i="1"/>
  <c r="P1392" i="1"/>
  <c r="X1392" i="1" s="1"/>
  <c r="B1392" i="1" s="1"/>
  <c r="X803" i="1" l="1"/>
  <c r="B803" i="1" s="1"/>
  <c r="S803" i="1"/>
  <c r="X891" i="1"/>
  <c r="B891" i="1" s="1"/>
  <c r="S891" i="1"/>
  <c r="P686" i="1"/>
  <c r="X686" i="1" s="1"/>
  <c r="B686" i="1" s="1"/>
  <c r="C687" i="1"/>
  <c r="P892" i="1"/>
  <c r="C893" i="1"/>
  <c r="P804" i="1"/>
  <c r="X804" i="1" s="1"/>
  <c r="B804" i="1" s="1"/>
  <c r="C805" i="1"/>
  <c r="C1334" i="1"/>
  <c r="P1333" i="1"/>
  <c r="X1333" i="1" s="1"/>
  <c r="B1333" i="1" s="1"/>
  <c r="C1042" i="1"/>
  <c r="P1041" i="1"/>
  <c r="X1041" i="1" s="1"/>
  <c r="B1041" i="1" s="1"/>
  <c r="C1394" i="1"/>
  <c r="P1393" i="1"/>
  <c r="X1393" i="1" s="1"/>
  <c r="B1393" i="1" s="1"/>
  <c r="Y803" i="1" l="1"/>
  <c r="Y891" i="1"/>
  <c r="P893" i="1"/>
  <c r="X893" i="1" s="1"/>
  <c r="B893" i="1" s="1"/>
  <c r="C894" i="1"/>
  <c r="S892" i="1"/>
  <c r="X892" i="1"/>
  <c r="B892" i="1" s="1"/>
  <c r="P687" i="1"/>
  <c r="X687" i="1" s="1"/>
  <c r="B687" i="1" s="1"/>
  <c r="C688" i="1"/>
  <c r="C1043" i="1"/>
  <c r="P1042" i="1"/>
  <c r="P1334" i="1"/>
  <c r="X1334" i="1" s="1"/>
  <c r="B1334" i="1" s="1"/>
  <c r="C1335" i="1"/>
  <c r="P805" i="1"/>
  <c r="X805" i="1" s="1"/>
  <c r="B805" i="1" s="1"/>
  <c r="C806" i="1"/>
  <c r="C1395" i="1"/>
  <c r="P1394" i="1"/>
  <c r="X1394" i="1" s="1"/>
  <c r="B1394" i="1" s="1"/>
  <c r="P894" i="1" l="1"/>
  <c r="C895" i="1"/>
  <c r="C689" i="1"/>
  <c r="P688" i="1"/>
  <c r="X688" i="1" s="1"/>
  <c r="B688" i="1" s="1"/>
  <c r="X1042" i="1"/>
  <c r="B1042" i="1" s="1"/>
  <c r="S1042" i="1"/>
  <c r="X894" i="1"/>
  <c r="B894" i="1" s="1"/>
  <c r="S894" i="1"/>
  <c r="P1043" i="1"/>
  <c r="X1043" i="1" s="1"/>
  <c r="B1043" i="1" s="1"/>
  <c r="C1044" i="1"/>
  <c r="C1336" i="1"/>
  <c r="P1335" i="1"/>
  <c r="X1335" i="1" s="1"/>
  <c r="B1335" i="1" s="1"/>
  <c r="P806" i="1"/>
  <c r="X806" i="1" s="1"/>
  <c r="B806" i="1" s="1"/>
  <c r="C807" i="1"/>
  <c r="S1043" i="1"/>
  <c r="Y1043" i="1" s="1"/>
  <c r="C1396" i="1"/>
  <c r="P1395" i="1"/>
  <c r="X1395" i="1" s="1"/>
  <c r="B1395" i="1" s="1"/>
  <c r="P895" i="1" l="1"/>
  <c r="X895" i="1" s="1"/>
  <c r="B895" i="1" s="1"/>
  <c r="C896" i="1"/>
  <c r="Y894" i="1"/>
  <c r="Y1042" i="1"/>
  <c r="P689" i="1"/>
  <c r="X689" i="1" s="1"/>
  <c r="B689" i="1" s="1"/>
  <c r="C690" i="1"/>
  <c r="P1044" i="1"/>
  <c r="C1045" i="1"/>
  <c r="P807" i="1"/>
  <c r="X807" i="1" s="1"/>
  <c r="B807" i="1" s="1"/>
  <c r="C808" i="1"/>
  <c r="P1336" i="1"/>
  <c r="X1336" i="1" s="1"/>
  <c r="B1336" i="1" s="1"/>
  <c r="C1337" i="1"/>
  <c r="C1397" i="1"/>
  <c r="P1396" i="1"/>
  <c r="X1396" i="1" s="1"/>
  <c r="B1396" i="1" s="1"/>
  <c r="P896" i="1" l="1"/>
  <c r="X896" i="1" s="1"/>
  <c r="B896" i="1" s="1"/>
  <c r="C897" i="1"/>
  <c r="C1046" i="1"/>
  <c r="P1045" i="1"/>
  <c r="X1045" i="1" s="1"/>
  <c r="B1045" i="1" s="1"/>
  <c r="S1044" i="1"/>
  <c r="X1044" i="1"/>
  <c r="Y1044" i="1" s="1"/>
  <c r="P690" i="1"/>
  <c r="X690" i="1" s="1"/>
  <c r="B690" i="1" s="1"/>
  <c r="C691" i="1"/>
  <c r="P1337" i="1"/>
  <c r="X1337" i="1" s="1"/>
  <c r="B1337" i="1" s="1"/>
  <c r="C1338" i="1"/>
  <c r="P808" i="1"/>
  <c r="X808" i="1" s="1"/>
  <c r="B808" i="1" s="1"/>
  <c r="C809" i="1"/>
  <c r="C1398" i="1"/>
  <c r="P1397" i="1"/>
  <c r="X1397" i="1" s="1"/>
  <c r="B1397" i="1" s="1"/>
  <c r="C898" i="1" l="1"/>
  <c r="P897" i="1"/>
  <c r="X897" i="1" s="1"/>
  <c r="B897" i="1" s="1"/>
  <c r="B1044" i="1"/>
  <c r="C692" i="1"/>
  <c r="P691" i="1"/>
  <c r="X691" i="1" s="1"/>
  <c r="B691" i="1" s="1"/>
  <c r="P1046" i="1"/>
  <c r="C1047" i="1"/>
  <c r="C810" i="1"/>
  <c r="P809" i="1"/>
  <c r="X809" i="1" s="1"/>
  <c r="B809" i="1" s="1"/>
  <c r="P1338" i="1"/>
  <c r="X1338" i="1" s="1"/>
  <c r="B1338" i="1" s="1"/>
  <c r="C1339" i="1"/>
  <c r="C1399" i="1"/>
  <c r="P1398" i="1"/>
  <c r="X1398" i="1" s="1"/>
  <c r="B1398" i="1" s="1"/>
  <c r="C899" i="1" l="1"/>
  <c r="P898" i="1"/>
  <c r="X898" i="1" s="1"/>
  <c r="B898" i="1" s="1"/>
  <c r="P1047" i="1"/>
  <c r="X1047" i="1" s="1"/>
  <c r="B1047" i="1" s="1"/>
  <c r="C1048" i="1"/>
  <c r="S1046" i="1"/>
  <c r="X1046" i="1"/>
  <c r="B1046" i="1" s="1"/>
  <c r="P692" i="1"/>
  <c r="X692" i="1" s="1"/>
  <c r="B692" i="1" s="1"/>
  <c r="C693" i="1"/>
  <c r="C1340" i="1"/>
  <c r="P1339" i="1"/>
  <c r="X1339" i="1" s="1"/>
  <c r="B1339" i="1" s="1"/>
  <c r="P810" i="1"/>
  <c r="X810" i="1" s="1"/>
  <c r="B810" i="1" s="1"/>
  <c r="C811" i="1"/>
  <c r="S1075" i="1"/>
  <c r="C1400" i="1"/>
  <c r="P1399" i="1"/>
  <c r="X1399" i="1" s="1"/>
  <c r="B1399" i="1" s="1"/>
  <c r="P899" i="1" l="1"/>
  <c r="X899" i="1" s="1"/>
  <c r="B899" i="1" s="1"/>
  <c r="C900" i="1"/>
  <c r="P693" i="1"/>
  <c r="X693" i="1" s="1"/>
  <c r="B693" i="1" s="1"/>
  <c r="C694" i="1"/>
  <c r="C1049" i="1"/>
  <c r="P1048" i="1"/>
  <c r="P1340" i="1"/>
  <c r="X1340" i="1" s="1"/>
  <c r="B1340" i="1" s="1"/>
  <c r="C1341" i="1"/>
  <c r="C812" i="1"/>
  <c r="P811" i="1"/>
  <c r="X811" i="1" s="1"/>
  <c r="B811" i="1" s="1"/>
  <c r="Y1075" i="1"/>
  <c r="P1400" i="1"/>
  <c r="X1400" i="1" s="1"/>
  <c r="B1400" i="1" s="1"/>
  <c r="C1401" i="1"/>
  <c r="X1048" i="1" l="1"/>
  <c r="B1048" i="1" s="1"/>
  <c r="S1048" i="1"/>
  <c r="C901" i="1"/>
  <c r="P900" i="1"/>
  <c r="X900" i="1" s="1"/>
  <c r="B900" i="1" s="1"/>
  <c r="C1050" i="1"/>
  <c r="P1049" i="1"/>
  <c r="X1049" i="1" s="1"/>
  <c r="B1049" i="1" s="1"/>
  <c r="P694" i="1"/>
  <c r="X694" i="1" s="1"/>
  <c r="B694" i="1" s="1"/>
  <c r="C695" i="1"/>
  <c r="P812" i="1"/>
  <c r="X812" i="1" s="1"/>
  <c r="B812" i="1" s="1"/>
  <c r="C813" i="1"/>
  <c r="C1078" i="1"/>
  <c r="C1342" i="1"/>
  <c r="P1341" i="1"/>
  <c r="X1341" i="1" s="1"/>
  <c r="B1341" i="1" s="1"/>
  <c r="C1402" i="1"/>
  <c r="P1401" i="1"/>
  <c r="X1401" i="1" s="1"/>
  <c r="B1401" i="1" s="1"/>
  <c r="Y1048" i="1" l="1"/>
  <c r="C902" i="1"/>
  <c r="P901" i="1"/>
  <c r="X901" i="1" s="1"/>
  <c r="B901" i="1" s="1"/>
  <c r="P695" i="1"/>
  <c r="X695" i="1" s="1"/>
  <c r="B695" i="1" s="1"/>
  <c r="C696" i="1"/>
  <c r="P1050" i="1"/>
  <c r="X1050" i="1" s="1"/>
  <c r="B1050" i="1" s="1"/>
  <c r="C1051" i="1"/>
  <c r="P1078" i="1"/>
  <c r="X1078" i="1" s="1"/>
  <c r="B1078" i="1" s="1"/>
  <c r="C1079" i="1"/>
  <c r="C814" i="1"/>
  <c r="P813" i="1"/>
  <c r="X813" i="1" s="1"/>
  <c r="B813" i="1" s="1"/>
  <c r="C1343" i="1"/>
  <c r="P1342" i="1"/>
  <c r="X1342" i="1" s="1"/>
  <c r="B1342" i="1" s="1"/>
  <c r="S1137" i="1"/>
  <c r="Y1137" i="1" s="1"/>
  <c r="P1402" i="1"/>
  <c r="X1402" i="1" s="1"/>
  <c r="B1402" i="1" s="1"/>
  <c r="C1403" i="1"/>
  <c r="C903" i="1" l="1"/>
  <c r="P902" i="1"/>
  <c r="X902" i="1" s="1"/>
  <c r="B902" i="1" s="1"/>
  <c r="C1052" i="1"/>
  <c r="P1051" i="1"/>
  <c r="X1051" i="1" s="1"/>
  <c r="B1051" i="1" s="1"/>
  <c r="P696" i="1"/>
  <c r="X696" i="1" s="1"/>
  <c r="B696" i="1" s="1"/>
  <c r="C697" i="1"/>
  <c r="P814" i="1"/>
  <c r="X814" i="1" s="1"/>
  <c r="B814" i="1" s="1"/>
  <c r="C815" i="1"/>
  <c r="C1080" i="1"/>
  <c r="P1079" i="1"/>
  <c r="X1079" i="1" s="1"/>
  <c r="B1079" i="1" s="1"/>
  <c r="P1343" i="1"/>
  <c r="X1343" i="1" s="1"/>
  <c r="B1343" i="1" s="1"/>
  <c r="C1344" i="1"/>
  <c r="C1140" i="1"/>
  <c r="P1403" i="1"/>
  <c r="X1403" i="1" s="1"/>
  <c r="B1403" i="1" s="1"/>
  <c r="C1404" i="1"/>
  <c r="C904" i="1" l="1"/>
  <c r="P903" i="1"/>
  <c r="X903" i="1" s="1"/>
  <c r="B903" i="1" s="1"/>
  <c r="P697" i="1"/>
  <c r="X697" i="1" s="1"/>
  <c r="B697" i="1" s="1"/>
  <c r="C698" i="1"/>
  <c r="C1053" i="1"/>
  <c r="P1052" i="1"/>
  <c r="X1052" i="1" s="1"/>
  <c r="B1052" i="1" s="1"/>
  <c r="C1081" i="1"/>
  <c r="P1080" i="1"/>
  <c r="X1080" i="1" s="1"/>
  <c r="B1080" i="1" s="1"/>
  <c r="C1345" i="1"/>
  <c r="P1344" i="1"/>
  <c r="X1344" i="1" s="1"/>
  <c r="B1344" i="1" s="1"/>
  <c r="C816" i="1"/>
  <c r="P815" i="1"/>
  <c r="X815" i="1" s="1"/>
  <c r="B815" i="1" s="1"/>
  <c r="P1140" i="1"/>
  <c r="X1140" i="1" s="1"/>
  <c r="B1140" i="1" s="1"/>
  <c r="C1141" i="1"/>
  <c r="C1405" i="1"/>
  <c r="P1404" i="1"/>
  <c r="X1404" i="1" s="1"/>
  <c r="B1404" i="1" s="1"/>
  <c r="C905" i="1" l="1"/>
  <c r="P904" i="1"/>
  <c r="X904" i="1" s="1"/>
  <c r="B904" i="1" s="1"/>
  <c r="C1054" i="1"/>
  <c r="P1053" i="1"/>
  <c r="X1053" i="1" s="1"/>
  <c r="B1053" i="1" s="1"/>
  <c r="P698" i="1"/>
  <c r="X698" i="1" s="1"/>
  <c r="B698" i="1" s="1"/>
  <c r="C699" i="1"/>
  <c r="C1346" i="1"/>
  <c r="P1345" i="1"/>
  <c r="X1345" i="1" s="1"/>
  <c r="B1345" i="1" s="1"/>
  <c r="P816" i="1"/>
  <c r="X816" i="1" s="1"/>
  <c r="B816" i="1" s="1"/>
  <c r="C817" i="1"/>
  <c r="P1081" i="1"/>
  <c r="X1081" i="1" s="1"/>
  <c r="B1081" i="1" s="1"/>
  <c r="C1082" i="1"/>
  <c r="C1142" i="1"/>
  <c r="P1141" i="1"/>
  <c r="X1141" i="1" s="1"/>
  <c r="B1141" i="1" s="1"/>
  <c r="C1406" i="1"/>
  <c r="P1405" i="1"/>
  <c r="X1405" i="1" s="1"/>
  <c r="B1405" i="1" s="1"/>
  <c r="P905" i="1" l="1"/>
  <c r="X905" i="1" s="1"/>
  <c r="B905" i="1" s="1"/>
  <c r="C906" i="1"/>
  <c r="C700" i="1"/>
  <c r="P699" i="1"/>
  <c r="X699" i="1" s="1"/>
  <c r="B699" i="1" s="1"/>
  <c r="C1055" i="1"/>
  <c r="P1054" i="1"/>
  <c r="X1054" i="1" s="1"/>
  <c r="B1054" i="1" s="1"/>
  <c r="C818" i="1"/>
  <c r="P817" i="1"/>
  <c r="X817" i="1" s="1"/>
  <c r="B817" i="1" s="1"/>
  <c r="P1082" i="1"/>
  <c r="X1082" i="1" s="1"/>
  <c r="B1082" i="1" s="1"/>
  <c r="C1083" i="1"/>
  <c r="C1347" i="1"/>
  <c r="P1346" i="1"/>
  <c r="X1346" i="1" s="1"/>
  <c r="B1346" i="1" s="1"/>
  <c r="P1142" i="1"/>
  <c r="X1142" i="1" s="1"/>
  <c r="B1142" i="1" s="1"/>
  <c r="C1143" i="1"/>
  <c r="C1407" i="1"/>
  <c r="P1406" i="1"/>
  <c r="X1406" i="1" s="1"/>
  <c r="B1406" i="1" s="1"/>
  <c r="P906" i="1" l="1"/>
  <c r="X906" i="1" s="1"/>
  <c r="B906" i="1" s="1"/>
  <c r="C907" i="1"/>
  <c r="P1055" i="1"/>
  <c r="X1055" i="1" s="1"/>
  <c r="B1055" i="1" s="1"/>
  <c r="C1056" i="1"/>
  <c r="C701" i="1"/>
  <c r="P700" i="1"/>
  <c r="X700" i="1" s="1"/>
  <c r="B700" i="1" s="1"/>
  <c r="C1084" i="1"/>
  <c r="P1083" i="1"/>
  <c r="X1083" i="1" s="1"/>
  <c r="B1083" i="1" s="1"/>
  <c r="P1347" i="1"/>
  <c r="C1348" i="1"/>
  <c r="P818" i="1"/>
  <c r="X818" i="1" s="1"/>
  <c r="B818" i="1" s="1"/>
  <c r="C819" i="1"/>
  <c r="C1144" i="1"/>
  <c r="P1143" i="1"/>
  <c r="X1143" i="1" s="1"/>
  <c r="B1143" i="1" s="1"/>
  <c r="P1407" i="1"/>
  <c r="X1407" i="1" s="1"/>
  <c r="B1407" i="1" s="1"/>
  <c r="C1408" i="1"/>
  <c r="C908" i="1" l="1"/>
  <c r="P907" i="1"/>
  <c r="X907" i="1" s="1"/>
  <c r="B907" i="1" s="1"/>
  <c r="X1347" i="1"/>
  <c r="B1347" i="1" s="1"/>
  <c r="S1347" i="1"/>
  <c r="Y1347" i="1" s="1"/>
  <c r="C702" i="1"/>
  <c r="P701" i="1"/>
  <c r="X701" i="1" s="1"/>
  <c r="B701" i="1" s="1"/>
  <c r="P1348" i="1"/>
  <c r="X1348" i="1" s="1"/>
  <c r="B1348" i="1" s="1"/>
  <c r="C1349" i="1"/>
  <c r="C1057" i="1"/>
  <c r="P1056" i="1"/>
  <c r="X1056" i="1" s="1"/>
  <c r="B1056" i="1" s="1"/>
  <c r="S1348" i="1"/>
  <c r="C820" i="1"/>
  <c r="P819" i="1"/>
  <c r="X819" i="1" s="1"/>
  <c r="B819" i="1" s="1"/>
  <c r="C1085" i="1"/>
  <c r="P1084" i="1"/>
  <c r="X1084" i="1" s="1"/>
  <c r="B1084" i="1" s="1"/>
  <c r="C1145" i="1"/>
  <c r="P1144" i="1"/>
  <c r="X1144" i="1" s="1"/>
  <c r="B1144" i="1" s="1"/>
  <c r="P1408" i="1"/>
  <c r="X1408" i="1" s="1"/>
  <c r="B1408" i="1" s="1"/>
  <c r="C1409" i="1"/>
  <c r="C909" i="1" l="1"/>
  <c r="P908" i="1"/>
  <c r="X908" i="1" s="1"/>
  <c r="B908" i="1" s="1"/>
  <c r="C1350" i="1"/>
  <c r="P1349" i="1"/>
  <c r="P702" i="1"/>
  <c r="X702" i="1" s="1"/>
  <c r="B702" i="1" s="1"/>
  <c r="C703" i="1"/>
  <c r="C1058" i="1"/>
  <c r="P1057" i="1"/>
  <c r="X1057" i="1" s="1"/>
  <c r="B1057" i="1" s="1"/>
  <c r="C821" i="1"/>
  <c r="P820" i="1"/>
  <c r="X820" i="1" s="1"/>
  <c r="B820" i="1" s="1"/>
  <c r="P1085" i="1"/>
  <c r="X1085" i="1" s="1"/>
  <c r="B1085" i="1" s="1"/>
  <c r="C1086" i="1"/>
  <c r="Y1348" i="1"/>
  <c r="C1146" i="1"/>
  <c r="P1145" i="1"/>
  <c r="X1145" i="1" s="1"/>
  <c r="B1145" i="1" s="1"/>
  <c r="P1409" i="1"/>
  <c r="X1409" i="1" s="1"/>
  <c r="B1409" i="1" s="1"/>
  <c r="C1410" i="1"/>
  <c r="P1410" i="1" l="1"/>
  <c r="X1410" i="1" s="1"/>
  <c r="B1410" i="1" s="1"/>
  <c r="C1411" i="1"/>
  <c r="X1349" i="1"/>
  <c r="B1349" i="1" s="1"/>
  <c r="S1349" i="1"/>
  <c r="P909" i="1"/>
  <c r="X909" i="1" s="1"/>
  <c r="B909" i="1" s="1"/>
  <c r="C910" i="1"/>
  <c r="C704" i="1"/>
  <c r="P703" i="1"/>
  <c r="X703" i="1" s="1"/>
  <c r="B703" i="1" s="1"/>
  <c r="P1058" i="1"/>
  <c r="X1058" i="1" s="1"/>
  <c r="B1058" i="1" s="1"/>
  <c r="C1059" i="1"/>
  <c r="P1350" i="1"/>
  <c r="X1350" i="1" s="1"/>
  <c r="B1350" i="1" s="1"/>
  <c r="C1351" i="1"/>
  <c r="P1086" i="1"/>
  <c r="X1086" i="1" s="1"/>
  <c r="B1086" i="1" s="1"/>
  <c r="C1087" i="1"/>
  <c r="P821" i="1"/>
  <c r="X821" i="1" s="1"/>
  <c r="B821" i="1" s="1"/>
  <c r="C822" i="1"/>
  <c r="C1147" i="1"/>
  <c r="P1146" i="1"/>
  <c r="X1146" i="1" s="1"/>
  <c r="B1146" i="1" s="1"/>
  <c r="S1410" i="1"/>
  <c r="P1411" i="1" l="1"/>
  <c r="X1411" i="1" s="1"/>
  <c r="B1411" i="1" s="1"/>
  <c r="C1412" i="1"/>
  <c r="P1412" i="1" s="1"/>
  <c r="Y1349" i="1"/>
  <c r="P910" i="1"/>
  <c r="X910" i="1" s="1"/>
  <c r="B910" i="1" s="1"/>
  <c r="C911" i="1"/>
  <c r="C1060" i="1"/>
  <c r="P1059" i="1"/>
  <c r="X1059" i="1" s="1"/>
  <c r="B1059" i="1" s="1"/>
  <c r="P1351" i="1"/>
  <c r="C1352" i="1"/>
  <c r="P704" i="1"/>
  <c r="X704" i="1" s="1"/>
  <c r="B704" i="1" s="1"/>
  <c r="C705" i="1"/>
  <c r="C823" i="1"/>
  <c r="P822" i="1"/>
  <c r="X822" i="1" s="1"/>
  <c r="B822" i="1" s="1"/>
  <c r="P1087" i="1"/>
  <c r="X1087" i="1" s="1"/>
  <c r="B1087" i="1" s="1"/>
  <c r="C1088" i="1"/>
  <c r="P1147" i="1"/>
  <c r="X1147" i="1" s="1"/>
  <c r="B1147" i="1" s="1"/>
  <c r="C1148" i="1"/>
  <c r="Y1410" i="1"/>
  <c r="X1351" i="1" l="1"/>
  <c r="B1351" i="1" s="1"/>
  <c r="S1351" i="1"/>
  <c r="X1412" i="1"/>
  <c r="B1412" i="1" s="1"/>
  <c r="S1412" i="1"/>
  <c r="C912" i="1"/>
  <c r="P911" i="1"/>
  <c r="X911" i="1" s="1"/>
  <c r="B911" i="1" s="1"/>
  <c r="P1352" i="1"/>
  <c r="C1353" i="1"/>
  <c r="P1060" i="1"/>
  <c r="X1060" i="1" s="1"/>
  <c r="B1060" i="1" s="1"/>
  <c r="C1061" i="1"/>
  <c r="P705" i="1"/>
  <c r="X705" i="1" s="1"/>
  <c r="B705" i="1" s="1"/>
  <c r="C706" i="1"/>
  <c r="C1089" i="1"/>
  <c r="P1088" i="1"/>
  <c r="X1088" i="1" s="1"/>
  <c r="B1088" i="1" s="1"/>
  <c r="P823" i="1"/>
  <c r="X823" i="1" s="1"/>
  <c r="B823" i="1" s="1"/>
  <c r="C824" i="1"/>
  <c r="P1148" i="1"/>
  <c r="X1148" i="1" s="1"/>
  <c r="B1148" i="1" s="1"/>
  <c r="C1149" i="1"/>
  <c r="Y1412" i="1" l="1"/>
  <c r="Y1351" i="1"/>
  <c r="C913" i="1"/>
  <c r="P912" i="1"/>
  <c r="X912" i="1" s="1"/>
  <c r="B912" i="1" s="1"/>
  <c r="C707" i="1"/>
  <c r="P706" i="1"/>
  <c r="X706" i="1" s="1"/>
  <c r="B706" i="1" s="1"/>
  <c r="P1061" i="1"/>
  <c r="X1061" i="1" s="1"/>
  <c r="B1061" i="1" s="1"/>
  <c r="C1062" i="1"/>
  <c r="P1353" i="1"/>
  <c r="X1353" i="1" s="1"/>
  <c r="B1353" i="1" s="1"/>
  <c r="C1354" i="1"/>
  <c r="S1352" i="1"/>
  <c r="X1352" i="1"/>
  <c r="Y1352" i="1" s="1"/>
  <c r="P824" i="1"/>
  <c r="X824" i="1" s="1"/>
  <c r="B824" i="1" s="1"/>
  <c r="C825" i="1"/>
  <c r="P1089" i="1"/>
  <c r="X1089" i="1" s="1"/>
  <c r="B1089" i="1" s="1"/>
  <c r="C1090" i="1"/>
  <c r="P1149" i="1"/>
  <c r="X1149" i="1" s="1"/>
  <c r="B1149" i="1" s="1"/>
  <c r="C1150" i="1"/>
  <c r="C914" i="1" l="1"/>
  <c r="P913" i="1"/>
  <c r="X913" i="1" s="1"/>
  <c r="B913" i="1" s="1"/>
  <c r="C1355" i="1"/>
  <c r="P1354" i="1"/>
  <c r="X1354" i="1" s="1"/>
  <c r="B1354" i="1" s="1"/>
  <c r="C1063" i="1"/>
  <c r="P1062" i="1"/>
  <c r="X1062" i="1" s="1"/>
  <c r="B1062" i="1" s="1"/>
  <c r="B1352" i="1"/>
  <c r="C708" i="1"/>
  <c r="P707" i="1"/>
  <c r="X707" i="1" s="1"/>
  <c r="B707" i="1" s="1"/>
  <c r="P1090" i="1"/>
  <c r="X1090" i="1" s="1"/>
  <c r="B1090" i="1" s="1"/>
  <c r="C1091" i="1"/>
  <c r="P825" i="1"/>
  <c r="X825" i="1" s="1"/>
  <c r="B825" i="1" s="1"/>
  <c r="C826" i="1"/>
  <c r="C1151" i="1"/>
  <c r="P1150" i="1"/>
  <c r="X1150" i="1" s="1"/>
  <c r="B1150" i="1" s="1"/>
  <c r="C915" i="1" l="1"/>
  <c r="P914" i="1"/>
  <c r="X914" i="1" s="1"/>
  <c r="B914" i="1" s="1"/>
  <c r="C709" i="1"/>
  <c r="P708" i="1"/>
  <c r="X708" i="1" s="1"/>
  <c r="B708" i="1" s="1"/>
  <c r="P1063" i="1"/>
  <c r="X1063" i="1" s="1"/>
  <c r="B1063" i="1" s="1"/>
  <c r="C1064" i="1"/>
  <c r="C1356" i="1"/>
  <c r="P1355" i="1"/>
  <c r="X1355" i="1" s="1"/>
  <c r="B1355" i="1" s="1"/>
  <c r="P826" i="1"/>
  <c r="X826" i="1" s="1"/>
  <c r="B826" i="1" s="1"/>
  <c r="C827" i="1"/>
  <c r="P1091" i="1"/>
  <c r="X1091" i="1" s="1"/>
  <c r="B1091" i="1" s="1"/>
  <c r="C1092" i="1"/>
  <c r="C1152" i="1"/>
  <c r="P1151" i="1"/>
  <c r="X1151" i="1" s="1"/>
  <c r="B1151" i="1" s="1"/>
  <c r="P915" i="1" l="1"/>
  <c r="X915" i="1" s="1"/>
  <c r="B915" i="1" s="1"/>
  <c r="C916" i="1"/>
  <c r="C1357" i="1"/>
  <c r="P1356" i="1"/>
  <c r="X1356" i="1" s="1"/>
  <c r="B1356" i="1" s="1"/>
  <c r="P1064" i="1"/>
  <c r="X1064" i="1" s="1"/>
  <c r="B1064" i="1" s="1"/>
  <c r="C1065" i="1"/>
  <c r="C710" i="1"/>
  <c r="P709" i="1"/>
  <c r="C1093" i="1"/>
  <c r="P1092" i="1"/>
  <c r="X1092" i="1" s="1"/>
  <c r="B1092" i="1" s="1"/>
  <c r="C828" i="1"/>
  <c r="P827" i="1"/>
  <c r="X827" i="1" s="1"/>
  <c r="B827" i="1" s="1"/>
  <c r="P1152" i="1"/>
  <c r="X1152" i="1" s="1"/>
  <c r="B1152" i="1" s="1"/>
  <c r="C1153" i="1"/>
  <c r="X709" i="1" l="1"/>
  <c r="B709" i="1" s="1"/>
  <c r="S709" i="1"/>
  <c r="P710" i="1"/>
  <c r="X710" i="1" s="1"/>
  <c r="Y710" i="1" s="1"/>
  <c r="C711" i="1"/>
  <c r="P916" i="1"/>
  <c r="X916" i="1" s="1"/>
  <c r="B916" i="1" s="1"/>
  <c r="C917" i="1"/>
  <c r="S710" i="1"/>
  <c r="C1066" i="1"/>
  <c r="P1065" i="1"/>
  <c r="X1065" i="1" s="1"/>
  <c r="B1065" i="1" s="1"/>
  <c r="C1358" i="1"/>
  <c r="P1357" i="1"/>
  <c r="X1357" i="1" s="1"/>
  <c r="B1357" i="1" s="1"/>
  <c r="C829" i="1"/>
  <c r="P828" i="1"/>
  <c r="X828" i="1" s="1"/>
  <c r="B828" i="1" s="1"/>
  <c r="C1094" i="1"/>
  <c r="P1093" i="1"/>
  <c r="X1093" i="1" s="1"/>
  <c r="B1093" i="1" s="1"/>
  <c r="C1154" i="1"/>
  <c r="P1153" i="1"/>
  <c r="X1153" i="1" s="1"/>
  <c r="B1153" i="1" s="1"/>
  <c r="Y709" i="1" l="1"/>
  <c r="C918" i="1"/>
  <c r="P917" i="1"/>
  <c r="X917" i="1" s="1"/>
  <c r="B917" i="1" s="1"/>
  <c r="C712" i="1"/>
  <c r="P711" i="1"/>
  <c r="X711" i="1" s="1"/>
  <c r="B711" i="1" s="1"/>
  <c r="B710" i="1"/>
  <c r="P1358" i="1"/>
  <c r="X1358" i="1" s="1"/>
  <c r="B1358" i="1" s="1"/>
  <c r="C1359" i="1"/>
  <c r="P1066" i="1"/>
  <c r="X1066" i="1" s="1"/>
  <c r="B1066" i="1" s="1"/>
  <c r="C1067" i="1"/>
  <c r="P829" i="1"/>
  <c r="X829" i="1" s="1"/>
  <c r="B829" i="1" s="1"/>
  <c r="C830" i="1"/>
  <c r="C1095" i="1"/>
  <c r="P1094" i="1"/>
  <c r="X1094" i="1" s="1"/>
  <c r="B1094" i="1" s="1"/>
  <c r="P1154" i="1"/>
  <c r="X1154" i="1" s="1"/>
  <c r="B1154" i="1" s="1"/>
  <c r="C1155" i="1"/>
  <c r="P712" i="1" l="1"/>
  <c r="X712" i="1" s="1"/>
  <c r="B712" i="1" s="1"/>
  <c r="C713" i="1"/>
  <c r="C919" i="1"/>
  <c r="P918" i="1"/>
  <c r="X918" i="1" s="1"/>
  <c r="B918" i="1" s="1"/>
  <c r="P1067" i="1"/>
  <c r="X1067" i="1" s="1"/>
  <c r="B1067" i="1" s="1"/>
  <c r="C1068" i="1"/>
  <c r="P1359" i="1"/>
  <c r="X1359" i="1" s="1"/>
  <c r="B1359" i="1" s="1"/>
  <c r="C1360" i="1"/>
  <c r="C1096" i="1"/>
  <c r="P1095" i="1"/>
  <c r="X1095" i="1" s="1"/>
  <c r="B1095" i="1" s="1"/>
  <c r="C831" i="1"/>
  <c r="P830" i="1"/>
  <c r="C1156" i="1"/>
  <c r="P1155" i="1"/>
  <c r="X1155" i="1" s="1"/>
  <c r="B1155" i="1" s="1"/>
  <c r="P919" i="1" l="1"/>
  <c r="X919" i="1" s="1"/>
  <c r="B919" i="1" s="1"/>
  <c r="C920" i="1"/>
  <c r="P713" i="1"/>
  <c r="X713" i="1" s="1"/>
  <c r="B713" i="1" s="1"/>
  <c r="C714" i="1"/>
  <c r="C1361" i="1"/>
  <c r="P1360" i="1"/>
  <c r="X1360" i="1" s="1"/>
  <c r="B1360" i="1" s="1"/>
  <c r="P831" i="1"/>
  <c r="X831" i="1" s="1"/>
  <c r="B831" i="1" s="1"/>
  <c r="C832" i="1"/>
  <c r="P1068" i="1"/>
  <c r="X1068" i="1" s="1"/>
  <c r="B1068" i="1" s="1"/>
  <c r="C1069" i="1"/>
  <c r="X830" i="1"/>
  <c r="B830" i="1" s="1"/>
  <c r="S830" i="1"/>
  <c r="S831" i="1"/>
  <c r="Y831" i="1" s="1"/>
  <c r="P1096" i="1"/>
  <c r="X1096" i="1" s="1"/>
  <c r="B1096" i="1" s="1"/>
  <c r="C1097" i="1"/>
  <c r="C1157" i="1"/>
  <c r="P1156" i="1"/>
  <c r="X1156" i="1" s="1"/>
  <c r="B1156" i="1" s="1"/>
  <c r="Y830" i="1" l="1"/>
  <c r="P714" i="1"/>
  <c r="C715" i="1"/>
  <c r="P920" i="1"/>
  <c r="X920" i="1" s="1"/>
  <c r="B920" i="1" s="1"/>
  <c r="C921" i="1"/>
  <c r="P832" i="1"/>
  <c r="C833" i="1"/>
  <c r="P1361" i="1"/>
  <c r="X1361" i="1" s="1"/>
  <c r="B1361" i="1" s="1"/>
  <c r="C1362" i="1"/>
  <c r="P1069" i="1"/>
  <c r="X1069" i="1" s="1"/>
  <c r="B1069" i="1" s="1"/>
  <c r="C1070" i="1"/>
  <c r="P1097" i="1"/>
  <c r="X1097" i="1" s="1"/>
  <c r="B1097" i="1" s="1"/>
  <c r="C1098" i="1"/>
  <c r="C1158" i="1"/>
  <c r="P1157" i="1"/>
  <c r="X1157" i="1" s="1"/>
  <c r="B1157" i="1" s="1"/>
  <c r="X832" i="1" l="1"/>
  <c r="B832" i="1" s="1"/>
  <c r="S832" i="1"/>
  <c r="P921" i="1"/>
  <c r="X921" i="1" s="1"/>
  <c r="B921" i="1" s="1"/>
  <c r="C922" i="1"/>
  <c r="X714" i="1"/>
  <c r="B714" i="1" s="1"/>
  <c r="S714" i="1"/>
  <c r="S921" i="1"/>
  <c r="C716" i="1"/>
  <c r="P715" i="1"/>
  <c r="X715" i="1" s="1"/>
  <c r="B715" i="1" s="1"/>
  <c r="P1362" i="1"/>
  <c r="X1362" i="1" s="1"/>
  <c r="B1362" i="1" s="1"/>
  <c r="C1363" i="1"/>
  <c r="C834" i="1"/>
  <c r="P833" i="1"/>
  <c r="X833" i="1" s="1"/>
  <c r="B833" i="1" s="1"/>
  <c r="C1071" i="1"/>
  <c r="P1070" i="1"/>
  <c r="X1070" i="1" s="1"/>
  <c r="B1070" i="1" s="1"/>
  <c r="C1099" i="1"/>
  <c r="P1098" i="1"/>
  <c r="X1098" i="1" s="1"/>
  <c r="B1098" i="1" s="1"/>
  <c r="P1158" i="1"/>
  <c r="X1158" i="1" s="1"/>
  <c r="B1158" i="1" s="1"/>
  <c r="C1159" i="1"/>
  <c r="Y714" i="1" l="1"/>
  <c r="Y832" i="1"/>
  <c r="P922" i="1"/>
  <c r="X922" i="1" s="1"/>
  <c r="B922" i="1" s="1"/>
  <c r="C923" i="1"/>
  <c r="Y921" i="1"/>
  <c r="P716" i="1"/>
  <c r="X716" i="1" s="1"/>
  <c r="B716" i="1" s="1"/>
  <c r="C717" i="1"/>
  <c r="C835" i="1"/>
  <c r="P834" i="1"/>
  <c r="C1364" i="1"/>
  <c r="P1363" i="1"/>
  <c r="X1363" i="1" s="1"/>
  <c r="B1363" i="1" s="1"/>
  <c r="P1071" i="1"/>
  <c r="X1071" i="1" s="1"/>
  <c r="B1071" i="1" s="1"/>
  <c r="C1072" i="1"/>
  <c r="P1099" i="1"/>
  <c r="X1099" i="1" s="1"/>
  <c r="B1099" i="1" s="1"/>
  <c r="C1100" i="1"/>
  <c r="C1160" i="1"/>
  <c r="P1159" i="1"/>
  <c r="X1159" i="1" s="1"/>
  <c r="B1159" i="1" s="1"/>
  <c r="P923" i="1" l="1"/>
  <c r="X923" i="1" s="1"/>
  <c r="B923" i="1" s="1"/>
  <c r="C924" i="1"/>
  <c r="P924" i="1" s="1"/>
  <c r="C718" i="1"/>
  <c r="P717" i="1"/>
  <c r="X717" i="1" s="1"/>
  <c r="B717" i="1" s="1"/>
  <c r="P1072" i="1"/>
  <c r="X1072" i="1" s="1"/>
  <c r="B1072" i="1" s="1"/>
  <c r="C1073" i="1"/>
  <c r="P1364" i="1"/>
  <c r="X1364" i="1" s="1"/>
  <c r="B1364" i="1" s="1"/>
  <c r="C1365" i="1"/>
  <c r="S834" i="1"/>
  <c r="X834" i="1"/>
  <c r="Y834" i="1" s="1"/>
  <c r="C836" i="1"/>
  <c r="P835" i="1"/>
  <c r="X835" i="1" s="1"/>
  <c r="B835" i="1" s="1"/>
  <c r="C1101" i="1"/>
  <c r="P1100" i="1"/>
  <c r="X1100" i="1" s="1"/>
  <c r="B1100" i="1" s="1"/>
  <c r="P1160" i="1"/>
  <c r="X1160" i="1" s="1"/>
  <c r="B1160" i="1" s="1"/>
  <c r="C1161" i="1"/>
  <c r="X924" i="1" l="1"/>
  <c r="B924" i="1" s="1"/>
  <c r="S924" i="1"/>
  <c r="C719" i="1"/>
  <c r="P718" i="1"/>
  <c r="X718" i="1" s="1"/>
  <c r="B718" i="1" s="1"/>
  <c r="C1366" i="1"/>
  <c r="P1365" i="1"/>
  <c r="X1365" i="1" s="1"/>
  <c r="B1365" i="1" s="1"/>
  <c r="P836" i="1"/>
  <c r="X836" i="1" s="1"/>
  <c r="B836" i="1" s="1"/>
  <c r="C837" i="1"/>
  <c r="C1074" i="1"/>
  <c r="P1073" i="1"/>
  <c r="X1073" i="1" s="1"/>
  <c r="B1073" i="1" s="1"/>
  <c r="B834" i="1"/>
  <c r="C1102" i="1"/>
  <c r="P1101" i="1"/>
  <c r="X1101" i="1" s="1"/>
  <c r="B1101" i="1" s="1"/>
  <c r="C1162" i="1"/>
  <c r="P1161" i="1"/>
  <c r="X1161" i="1" s="1"/>
  <c r="B1161" i="1" s="1"/>
  <c r="Y924" i="1" l="1"/>
  <c r="P1074" i="1"/>
  <c r="X1074" i="1" s="1"/>
  <c r="B1074" i="1" s="1"/>
  <c r="C1075" i="1"/>
  <c r="C720" i="1"/>
  <c r="P719" i="1"/>
  <c r="X719" i="1" s="1"/>
  <c r="B719" i="1" s="1"/>
  <c r="P837" i="1"/>
  <c r="X837" i="1" s="1"/>
  <c r="B837" i="1" s="1"/>
  <c r="C838" i="1"/>
  <c r="S1074" i="1"/>
  <c r="P1366" i="1"/>
  <c r="X1366" i="1" s="1"/>
  <c r="B1366" i="1" s="1"/>
  <c r="C1367" i="1"/>
  <c r="C1103" i="1"/>
  <c r="P1102" i="1"/>
  <c r="X1102" i="1" s="1"/>
  <c r="B1102" i="1" s="1"/>
  <c r="P1162" i="1"/>
  <c r="X1162" i="1" s="1"/>
  <c r="B1162" i="1" s="1"/>
  <c r="C1163" i="1"/>
  <c r="C1076" i="1" l="1"/>
  <c r="P1075" i="1"/>
  <c r="X1075" i="1" s="1"/>
  <c r="B1075" i="1" s="1"/>
  <c r="Y1074" i="1"/>
  <c r="C721" i="1"/>
  <c r="P720" i="1"/>
  <c r="X720" i="1" s="1"/>
  <c r="B720" i="1" s="1"/>
  <c r="C1368" i="1"/>
  <c r="P1367" i="1"/>
  <c r="X1367" i="1" s="1"/>
  <c r="B1367" i="1" s="1"/>
  <c r="P838" i="1"/>
  <c r="X838" i="1" s="1"/>
  <c r="B838" i="1" s="1"/>
  <c r="C839" i="1"/>
  <c r="P1103" i="1"/>
  <c r="X1103" i="1" s="1"/>
  <c r="B1103" i="1" s="1"/>
  <c r="C1104" i="1"/>
  <c r="C1164" i="1"/>
  <c r="P1163" i="1"/>
  <c r="X1163" i="1" s="1"/>
  <c r="B1163" i="1" s="1"/>
  <c r="P1076" i="1" l="1"/>
  <c r="X1076" i="1" s="1"/>
  <c r="B1076" i="1" s="1"/>
  <c r="C1077" i="1"/>
  <c r="P1077" i="1" s="1"/>
  <c r="C722" i="1"/>
  <c r="P721" i="1"/>
  <c r="X721" i="1" s="1"/>
  <c r="B721" i="1" s="1"/>
  <c r="P839" i="1"/>
  <c r="X839" i="1" s="1"/>
  <c r="B839" i="1" s="1"/>
  <c r="C840" i="1"/>
  <c r="P1368" i="1"/>
  <c r="X1368" i="1" s="1"/>
  <c r="B1368" i="1" s="1"/>
  <c r="C1369" i="1"/>
  <c r="P1104" i="1"/>
  <c r="C1105" i="1"/>
  <c r="P1164" i="1"/>
  <c r="X1164" i="1" s="1"/>
  <c r="B1164" i="1" s="1"/>
  <c r="C1165" i="1"/>
  <c r="X1077" i="1" l="1"/>
  <c r="B1077" i="1" s="1"/>
  <c r="S1077" i="1"/>
  <c r="P722" i="1"/>
  <c r="X722" i="1" s="1"/>
  <c r="B722" i="1" s="1"/>
  <c r="C723" i="1"/>
  <c r="X1104" i="1"/>
  <c r="B1104" i="1" s="1"/>
  <c r="S1104" i="1"/>
  <c r="Y1104" i="1" s="1"/>
  <c r="P1369" i="1"/>
  <c r="X1369" i="1" s="1"/>
  <c r="B1369" i="1" s="1"/>
  <c r="C1370" i="1"/>
  <c r="C841" i="1"/>
  <c r="P840" i="1"/>
  <c r="X840" i="1" s="1"/>
  <c r="B840" i="1" s="1"/>
  <c r="P1105" i="1"/>
  <c r="X1105" i="1" s="1"/>
  <c r="B1105" i="1" s="1"/>
  <c r="C1106" i="1"/>
  <c r="S1105" i="1"/>
  <c r="P1165" i="1"/>
  <c r="C1166" i="1"/>
  <c r="Y1077" i="1" l="1"/>
  <c r="C724" i="1"/>
  <c r="P723" i="1"/>
  <c r="X723" i="1" s="1"/>
  <c r="B723" i="1" s="1"/>
  <c r="P841" i="1"/>
  <c r="X841" i="1" s="1"/>
  <c r="B841" i="1" s="1"/>
  <c r="C842" i="1"/>
  <c r="P1370" i="1"/>
  <c r="X1370" i="1" s="1"/>
  <c r="B1370" i="1" s="1"/>
  <c r="C1371" i="1"/>
  <c r="X1165" i="1"/>
  <c r="B1165" i="1" s="1"/>
  <c r="S1165" i="1"/>
  <c r="Y1165" i="1" s="1"/>
  <c r="P1106" i="1"/>
  <c r="C1107" i="1"/>
  <c r="Y1105" i="1"/>
  <c r="P1166" i="1"/>
  <c r="X1166" i="1" s="1"/>
  <c r="C1167" i="1"/>
  <c r="P724" i="1" l="1"/>
  <c r="X724" i="1" s="1"/>
  <c r="B724" i="1" s="1"/>
  <c r="C725" i="1"/>
  <c r="P1371" i="1"/>
  <c r="X1371" i="1" s="1"/>
  <c r="B1371" i="1" s="1"/>
  <c r="C1372" i="1"/>
  <c r="C1108" i="1"/>
  <c r="P1107" i="1"/>
  <c r="P842" i="1"/>
  <c r="X842" i="1" s="1"/>
  <c r="B842" i="1" s="1"/>
  <c r="C843" i="1"/>
  <c r="S1106" i="1"/>
  <c r="X1106" i="1"/>
  <c r="B1106" i="1" s="1"/>
  <c r="S1166" i="1"/>
  <c r="Y1166" i="1" s="1"/>
  <c r="P1167" i="1"/>
  <c r="X1167" i="1" s="1"/>
  <c r="B1167" i="1" s="1"/>
  <c r="C1168" i="1"/>
  <c r="B1166" i="1"/>
  <c r="Y1106" i="1" l="1"/>
  <c r="S1167" i="1"/>
  <c r="C726" i="1"/>
  <c r="P725" i="1"/>
  <c r="X725" i="1" s="1"/>
  <c r="B725" i="1" s="1"/>
  <c r="P843" i="1"/>
  <c r="X843" i="1" s="1"/>
  <c r="B843" i="1" s="1"/>
  <c r="C844" i="1"/>
  <c r="S1107" i="1"/>
  <c r="X1107" i="1"/>
  <c r="C1109" i="1"/>
  <c r="P1108" i="1"/>
  <c r="X1108" i="1" s="1"/>
  <c r="B1108" i="1" s="1"/>
  <c r="P1372" i="1"/>
  <c r="X1372" i="1" s="1"/>
  <c r="B1372" i="1" s="1"/>
  <c r="C1373" i="1"/>
  <c r="P1168" i="1"/>
  <c r="X1168" i="1" s="1"/>
  <c r="B1168" i="1" s="1"/>
  <c r="C1169" i="1"/>
  <c r="Y1167" i="1"/>
  <c r="Y1107" i="1" l="1"/>
  <c r="P726" i="1"/>
  <c r="X726" i="1" s="1"/>
  <c r="B726" i="1" s="1"/>
  <c r="C727" i="1"/>
  <c r="B1107" i="1"/>
  <c r="P844" i="1"/>
  <c r="X844" i="1" s="1"/>
  <c r="B844" i="1" s="1"/>
  <c r="C845" i="1"/>
  <c r="C1110" i="1"/>
  <c r="P1109" i="1"/>
  <c r="X1109" i="1" s="1"/>
  <c r="B1109" i="1" s="1"/>
  <c r="C1374" i="1"/>
  <c r="P1373" i="1"/>
  <c r="X1373" i="1" s="1"/>
  <c r="B1373" i="1" s="1"/>
  <c r="P1169" i="1"/>
  <c r="X1169" i="1" s="1"/>
  <c r="B1169" i="1" s="1"/>
  <c r="C1170" i="1"/>
  <c r="P727" i="1" l="1"/>
  <c r="X727" i="1" s="1"/>
  <c r="B727" i="1" s="1"/>
  <c r="C728" i="1"/>
  <c r="P1110" i="1"/>
  <c r="X1110" i="1" s="1"/>
  <c r="B1110" i="1" s="1"/>
  <c r="C1111" i="1"/>
  <c r="P845" i="1"/>
  <c r="X845" i="1" s="1"/>
  <c r="B845" i="1" s="1"/>
  <c r="C846" i="1"/>
  <c r="C1375" i="1"/>
  <c r="P1374" i="1"/>
  <c r="X1374" i="1" s="1"/>
  <c r="B1374" i="1" s="1"/>
  <c r="C1171" i="1"/>
  <c r="P1170" i="1"/>
  <c r="X1170" i="1" s="1"/>
  <c r="B1170" i="1" s="1"/>
  <c r="P728" i="1" l="1"/>
  <c r="X728" i="1" s="1"/>
  <c r="B728" i="1" s="1"/>
  <c r="C729" i="1"/>
  <c r="C1376" i="1"/>
  <c r="P1375" i="1"/>
  <c r="X1375" i="1" s="1"/>
  <c r="B1375" i="1" s="1"/>
  <c r="P846" i="1"/>
  <c r="X846" i="1" s="1"/>
  <c r="B846" i="1" s="1"/>
  <c r="C847" i="1"/>
  <c r="C1112" i="1"/>
  <c r="P1111" i="1"/>
  <c r="X1111" i="1" s="1"/>
  <c r="B1111" i="1" s="1"/>
  <c r="P1171" i="1"/>
  <c r="X1171" i="1" s="1"/>
  <c r="B1171" i="1" s="1"/>
  <c r="C1172" i="1"/>
  <c r="P729" i="1" l="1"/>
  <c r="X729" i="1" s="1"/>
  <c r="B729" i="1" s="1"/>
  <c r="C730" i="1"/>
  <c r="C1113" i="1"/>
  <c r="P1112" i="1"/>
  <c r="X1112" i="1" s="1"/>
  <c r="B1112" i="1" s="1"/>
  <c r="C848" i="1"/>
  <c r="P847" i="1"/>
  <c r="X847" i="1" s="1"/>
  <c r="B847" i="1" s="1"/>
  <c r="P1376" i="1"/>
  <c r="X1376" i="1" s="1"/>
  <c r="B1376" i="1" s="1"/>
  <c r="C1377" i="1"/>
  <c r="P1172" i="1"/>
  <c r="X1172" i="1" s="1"/>
  <c r="B1172" i="1" s="1"/>
  <c r="C1173" i="1"/>
  <c r="P730" i="1" l="1"/>
  <c r="X730" i="1" s="1"/>
  <c r="B730" i="1" s="1"/>
  <c r="C731" i="1"/>
  <c r="P848" i="1"/>
  <c r="X848" i="1" s="1"/>
  <c r="B848" i="1" s="1"/>
  <c r="C849" i="1"/>
  <c r="C1114" i="1"/>
  <c r="P1113" i="1"/>
  <c r="X1113" i="1" s="1"/>
  <c r="B1113" i="1" s="1"/>
  <c r="P1377" i="1"/>
  <c r="X1377" i="1" s="1"/>
  <c r="B1377" i="1" s="1"/>
  <c r="C1378" i="1"/>
  <c r="C1174" i="1"/>
  <c r="P1173" i="1"/>
  <c r="X1173" i="1" s="1"/>
  <c r="B1173" i="1" s="1"/>
  <c r="P1378" i="1" l="1"/>
  <c r="X1378" i="1" s="1"/>
  <c r="B1378" i="1" s="1"/>
  <c r="C1379" i="1"/>
  <c r="C732" i="1"/>
  <c r="P731" i="1"/>
  <c r="X731" i="1" s="1"/>
  <c r="B731" i="1" s="1"/>
  <c r="C1115" i="1"/>
  <c r="P1114" i="1"/>
  <c r="X1114" i="1" s="1"/>
  <c r="B1114" i="1" s="1"/>
  <c r="P849" i="1"/>
  <c r="X849" i="1" s="1"/>
  <c r="B849" i="1" s="1"/>
  <c r="C850" i="1"/>
  <c r="S1378" i="1"/>
  <c r="Y1378" i="1" s="1"/>
  <c r="P1174" i="1"/>
  <c r="X1174" i="1" s="1"/>
  <c r="B1174" i="1" s="1"/>
  <c r="C1175" i="1"/>
  <c r="P732" i="1" l="1"/>
  <c r="X732" i="1" s="1"/>
  <c r="B732" i="1" s="1"/>
  <c r="C733" i="1"/>
  <c r="C1380" i="1"/>
  <c r="P1379" i="1"/>
  <c r="X1379" i="1" s="1"/>
  <c r="B1379" i="1" s="1"/>
  <c r="P850" i="1"/>
  <c r="X850" i="1" s="1"/>
  <c r="B850" i="1" s="1"/>
  <c r="C851" i="1"/>
  <c r="P1115" i="1"/>
  <c r="X1115" i="1" s="1"/>
  <c r="B1115" i="1" s="1"/>
  <c r="C1116" i="1"/>
  <c r="C1176" i="1"/>
  <c r="P1175" i="1"/>
  <c r="X1175" i="1" s="1"/>
  <c r="B1175" i="1" s="1"/>
  <c r="P1380" i="1" l="1"/>
  <c r="X1380" i="1" s="1"/>
  <c r="B1380" i="1" s="1"/>
  <c r="C1381" i="1"/>
  <c r="P1381" i="1" s="1"/>
  <c r="S1380" i="1"/>
  <c r="P733" i="1"/>
  <c r="X733" i="1" s="1"/>
  <c r="B733" i="1" s="1"/>
  <c r="C734" i="1"/>
  <c r="P851" i="1"/>
  <c r="X851" i="1" s="1"/>
  <c r="B851" i="1" s="1"/>
  <c r="C852" i="1"/>
  <c r="C1117" i="1"/>
  <c r="P1116" i="1"/>
  <c r="X1116" i="1" s="1"/>
  <c r="B1116" i="1" s="1"/>
  <c r="P1176" i="1"/>
  <c r="X1176" i="1" s="1"/>
  <c r="B1176" i="1" s="1"/>
  <c r="C1177" i="1"/>
  <c r="S1381" i="1" l="1"/>
  <c r="X1381" i="1"/>
  <c r="C735" i="1"/>
  <c r="P734" i="1"/>
  <c r="X734" i="1" s="1"/>
  <c r="B734" i="1" s="1"/>
  <c r="Y1380" i="1"/>
  <c r="C1118" i="1"/>
  <c r="P1117" i="1"/>
  <c r="X1117" i="1" s="1"/>
  <c r="B1117" i="1" s="1"/>
  <c r="P852" i="1"/>
  <c r="X852" i="1" s="1"/>
  <c r="B852" i="1" s="1"/>
  <c r="C853" i="1"/>
  <c r="P1177" i="1"/>
  <c r="X1177" i="1" s="1"/>
  <c r="B1177" i="1" s="1"/>
  <c r="C1178" i="1"/>
  <c r="Y1381" i="1" l="1"/>
  <c r="B1381" i="1"/>
  <c r="P735" i="1"/>
  <c r="X735" i="1" s="1"/>
  <c r="B735" i="1" s="1"/>
  <c r="C736" i="1"/>
  <c r="P853" i="1"/>
  <c r="X853" i="1" s="1"/>
  <c r="B853" i="1" s="1"/>
  <c r="C854" i="1"/>
  <c r="P1118" i="1"/>
  <c r="X1118" i="1" s="1"/>
  <c r="B1118" i="1" s="1"/>
  <c r="C1119" i="1"/>
  <c r="C1179" i="1"/>
  <c r="P1178" i="1"/>
  <c r="X1178" i="1" s="1"/>
  <c r="B1178" i="1" s="1"/>
  <c r="P736" i="1" l="1"/>
  <c r="X736" i="1" s="1"/>
  <c r="B736" i="1" s="1"/>
  <c r="C737" i="1"/>
  <c r="C855" i="1"/>
  <c r="P854" i="1"/>
  <c r="X854" i="1" s="1"/>
  <c r="B854" i="1" s="1"/>
  <c r="P1119" i="1"/>
  <c r="X1119" i="1" s="1"/>
  <c r="B1119" i="1" s="1"/>
  <c r="C1120" i="1"/>
  <c r="C1180" i="1"/>
  <c r="P1179" i="1"/>
  <c r="X1179" i="1" s="1"/>
  <c r="B1179" i="1" s="1"/>
  <c r="C738" i="1" l="1"/>
  <c r="P737" i="1"/>
  <c r="X737" i="1" s="1"/>
  <c r="B737" i="1" s="1"/>
  <c r="P1120" i="1"/>
  <c r="X1120" i="1" s="1"/>
  <c r="B1120" i="1" s="1"/>
  <c r="C1121" i="1"/>
  <c r="C856" i="1"/>
  <c r="P855" i="1"/>
  <c r="X855" i="1" s="1"/>
  <c r="B855" i="1" s="1"/>
  <c r="P1180" i="1"/>
  <c r="X1180" i="1" s="1"/>
  <c r="B1180" i="1" s="1"/>
  <c r="C1181" i="1"/>
  <c r="P738" i="1" l="1"/>
  <c r="X738" i="1" s="1"/>
  <c r="B738" i="1" s="1"/>
  <c r="C739" i="1"/>
  <c r="P856" i="1"/>
  <c r="X856" i="1" s="1"/>
  <c r="B856" i="1" s="1"/>
  <c r="C857" i="1"/>
  <c r="C1122" i="1"/>
  <c r="P1121" i="1"/>
  <c r="X1121" i="1" s="1"/>
  <c r="B1121" i="1" s="1"/>
  <c r="P1181" i="1"/>
  <c r="X1181" i="1" s="1"/>
  <c r="B1181" i="1" s="1"/>
  <c r="C1182" i="1"/>
  <c r="C740" i="1" l="1"/>
  <c r="P740" i="1" s="1"/>
  <c r="P739" i="1"/>
  <c r="X739" i="1" s="1"/>
  <c r="B739" i="1" s="1"/>
  <c r="P1122" i="1"/>
  <c r="X1122" i="1" s="1"/>
  <c r="B1122" i="1" s="1"/>
  <c r="C1123" i="1"/>
  <c r="P857" i="1"/>
  <c r="X857" i="1" s="1"/>
  <c r="B857" i="1" s="1"/>
  <c r="C858" i="1"/>
  <c r="C1183" i="1"/>
  <c r="P1182" i="1"/>
  <c r="X1182" i="1" s="1"/>
  <c r="B1182" i="1" s="1"/>
  <c r="S740" i="1" l="1"/>
  <c r="X740" i="1"/>
  <c r="P858" i="1"/>
  <c r="X858" i="1" s="1"/>
  <c r="B858" i="1" s="1"/>
  <c r="C859" i="1"/>
  <c r="P1123" i="1"/>
  <c r="X1123" i="1" s="1"/>
  <c r="B1123" i="1" s="1"/>
  <c r="C1124" i="1"/>
  <c r="C1184" i="1"/>
  <c r="P1183" i="1"/>
  <c r="X1183" i="1" s="1"/>
  <c r="B1183" i="1" s="1"/>
  <c r="Y740" i="1" l="1"/>
  <c r="B740" i="1"/>
  <c r="P1124" i="1"/>
  <c r="X1124" i="1" s="1"/>
  <c r="B1124" i="1" s="1"/>
  <c r="C1125" i="1"/>
  <c r="P859" i="1"/>
  <c r="X859" i="1" s="1"/>
  <c r="B859" i="1" s="1"/>
  <c r="C860" i="1"/>
  <c r="C1185" i="1"/>
  <c r="P1184" i="1"/>
  <c r="X1184" i="1" s="1"/>
  <c r="B1184" i="1" s="1"/>
  <c r="P860" i="1" l="1"/>
  <c r="X860" i="1" s="1"/>
  <c r="B860" i="1" s="1"/>
  <c r="C861" i="1"/>
  <c r="P1125" i="1"/>
  <c r="X1125" i="1" s="1"/>
  <c r="B1125" i="1" s="1"/>
  <c r="C1126" i="1"/>
  <c r="C1186" i="1"/>
  <c r="P1185" i="1"/>
  <c r="X1185" i="1" s="1"/>
  <c r="B1185" i="1" s="1"/>
  <c r="P861" i="1" l="1"/>
  <c r="X861" i="1" s="1"/>
  <c r="B861" i="1" s="1"/>
  <c r="C862" i="1"/>
  <c r="P862" i="1" s="1"/>
  <c r="C1127" i="1"/>
  <c r="P1126" i="1"/>
  <c r="X1126" i="1" s="1"/>
  <c r="B1126" i="1" s="1"/>
  <c r="S861" i="1"/>
  <c r="C1187" i="1"/>
  <c r="P1186" i="1"/>
  <c r="X1186" i="1" s="1"/>
  <c r="B1186" i="1" s="1"/>
  <c r="X862" i="1" l="1"/>
  <c r="B862" i="1" s="1"/>
  <c r="S862" i="1"/>
  <c r="Y861" i="1"/>
  <c r="P1127" i="1"/>
  <c r="X1127" i="1" s="1"/>
  <c r="B1127" i="1" s="1"/>
  <c r="C1128" i="1"/>
  <c r="P1187" i="1"/>
  <c r="X1187" i="1" s="1"/>
  <c r="B1187" i="1" s="1"/>
  <c r="C1188" i="1"/>
  <c r="Y862" i="1" l="1"/>
  <c r="P1128" i="1"/>
  <c r="X1128" i="1" s="1"/>
  <c r="B1128" i="1" s="1"/>
  <c r="C1129" i="1"/>
  <c r="P1188" i="1"/>
  <c r="X1188" i="1" s="1"/>
  <c r="B1188" i="1" s="1"/>
  <c r="C1189" i="1"/>
  <c r="P1129" i="1" l="1"/>
  <c r="X1129" i="1" s="1"/>
  <c r="B1129" i="1" s="1"/>
  <c r="C1130" i="1"/>
  <c r="C1190" i="1"/>
  <c r="P1189" i="1"/>
  <c r="X1189" i="1" s="1"/>
  <c r="B1189" i="1" s="1"/>
  <c r="C1131" i="1" l="1"/>
  <c r="P1130" i="1"/>
  <c r="X1130" i="1" s="1"/>
  <c r="B1130" i="1" s="1"/>
  <c r="C1191" i="1"/>
  <c r="P1190" i="1"/>
  <c r="X1190" i="1" s="1"/>
  <c r="B1190" i="1" s="1"/>
  <c r="C1132" i="1" l="1"/>
  <c r="P1131" i="1"/>
  <c r="X1131" i="1" s="1"/>
  <c r="B1131" i="1" s="1"/>
  <c r="C1192" i="1"/>
  <c r="P1191" i="1"/>
  <c r="X1191" i="1" s="1"/>
  <c r="B1191" i="1" s="1"/>
  <c r="C1133" i="1" l="1"/>
  <c r="P1132" i="1"/>
  <c r="X1132" i="1" s="1"/>
  <c r="B1132" i="1" s="1"/>
  <c r="C1193" i="1"/>
  <c r="P1192" i="1"/>
  <c r="X1192" i="1" s="1"/>
  <c r="B1192" i="1" s="1"/>
  <c r="C1134" i="1" l="1"/>
  <c r="P1133" i="1"/>
  <c r="X1133" i="1" s="1"/>
  <c r="B1133" i="1" s="1"/>
  <c r="P1193" i="1"/>
  <c r="X1193" i="1" s="1"/>
  <c r="B1193" i="1" s="1"/>
  <c r="C1194" i="1"/>
  <c r="P1134" i="1" l="1"/>
  <c r="X1134" i="1" s="1"/>
  <c r="B1134" i="1" s="1"/>
  <c r="C1135" i="1"/>
  <c r="S1134" i="1"/>
  <c r="Y1134" i="1" s="1"/>
  <c r="P1194" i="1"/>
  <c r="X1194" i="1" s="1"/>
  <c r="B1194" i="1" s="1"/>
  <c r="C1195" i="1"/>
  <c r="P1135" i="1" l="1"/>
  <c r="X1135" i="1" s="1"/>
  <c r="B1135" i="1" s="1"/>
  <c r="C1136" i="1"/>
  <c r="C1196" i="1"/>
  <c r="P1195" i="1"/>
  <c r="P1136" i="1" l="1"/>
  <c r="X1136" i="1" s="1"/>
  <c r="B1136" i="1" s="1"/>
  <c r="C1137" i="1"/>
  <c r="S1136" i="1"/>
  <c r="X1195" i="1"/>
  <c r="B1195" i="1" s="1"/>
  <c r="S1195" i="1"/>
  <c r="P1196" i="1"/>
  <c r="X1196" i="1" s="1"/>
  <c r="B1196" i="1" s="1"/>
  <c r="C1197" i="1"/>
  <c r="S1196" i="1"/>
  <c r="P1137" i="1" l="1"/>
  <c r="X1137" i="1" s="1"/>
  <c r="B1137" i="1" s="1"/>
  <c r="C1138" i="1"/>
  <c r="Y1136" i="1"/>
  <c r="C1198" i="1"/>
  <c r="P1197" i="1"/>
  <c r="X1197" i="1" s="1"/>
  <c r="B1197" i="1" s="1"/>
  <c r="Y1195" i="1"/>
  <c r="Y1196" i="1"/>
  <c r="P1138" i="1" l="1"/>
  <c r="X1138" i="1" s="1"/>
  <c r="B1138" i="1" s="1"/>
  <c r="C1139" i="1"/>
  <c r="P1139" i="1" s="1"/>
  <c r="P1198" i="1"/>
  <c r="C1199" i="1"/>
  <c r="X1139" i="1" l="1"/>
  <c r="B1139" i="1" s="1"/>
  <c r="S1139" i="1"/>
  <c r="P1199" i="1"/>
  <c r="X1199" i="1" s="1"/>
  <c r="B1199" i="1" s="1"/>
  <c r="C1200" i="1"/>
  <c r="S1198" i="1"/>
  <c r="X1198" i="1"/>
  <c r="Y1139" i="1" l="1"/>
  <c r="Y1198" i="1"/>
  <c r="B1198" i="1"/>
  <c r="C1201" i="1"/>
  <c r="P1200" i="1"/>
  <c r="S1200" i="1" l="1"/>
  <c r="X1200" i="1"/>
  <c r="B1200" i="1" s="1"/>
  <c r="C1202" i="1"/>
  <c r="P1201" i="1"/>
  <c r="X1201" i="1" s="1"/>
  <c r="B1201" i="1" s="1"/>
  <c r="P1202" i="1" l="1"/>
  <c r="X1202" i="1" s="1"/>
  <c r="B1202" i="1" s="1"/>
  <c r="C1203" i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P1206" i="1" l="1"/>
  <c r="X1206" i="1" s="1"/>
  <c r="B1206" i="1" s="1"/>
  <c r="C1207" i="1"/>
  <c r="P1207" i="1" l="1"/>
  <c r="X1207" i="1" s="1"/>
  <c r="B1207" i="1" s="1"/>
  <c r="C1208" i="1"/>
  <c r="P1208" i="1" l="1"/>
  <c r="X1208" i="1" s="1"/>
  <c r="B1208" i="1" s="1"/>
  <c r="C1209" i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P1217" i="1" l="1"/>
  <c r="X1217" i="1" s="1"/>
  <c r="B1217" i="1" s="1"/>
  <c r="C1218" i="1"/>
  <c r="P1218" i="1" l="1"/>
  <c r="X1218" i="1" s="1"/>
  <c r="B1218" i="1" s="1"/>
  <c r="C1219" i="1"/>
  <c r="P1219" i="1" l="1"/>
  <c r="X1219" i="1" s="1"/>
  <c r="B1219" i="1" s="1"/>
  <c r="C1220" i="1"/>
  <c r="P1220" i="1" l="1"/>
  <c r="X1220" i="1" s="1"/>
  <c r="B1220" i="1" s="1"/>
  <c r="C1221" i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P1224" i="1" l="1"/>
  <c r="X1224" i="1" s="1"/>
  <c r="B1224" i="1" s="1"/>
  <c r="C1225" i="1"/>
  <c r="C1226" i="1" l="1"/>
  <c r="P1225" i="1"/>
  <c r="X1225" i="1" s="1"/>
  <c r="B1225" i="1" s="1"/>
  <c r="P1226" i="1" l="1"/>
  <c r="C1227" i="1"/>
  <c r="X1226" i="1" l="1"/>
  <c r="B1226" i="1" s="1"/>
  <c r="S1226" i="1"/>
  <c r="P1227" i="1"/>
  <c r="X1227" i="1" s="1"/>
  <c r="B1227" i="1" s="1"/>
  <c r="C1228" i="1"/>
  <c r="Y1226" i="1" l="1"/>
  <c r="P1228" i="1"/>
  <c r="X1228" i="1" s="1"/>
  <c r="B1228" i="1" s="1"/>
  <c r="C1229" i="1"/>
  <c r="S1228" i="1"/>
  <c r="C1230" i="1" l="1"/>
  <c r="P1229" i="1"/>
  <c r="X1229" i="1" s="1"/>
  <c r="B1229" i="1" s="1"/>
  <c r="Y1228" i="1"/>
  <c r="P1230" i="1" l="1"/>
  <c r="C1231" i="1"/>
  <c r="X1230" i="1" l="1"/>
  <c r="B1230" i="1" s="1"/>
  <c r="S1230" i="1"/>
  <c r="C1232" i="1"/>
  <c r="P1231" i="1"/>
  <c r="X1231" i="1" s="1"/>
  <c r="B1231" i="1" s="1"/>
  <c r="Y1230" i="1" l="1"/>
  <c r="C1233" i="1"/>
  <c r="P1232" i="1"/>
  <c r="X1232" i="1" s="1"/>
  <c r="B1232" i="1" s="1"/>
  <c r="P1233" i="1" l="1"/>
  <c r="X1233" i="1" s="1"/>
  <c r="B1233" i="1" s="1"/>
  <c r="C1234" i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P1238" i="1" l="1"/>
  <c r="X1238" i="1" s="1"/>
  <c r="B1238" i="1" s="1"/>
  <c r="C1239" i="1"/>
  <c r="P1239" i="1" l="1"/>
  <c r="X1239" i="1" s="1"/>
  <c r="B1239" i="1" s="1"/>
  <c r="C1240" i="1"/>
  <c r="C1241" i="1" l="1"/>
  <c r="P1240" i="1"/>
  <c r="X1240" i="1" s="1"/>
  <c r="B1240" i="1" s="1"/>
  <c r="C1242" i="1" l="1"/>
  <c r="P1241" i="1"/>
  <c r="X1241" i="1" s="1"/>
  <c r="B1241" i="1" s="1"/>
  <c r="P1242" i="1" l="1"/>
  <c r="X1242" i="1" s="1"/>
  <c r="B1242" i="1" s="1"/>
  <c r="C1243" i="1"/>
  <c r="C1244" i="1" l="1"/>
  <c r="P1243" i="1"/>
  <c r="X1243" i="1" s="1"/>
  <c r="B1243" i="1" s="1"/>
  <c r="C1245" i="1" l="1"/>
  <c r="P1244" i="1"/>
  <c r="X1244" i="1" s="1"/>
  <c r="B1244" i="1" s="1"/>
  <c r="P1245" i="1" l="1"/>
  <c r="X1245" i="1" s="1"/>
  <c r="B1245" i="1" s="1"/>
  <c r="C1246" i="1"/>
  <c r="P1246" i="1" l="1"/>
  <c r="X1246" i="1" s="1"/>
  <c r="B1246" i="1" s="1"/>
  <c r="C1247" i="1"/>
  <c r="P1247" i="1" l="1"/>
  <c r="X1247" i="1" s="1"/>
  <c r="B1247" i="1" s="1"/>
  <c r="C1248" i="1"/>
  <c r="P1248" i="1" l="1"/>
  <c r="X1248" i="1" s="1"/>
  <c r="B1248" i="1" s="1"/>
  <c r="C1249" i="1"/>
  <c r="C1250" i="1" l="1"/>
  <c r="P1249" i="1"/>
  <c r="X1249" i="1" s="1"/>
  <c r="B1249" i="1" s="1"/>
  <c r="P1250" i="1" l="1"/>
  <c r="X1250" i="1" s="1"/>
  <c r="B1250" i="1" s="1"/>
  <c r="C1251" i="1"/>
  <c r="P1251" i="1" l="1"/>
  <c r="X1251" i="1" s="1"/>
  <c r="B1251" i="1" s="1"/>
  <c r="C1252" i="1"/>
  <c r="C1253" i="1" l="1"/>
  <c r="P1252" i="1"/>
  <c r="X1252" i="1" s="1"/>
  <c r="B1252" i="1" s="1"/>
  <c r="P1253" i="1" l="1"/>
  <c r="X1253" i="1" s="1"/>
  <c r="B1253" i="1" s="1"/>
  <c r="C1254" i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P1257" i="1" l="1"/>
  <c r="X1257" i="1" s="1"/>
  <c r="B1257" i="1" s="1"/>
  <c r="C1258" i="1"/>
  <c r="S1257" i="1"/>
  <c r="C1259" i="1" l="1"/>
  <c r="P1259" i="1" s="1"/>
  <c r="P1258" i="1"/>
  <c r="Y1257" i="1"/>
  <c r="S1258" i="1" l="1"/>
  <c r="X1258" i="1"/>
  <c r="Y1258" i="1" s="1"/>
  <c r="X1259" i="1"/>
  <c r="B1259" i="1" s="1"/>
  <c r="S1259" i="1"/>
  <c r="B1258" i="1" l="1"/>
  <c r="Y1259" i="1"/>
</calcChain>
</file>

<file path=xl/sharedStrings.xml><?xml version="1.0" encoding="utf-8"?>
<sst xmlns="http://schemas.openxmlformats.org/spreadsheetml/2006/main" count="224" uniqueCount="112">
  <si>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</si>
  <si>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</si>
  <si>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</si>
  <si>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</si>
  <si>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</si>
  <si>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</si>
  <si>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</si>
  <si>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</si>
  <si>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</si>
  <si>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</si>
  <si>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</si>
  <si>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</si>
  <si>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</si>
  <si>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</si>
  <si>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</si>
  <si>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</si>
  <si>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</si>
  <si>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</si>
  <si>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</si>
  <si>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</si>
  <si>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</si>
  <si>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</si>
  <si>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</si>
  <si>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</si>
  <si>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</si>
  <si>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</si>
  <si>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</si>
  <si>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</si>
  <si>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</si>
  <si>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</si>
  <si>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</si>
  <si>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</si>
  <si>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</si>
  <si>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</si>
  <si>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</si>
  <si>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</si>
  <si>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</si>
  <si>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</si>
  <si>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</si>
  <si>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</si>
  <si>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</si>
  <si>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</si>
  <si>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</si>
  <si>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</si>
  <si>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</si>
  <si>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</si>
  <si>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</si>
  <si>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</si>
  <si>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</si>
  <si>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</si>
  <si>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</si>
  <si>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</si>
  <si>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</si>
  <si>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</si>
  <si>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</si>
  <si>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</si>
  <si>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</si>
  <si>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</si>
  <si>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</si>
  <si>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</si>
  <si>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</si>
  <si>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</si>
  <si>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</si>
  <si>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</si>
  <si>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</si>
  <si>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</si>
  <si>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</si>
  <si>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</si>
  <si>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</si>
  <si>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</si>
  <si>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</si>
  <si>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</si>
  <si>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</si>
  <si>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</si>
  <si>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</si>
  <si>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</si>
  <si>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</si>
  <si>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</si>
  <si>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</si>
  <si>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</si>
  <si>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</si>
  <si>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</si>
  <si>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</si>
  <si>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</si>
  <si>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</si>
  <si>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</si>
  <si>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</si>
  <si>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</si>
  <si>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</si>
  <si>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</si>
  <si>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</si>
  <si>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</si>
  <si>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</si>
  <si>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</si>
  <si>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</si>
  <si>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</si>
  <si>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</si>
  <si>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</si>
  <si>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</si>
  <si>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</si>
  <si>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</si>
  <si>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</si>
  <si>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</si>
  <si>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</si>
  <si>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</si>
  <si>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</si>
  <si>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</si>
  <si>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+ 20,10% A.A. (base 252)</t>
  </si>
  <si>
    <t>FORTE SECURITIZADORA S.A. - 1ª EMISSÃO DE CRI - 334ª SÉRIE - R$ 6.000.000,00</t>
  </si>
  <si>
    <t>1ª EMI/334ª SER</t>
  </si>
  <si>
    <t>SUBORDINADA VIII</t>
  </si>
  <si>
    <t>19K0203369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</si>
</sst>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</cellStyleXfs>
  <cellXfs count="18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3" fontId="1" fillId="40" borderId="0" xfId="0" applyNumberFormat="1" applyFont="1" applyFill="1" applyAlignment="1">
      <alignment horizontal="center" vertical="center"/>
    </xf>
    <xf numFmtId="14" fontId="1" fillId="40" borderId="0" xfId="0" applyNumberFormat="1" applyFont="1" applyFill="1" applyAlignment="1">
      <alignment horizontal="center" vertical="center"/>
    </xf>
    <xf numFmtId="165" fontId="1" fillId="40" borderId="0" xfId="0" applyNumberFormat="1" applyFont="1" applyFill="1" applyAlignment="1">
      <alignment horizontal="center" vertical="center"/>
    </xf>
    <xf numFmtId="0" fontId="1" fillId="40" borderId="0" xfId="0" applyFont="1" applyFill="1" applyAlignment="1">
      <alignment horizontal="center" vertical="center"/>
    </xf>
    <xf numFmtId="174" fontId="6" fillId="40" borderId="0" xfId="0" applyNumberFormat="1" applyFont="1" applyFill="1" applyAlignment="1">
      <alignment horizontal="center" vertical="center"/>
    </xf>
    <xf numFmtId="165" fontId="6" fillId="40" borderId="0" xfId="0" applyNumberFormat="1" applyFont="1" applyFill="1" applyAlignment="1">
      <alignment horizontal="center" vertical="center"/>
    </xf>
    <xf numFmtId="167" fontId="20" fillId="40" borderId="0" xfId="1" applyNumberFormat="1" applyFill="1" applyAlignment="1">
      <alignment horizontal="center"/>
    </xf>
    <xf numFmtId="3" fontId="1" fillId="40" borderId="0" xfId="0" applyNumberFormat="1" applyFont="1" applyFill="1" applyAlignment="1">
      <alignment horizontal="right"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E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71093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3" width="12.42578125" style="5" customWidth="1"/>
    <col min="214" max="214" width="20.140625" style="6" customWidth="1"/>
    <col min="215" max="215" width="26.5703125" style="6" customWidth="1"/>
    <col min="216" max="216" width="29.140625" style="6" customWidth="1"/>
    <col min="217" max="218" width="13.7109375" style="6" customWidth="1"/>
    <col min="219" max="219" width="17.5703125" style="6" customWidth="1"/>
    <col min="220" max="220" width="12.42578125" style="6" customWidth="1"/>
    <col min="221" max="221" width="20.140625" style="6" customWidth="1"/>
    <col min="222" max="222" width="15" style="6" customWidth="1"/>
    <col min="223" max="223" width="12.42578125" style="6" customWidth="1"/>
    <col min="224" max="224" width="17.5703125" style="6" customWidth="1"/>
    <col min="225" max="225" width="15" style="6" customWidth="1"/>
    <col min="226" max="227" width="16.28515625" style="6" customWidth="1"/>
    <col min="228" max="228" width="15" style="6" customWidth="1"/>
    <col min="229" max="229" width="18.85546875" style="6" customWidth="1"/>
    <col min="230" max="230" width="11.140625" style="6" customWidth="1"/>
    <col min="231" max="231" width="20.140625" style="6" customWidth="1"/>
    <col min="232" max="232" width="27.85546875" style="6" customWidth="1"/>
    <col min="233" max="233" width="17.5703125" style="6" customWidth="1"/>
    <col min="234" max="235" width="8.5703125" style="6" customWidth="1"/>
    <col min="236" max="236" width="16.28515625" style="6" customWidth="1"/>
    <col min="237" max="237" width="15" style="6" customWidth="1"/>
    <col min="238" max="238" width="17.5703125" style="6" customWidth="1"/>
    <col min="239" max="239" width="12.42578125" style="6" customWidth="1"/>
    <col min="240" max="240" width="15" style="6" customWidth="1"/>
    <col min="241" max="241" width="12.42578125" style="6" customWidth="1"/>
    <col min="242" max="242" width="6" style="6" customWidth="1"/>
    <col min="243" max="243" width="22.7109375" style="6" customWidth="1"/>
    <col min="244" max="244" width="31.7109375" style="6" customWidth="1"/>
    <col min="245" max="245" width="13.7109375" style="6" customWidth="1"/>
    <col min="246" max="246" width="16.28515625" style="6" customWidth="1"/>
    <col min="247" max="247" width="22.7109375" style="6" customWidth="1"/>
    <col min="248" max="248" width="21.42578125" style="6" customWidth="1"/>
    <col min="249" max="249" width="17.5703125" style="6" customWidth="1"/>
    <col min="250" max="250" width="16.28515625" style="6" customWidth="1"/>
    <col min="251" max="251" width="13.7109375" style="6" customWidth="1"/>
    <col min="252" max="252" width="8.5703125" style="6" customWidth="1"/>
    <col min="253" max="253" width="15" style="6" customWidth="1"/>
    <col min="254" max="254" width="17.5703125" style="6" customWidth="1"/>
    <col min="255" max="255" width="26.5703125" style="6" customWidth="1"/>
    <col min="256" max="256" width="25.28515625" style="6" customWidth="1"/>
    <col min="257" max="258" width="17.5703125" style="6" customWidth="1"/>
    <col min="259" max="259" width="12.42578125" style="6" customWidth="1"/>
    <col min="260" max="260" width="17.5703125" style="6" customWidth="1"/>
    <col min="261" max="261" width="12.42578125" style="6" customWidth="1"/>
    <col min="262" max="262" width="15" style="6" customWidth="1"/>
    <col min="263" max="263" width="16.28515625" style="6" customWidth="1"/>
    <col min="264" max="265" width="17.5703125" style="6" customWidth="1"/>
    <col min="266" max="266" width="27.85546875" style="6" customWidth="1"/>
    <col min="267" max="267" width="13.7109375" style="6" customWidth="1"/>
    <col min="268" max="269" width="17.5703125" style="6" customWidth="1"/>
    <col min="270" max="270" width="15" style="6" customWidth="1"/>
    <col min="271" max="272" width="12.42578125" style="6" customWidth="1"/>
    <col min="273" max="274" width="17.5703125" style="6" customWidth="1"/>
    <col min="275" max="275" width="22.7109375" style="6" customWidth="1"/>
    <col min="276" max="276" width="17.5703125" style="6" customWidth="1"/>
    <col min="277" max="277" width="15" style="6" customWidth="1"/>
    <col min="278" max="278" width="17.5703125" style="6" customWidth="1"/>
    <col min="279" max="279" width="12.42578125" style="6" customWidth="1"/>
    <col min="280" max="280" width="34.28515625" style="6" customWidth="1"/>
    <col min="281" max="281" width="29.140625" style="6" customWidth="1"/>
    <col min="282" max="283" width="18.85546875" style="6" customWidth="1"/>
    <col min="284" max="284" width="12.42578125" style="6" customWidth="1"/>
    <col min="285" max="285" width="20.140625" style="6" customWidth="1"/>
    <col min="286" max="286" width="16.28515625" style="6" customWidth="1"/>
    <col min="287" max="287" width="17.5703125" style="6" customWidth="1"/>
    <col min="288" max="469" width="12.42578125" style="6" customWidth="1"/>
    <col min="470" max="470" width="20.140625" style="6" customWidth="1"/>
    <col min="471" max="471" width="26.5703125" style="6" customWidth="1"/>
    <col min="472" max="472" width="29.140625" style="6" customWidth="1"/>
    <col min="473" max="474" width="13.7109375" style="6" customWidth="1"/>
    <col min="475" max="475" width="17.5703125" style="6" customWidth="1"/>
    <col min="476" max="476" width="12.42578125" style="6" customWidth="1"/>
    <col min="477" max="477" width="20.140625" style="6" customWidth="1"/>
    <col min="478" max="478" width="15" style="6" customWidth="1"/>
    <col min="479" max="479" width="12.42578125" style="6" customWidth="1"/>
    <col min="480" max="480" width="17.5703125" style="6" customWidth="1"/>
    <col min="481" max="481" width="15" style="6" customWidth="1"/>
    <col min="482" max="483" width="16.28515625" style="6" customWidth="1"/>
    <col min="484" max="484" width="15" style="6" customWidth="1"/>
    <col min="485" max="485" width="18.85546875" style="6" customWidth="1"/>
    <col min="486" max="486" width="11.140625" style="6" customWidth="1"/>
    <col min="487" max="487" width="20.140625" style="6" customWidth="1"/>
    <col min="488" max="488" width="27.85546875" style="6" customWidth="1"/>
    <col min="489" max="489" width="17.5703125" style="6" customWidth="1"/>
    <col min="490" max="491" width="8.5703125" style="6" customWidth="1"/>
    <col min="492" max="492" width="16.28515625" style="6" customWidth="1"/>
    <col min="493" max="493" width="15" style="6" customWidth="1"/>
    <col min="494" max="494" width="17.5703125" style="6" customWidth="1"/>
    <col min="495" max="495" width="12.42578125" style="6" customWidth="1"/>
    <col min="496" max="496" width="15" style="6" customWidth="1"/>
    <col min="497" max="497" width="12.42578125" style="6" customWidth="1"/>
    <col min="498" max="498" width="6" style="6" customWidth="1"/>
    <col min="499" max="499" width="22.7109375" style="6" customWidth="1"/>
    <col min="500" max="500" width="31.7109375" style="6" customWidth="1"/>
    <col min="501" max="501" width="13.7109375" style="6" customWidth="1"/>
    <col min="502" max="502" width="16.28515625" style="6" customWidth="1"/>
    <col min="503" max="503" width="22.7109375" style="6" customWidth="1"/>
    <col min="504" max="504" width="21.42578125" style="6" customWidth="1"/>
    <col min="505" max="505" width="17.5703125" style="6" customWidth="1"/>
    <col min="506" max="506" width="16.28515625" style="6" customWidth="1"/>
    <col min="507" max="507" width="13.7109375" style="6" customWidth="1"/>
    <col min="508" max="508" width="8.5703125" style="6" customWidth="1"/>
    <col min="509" max="509" width="15" style="6" customWidth="1"/>
    <col min="510" max="510" width="17.5703125" style="6" customWidth="1"/>
    <col min="511" max="511" width="26.5703125" style="6" customWidth="1"/>
    <col min="512" max="512" width="25.28515625" style="6" customWidth="1"/>
    <col min="513" max="514" width="17.5703125" style="6" customWidth="1"/>
    <col min="515" max="515" width="12.42578125" style="6" customWidth="1"/>
    <col min="516" max="516" width="17.5703125" style="6" customWidth="1"/>
    <col min="517" max="517" width="12.42578125" style="6" customWidth="1"/>
    <col min="518" max="518" width="15" style="6" customWidth="1"/>
    <col min="519" max="519" width="16.28515625" style="6" customWidth="1"/>
    <col min="520" max="521" width="17.5703125" style="6" customWidth="1"/>
    <col min="522" max="522" width="27.85546875" style="6" customWidth="1"/>
    <col min="523" max="523" width="13.7109375" style="6" customWidth="1"/>
    <col min="524" max="525" width="17.5703125" style="6" customWidth="1"/>
    <col min="526" max="526" width="15" style="6" customWidth="1"/>
    <col min="527" max="528" width="12.42578125" style="6" customWidth="1"/>
    <col min="529" max="530" width="17.5703125" style="6" customWidth="1"/>
    <col min="531" max="531" width="22.7109375" style="6" customWidth="1"/>
    <col min="532" max="532" width="17.5703125" style="6" customWidth="1"/>
    <col min="533" max="533" width="15" style="6" customWidth="1"/>
    <col min="534" max="534" width="17.5703125" style="6" customWidth="1"/>
    <col min="535" max="535" width="12.42578125" style="6" customWidth="1"/>
    <col min="536" max="536" width="34.28515625" style="6" customWidth="1"/>
    <col min="537" max="537" width="29.140625" style="6" customWidth="1"/>
    <col min="538" max="539" width="18.85546875" style="6" customWidth="1"/>
    <col min="540" max="540" width="12.42578125" style="6" customWidth="1"/>
    <col min="541" max="541" width="20.140625" style="6" customWidth="1"/>
    <col min="542" max="542" width="16.28515625" style="6" customWidth="1"/>
    <col min="543" max="543" width="17.5703125" style="6" customWidth="1"/>
    <col min="544" max="725" width="12.42578125" style="6" customWidth="1"/>
    <col min="726" max="726" width="20.140625" style="6" customWidth="1"/>
    <col min="727" max="727" width="26.5703125" style="6" customWidth="1"/>
    <col min="728" max="728" width="29.140625" style="6" customWidth="1"/>
    <col min="729" max="730" width="13.7109375" style="6" customWidth="1"/>
    <col min="731" max="731" width="17.5703125" style="6" customWidth="1"/>
    <col min="732" max="732" width="12.42578125" style="6" customWidth="1"/>
    <col min="733" max="733" width="20.140625" style="6" customWidth="1"/>
    <col min="734" max="734" width="15" style="6" customWidth="1"/>
    <col min="735" max="735" width="12.42578125" style="6" customWidth="1"/>
    <col min="736" max="736" width="17.5703125" style="6" customWidth="1"/>
    <col min="737" max="737" width="15" style="6" customWidth="1"/>
    <col min="738" max="739" width="16.28515625" style="6" customWidth="1"/>
    <col min="740" max="740" width="15" style="6" customWidth="1"/>
    <col min="741" max="741" width="18.85546875" style="6" customWidth="1"/>
    <col min="742" max="742" width="11.140625" style="6" customWidth="1"/>
    <col min="743" max="743" width="20.140625" style="6" customWidth="1"/>
    <col min="744" max="744" width="27.85546875" style="6" customWidth="1"/>
    <col min="745" max="745" width="17.5703125" style="6" customWidth="1"/>
    <col min="746" max="747" width="8.5703125" style="6" customWidth="1"/>
    <col min="748" max="748" width="16.28515625" style="6" customWidth="1"/>
    <col min="749" max="749" width="15" style="6" customWidth="1"/>
    <col min="750" max="750" width="17.5703125" style="6" customWidth="1"/>
    <col min="751" max="751" width="12.42578125" style="6" customWidth="1"/>
    <col min="752" max="752" width="15" style="6" customWidth="1"/>
    <col min="753" max="753" width="12.42578125" style="6" customWidth="1"/>
    <col min="754" max="754" width="6" style="6" customWidth="1"/>
    <col min="755" max="755" width="22.7109375" style="6" customWidth="1"/>
    <col min="756" max="756" width="31.7109375" style="6" customWidth="1"/>
    <col min="757" max="757" width="13.7109375" style="6" customWidth="1"/>
    <col min="758" max="758" width="16.28515625" style="6" customWidth="1"/>
    <col min="759" max="759" width="22.7109375" style="6" customWidth="1"/>
    <col min="760" max="760" width="21.42578125" style="6" customWidth="1"/>
    <col min="761" max="761" width="17.5703125" style="6" customWidth="1"/>
    <col min="762" max="762" width="16.28515625" style="6" customWidth="1"/>
    <col min="763" max="763" width="13.7109375" style="6" customWidth="1"/>
    <col min="764" max="764" width="8.5703125" style="6" customWidth="1"/>
    <col min="765" max="765" width="15" style="6" customWidth="1"/>
    <col min="766" max="766" width="17.5703125" style="6" customWidth="1"/>
    <col min="767" max="767" width="26.5703125" style="6" customWidth="1"/>
    <col min="768" max="768" width="25.28515625" style="6" customWidth="1"/>
    <col min="769" max="770" width="17.5703125" style="6" customWidth="1"/>
    <col min="771" max="771" width="12.42578125" style="6" customWidth="1"/>
    <col min="772" max="772" width="17.5703125" style="6" customWidth="1"/>
    <col min="773" max="773" width="12.42578125" style="6" customWidth="1"/>
    <col min="774" max="774" width="15" style="6" customWidth="1"/>
    <col min="775" max="775" width="16.28515625" style="6" customWidth="1"/>
    <col min="776" max="777" width="17.5703125" style="6" customWidth="1"/>
    <col min="778" max="778" width="27.85546875" style="6" customWidth="1"/>
    <col min="779" max="779" width="13.7109375" style="6" customWidth="1"/>
    <col min="780" max="781" width="17.5703125" style="6" customWidth="1"/>
    <col min="782" max="782" width="15" style="6" customWidth="1"/>
    <col min="783" max="784" width="12.42578125" style="6" customWidth="1"/>
    <col min="785" max="786" width="17.5703125" style="6" customWidth="1"/>
    <col min="787" max="787" width="22.7109375" style="6" customWidth="1"/>
    <col min="788" max="788" width="17.5703125" style="6" customWidth="1"/>
    <col min="789" max="789" width="15" style="6" customWidth="1"/>
    <col min="790" max="790" width="17.5703125" style="6" customWidth="1"/>
    <col min="791" max="791" width="12.42578125" style="6" customWidth="1"/>
    <col min="792" max="792" width="34.28515625" style="6" customWidth="1"/>
    <col min="793" max="793" width="29.140625" style="6" customWidth="1"/>
    <col min="794" max="795" width="18.85546875" style="6" customWidth="1"/>
    <col min="796" max="796" width="12.42578125" style="6" customWidth="1"/>
    <col min="797" max="797" width="20.140625" style="6" customWidth="1"/>
    <col min="798" max="798" width="16.28515625" style="6" customWidth="1"/>
    <col min="799" max="799" width="17.5703125" style="6" customWidth="1"/>
    <col min="800" max="981" width="12.42578125" style="6" customWidth="1"/>
    <col min="982" max="982" width="20.140625" style="6" customWidth="1"/>
    <col min="983" max="983" width="26.5703125" style="6" customWidth="1"/>
    <col min="984" max="984" width="29.140625" style="6" customWidth="1"/>
    <col min="985" max="986" width="13.7109375" style="6" customWidth="1"/>
    <col min="987" max="987" width="17.5703125" style="6" customWidth="1"/>
    <col min="988" max="988" width="12.42578125" style="6" customWidth="1"/>
    <col min="989" max="989" width="20.140625" style="6" customWidth="1"/>
    <col min="990" max="990" width="15" style="6" customWidth="1"/>
    <col min="991" max="991" width="12.42578125" style="6" customWidth="1"/>
    <col min="992" max="992" width="17.5703125" style="6" customWidth="1"/>
    <col min="993" max="993" width="15" style="6" customWidth="1"/>
    <col min="994" max="995" width="16.28515625" style="6" customWidth="1"/>
    <col min="996" max="996" width="15" style="6" customWidth="1"/>
    <col min="997" max="997" width="18.85546875" style="6" customWidth="1"/>
    <col min="998" max="998" width="11.140625" style="6" customWidth="1"/>
    <col min="999" max="999" width="20.140625" style="6" customWidth="1"/>
    <col min="1000" max="1000" width="27.85546875" style="6" customWidth="1"/>
    <col min="1001" max="1001" width="17.5703125" style="6" customWidth="1"/>
    <col min="1002" max="1003" width="8.5703125" style="6" customWidth="1"/>
    <col min="1004" max="1004" width="16.28515625" style="6" customWidth="1"/>
    <col min="1005" max="1005" width="15" style="6" customWidth="1"/>
    <col min="1006" max="1006" width="17.5703125" style="6" customWidth="1"/>
    <col min="1007" max="1007" width="12.42578125" style="6" customWidth="1"/>
    <col min="1008" max="1008" width="15" style="6" customWidth="1"/>
    <col min="1009" max="1009" width="12.42578125" style="6" customWidth="1"/>
    <col min="1010" max="1010" width="6" style="6" customWidth="1"/>
    <col min="1011" max="1011" width="22.7109375" style="6" customWidth="1"/>
    <col min="1012" max="1012" width="31.7109375" style="6" customWidth="1"/>
    <col min="1013" max="1013" width="13.7109375" style="6" customWidth="1"/>
    <col min="1014" max="1014" width="16.28515625" style="6" customWidth="1"/>
    <col min="1015" max="1015" width="22.7109375" style="6" customWidth="1"/>
    <col min="1016" max="1016" width="21.42578125" style="6" customWidth="1"/>
    <col min="1017" max="1017" width="17.5703125" style="6" customWidth="1"/>
    <col min="1018" max="1018" width="16.28515625" style="6" customWidth="1"/>
    <col min="1019" max="1019" width="13.7109375" style="6" customWidth="1"/>
    <col min="1020" max="1020" width="8.5703125" style="6" customWidth="1"/>
    <col min="1021" max="1021" width="15" style="6" customWidth="1"/>
    <col min="1022" max="1022" width="17.5703125" style="6" customWidth="1"/>
    <col min="1023" max="1023" width="26.5703125" style="6" customWidth="1"/>
    <col min="1024" max="1024" width="25.28515625" style="6" customWidth="1"/>
    <col min="1025" max="1026" width="17.5703125" style="6" customWidth="1"/>
    <col min="1027" max="1027" width="12.42578125" style="6" customWidth="1"/>
    <col min="1028" max="1028" width="17.5703125" style="6" customWidth="1"/>
    <col min="1029" max="1029" width="12.42578125" style="6" customWidth="1"/>
    <col min="1030" max="1030" width="15" style="6" customWidth="1"/>
    <col min="1031" max="1031" width="16.28515625" style="6" customWidth="1"/>
    <col min="1032" max="1033" width="17.5703125" style="6" customWidth="1"/>
    <col min="1034" max="1034" width="27.85546875" style="6" customWidth="1"/>
    <col min="1035" max="1035" width="13.7109375" style="6" customWidth="1"/>
    <col min="1036" max="1037" width="17.5703125" style="6" customWidth="1"/>
    <col min="1038" max="1038" width="15" style="6" customWidth="1"/>
    <col min="1039" max="1040" width="12.42578125" style="6" customWidth="1"/>
    <col min="1041" max="1042" width="17.5703125" style="6" customWidth="1"/>
    <col min="1043" max="1043" width="22.7109375" style="6" customWidth="1"/>
    <col min="1044" max="1044" width="17.5703125" style="6" customWidth="1"/>
    <col min="1045" max="1045" width="15" style="6" customWidth="1"/>
    <col min="1046" max="1046" width="17.5703125" style="6" customWidth="1"/>
    <col min="1047" max="1047" width="12.42578125" style="6" customWidth="1"/>
    <col min="1048" max="1048" width="34.28515625" style="6" customWidth="1"/>
    <col min="1049" max="1049" width="29.140625" style="6" customWidth="1"/>
    <col min="1050" max="1051" width="18.85546875" style="6" customWidth="1"/>
    <col min="1052" max="1052" width="12.42578125" style="6" customWidth="1"/>
    <col min="1053" max="1053" width="20.140625" style="6" customWidth="1"/>
    <col min="1054" max="1054" width="16.28515625" style="6" customWidth="1"/>
    <col min="1055" max="1055" width="17.5703125" style="6" customWidth="1"/>
    <col min="1056" max="1237" width="12.42578125" style="6" customWidth="1"/>
    <col min="1238" max="1238" width="20.140625" style="6" customWidth="1"/>
    <col min="1239" max="1239" width="26.5703125" style="6" customWidth="1"/>
    <col min="1240" max="1240" width="29.140625" style="6" customWidth="1"/>
    <col min="1241" max="1242" width="13.7109375" style="6" customWidth="1"/>
    <col min="1243" max="1243" width="17.5703125" style="6" customWidth="1"/>
    <col min="1244" max="1244" width="12.42578125" style="6" customWidth="1"/>
    <col min="1245" max="1245" width="20.140625" style="6" customWidth="1"/>
    <col min="1246" max="1246" width="15" style="6" customWidth="1"/>
    <col min="1247" max="1247" width="12.42578125" style="6" customWidth="1"/>
    <col min="1248" max="1248" width="17.5703125" style="6" customWidth="1"/>
    <col min="1249" max="1249" width="15" style="6" customWidth="1"/>
    <col min="1250" max="1251" width="16.28515625" style="6" customWidth="1"/>
    <col min="1252" max="1252" width="15" style="6" customWidth="1"/>
    <col min="1253" max="1253" width="18.85546875" style="6" customWidth="1"/>
    <col min="1254" max="1254" width="11.140625" style="6" customWidth="1"/>
    <col min="1255" max="1255" width="20.140625" style="6" customWidth="1"/>
    <col min="1256" max="1256" width="27.85546875" style="6" customWidth="1"/>
    <col min="1257" max="1257" width="17.5703125" style="6" customWidth="1"/>
    <col min="1258" max="1259" width="8.5703125" style="6" customWidth="1"/>
    <col min="1260" max="1260" width="16.28515625" style="6" customWidth="1"/>
    <col min="1261" max="1261" width="15" style="6" customWidth="1"/>
    <col min="1262" max="1262" width="17.5703125" style="6" customWidth="1"/>
    <col min="1263" max="1263" width="12.42578125" style="6" customWidth="1"/>
    <col min="1264" max="1264" width="15" style="6" customWidth="1"/>
    <col min="1265" max="1265" width="12.42578125" style="6" customWidth="1"/>
    <col min="1266" max="1266" width="6" style="6" customWidth="1"/>
    <col min="1267" max="1267" width="22.7109375" style="6" customWidth="1"/>
    <col min="1268" max="1268" width="31.7109375" style="6" customWidth="1"/>
    <col min="1269" max="1269" width="13.7109375" style="6" customWidth="1"/>
    <col min="1270" max="1270" width="16.28515625" style="6" customWidth="1"/>
    <col min="1271" max="1271" width="22.7109375" style="6" customWidth="1"/>
    <col min="1272" max="1272" width="21.42578125" style="6" customWidth="1"/>
    <col min="1273" max="1273" width="17.5703125" style="6" customWidth="1"/>
    <col min="1274" max="1274" width="16.28515625" style="6" customWidth="1"/>
    <col min="1275" max="1275" width="13.7109375" style="6" customWidth="1"/>
    <col min="1276" max="1276" width="8.5703125" style="6" customWidth="1"/>
    <col min="1277" max="1277" width="15" style="6" customWidth="1"/>
    <col min="1278" max="1278" width="17.5703125" style="6" customWidth="1"/>
    <col min="1279" max="1279" width="26.5703125" style="6" customWidth="1"/>
    <col min="1280" max="1280" width="25.28515625" style="6" customWidth="1"/>
    <col min="1281" max="1282" width="17.5703125" style="6" customWidth="1"/>
    <col min="1283" max="1283" width="12.42578125" style="6" customWidth="1"/>
    <col min="1284" max="1284" width="17.5703125" style="6" customWidth="1"/>
    <col min="1285" max="1285" width="12.42578125" style="6" customWidth="1"/>
    <col min="1286" max="1286" width="15" style="6" customWidth="1"/>
    <col min="1287" max="1287" width="16.28515625" style="6" customWidth="1"/>
    <col min="1288" max="1289" width="17.5703125" style="6" customWidth="1"/>
    <col min="1290" max="1290" width="27.85546875" style="6" customWidth="1"/>
    <col min="1291" max="1291" width="13.7109375" style="6" customWidth="1"/>
    <col min="1292" max="1293" width="17.5703125" style="6" customWidth="1"/>
    <col min="1294" max="1294" width="15" style="6" customWidth="1"/>
    <col min="1295" max="1296" width="12.42578125" style="6" customWidth="1"/>
    <col min="1297" max="1298" width="17.5703125" style="6" customWidth="1"/>
    <col min="1299" max="1299" width="22.7109375" style="6" customWidth="1"/>
    <col min="1300" max="1300" width="17.5703125" style="6" customWidth="1"/>
    <col min="1301" max="1301" width="15" style="6" customWidth="1"/>
    <col min="1302" max="1302" width="17.5703125" style="6" customWidth="1"/>
    <col min="1303" max="1303" width="12.42578125" style="6" customWidth="1"/>
    <col min="1304" max="1304" width="34.28515625" style="6" customWidth="1"/>
    <col min="1305" max="1305" width="29.140625" style="6" customWidth="1"/>
    <col min="1306" max="1307" width="18.85546875" style="6" customWidth="1"/>
    <col min="1308" max="1308" width="12.42578125" style="6" customWidth="1"/>
    <col min="1309" max="1309" width="20.140625" style="6" customWidth="1"/>
    <col min="1310" max="1310" width="16.28515625" style="6" customWidth="1"/>
    <col min="1311" max="1311" width="17.5703125" style="6" customWidth="1"/>
    <col min="1312" max="1493" width="12.42578125" style="6" customWidth="1"/>
    <col min="1494" max="1494" width="20.140625" style="6" customWidth="1"/>
    <col min="1495" max="1495" width="26.5703125" style="6" customWidth="1"/>
    <col min="1496" max="1496" width="29.140625" style="6" customWidth="1"/>
    <col min="1497" max="1498" width="13.7109375" style="6" customWidth="1"/>
    <col min="1499" max="1499" width="17.5703125" style="6" customWidth="1"/>
    <col min="1500" max="1500" width="12.42578125" style="6" customWidth="1"/>
    <col min="1501" max="1501" width="20.140625" style="6" customWidth="1"/>
    <col min="1502" max="1502" width="15" style="6" customWidth="1"/>
    <col min="1503" max="1503" width="12.42578125" style="6" customWidth="1"/>
    <col min="1504" max="1504" width="17.5703125" style="6" customWidth="1"/>
    <col min="1505" max="1505" width="15" style="6" customWidth="1"/>
    <col min="1506" max="1507" width="16.28515625" style="6" customWidth="1"/>
    <col min="1508" max="1508" width="15" style="6" customWidth="1"/>
    <col min="1509" max="1509" width="18.85546875" style="6" customWidth="1"/>
    <col min="1510" max="1510" width="11.140625" style="6" customWidth="1"/>
    <col min="1511" max="1511" width="20.140625" style="6" customWidth="1"/>
    <col min="1512" max="1512" width="27.85546875" style="6" customWidth="1"/>
    <col min="1513" max="1513" width="17.5703125" style="6" customWidth="1"/>
    <col min="1514" max="1515" width="8.5703125" style="6" customWidth="1"/>
    <col min="1516" max="1516" width="16.28515625" style="6" customWidth="1"/>
    <col min="1517" max="1517" width="15" style="6" customWidth="1"/>
    <col min="1518" max="1518" width="17.5703125" style="6" customWidth="1"/>
    <col min="1519" max="1519" width="12.42578125" style="6" customWidth="1"/>
    <col min="1520" max="1520" width="15" style="6" customWidth="1"/>
    <col min="1521" max="1521" width="12.42578125" style="6" customWidth="1"/>
    <col min="1522" max="1522" width="6" style="6" customWidth="1"/>
    <col min="1523" max="1523" width="22.7109375" style="6" customWidth="1"/>
    <col min="1524" max="1524" width="31.7109375" style="6" customWidth="1"/>
    <col min="1525" max="1525" width="13.7109375" style="6" customWidth="1"/>
    <col min="1526" max="1526" width="16.28515625" style="6" customWidth="1"/>
    <col min="1527" max="1527" width="22.7109375" style="6" customWidth="1"/>
    <col min="1528" max="1528" width="21.42578125" style="6" customWidth="1"/>
    <col min="1529" max="1529" width="17.5703125" style="6" customWidth="1"/>
    <col min="1530" max="1530" width="16.28515625" style="6" customWidth="1"/>
    <col min="1531" max="1531" width="13.7109375" style="6" customWidth="1"/>
    <col min="1532" max="1532" width="8.5703125" style="6" customWidth="1"/>
    <col min="1533" max="1533" width="15" style="6" customWidth="1"/>
    <col min="1534" max="1534" width="17.5703125" style="6" customWidth="1"/>
    <col min="1535" max="1535" width="26.5703125" style="6" customWidth="1"/>
    <col min="1536" max="1536" width="25.28515625" style="6" customWidth="1"/>
    <col min="1537" max="1538" width="17.5703125" style="6" customWidth="1"/>
    <col min="1539" max="1539" width="12.42578125" style="6" customWidth="1"/>
    <col min="1540" max="1540" width="17.5703125" style="6" customWidth="1"/>
    <col min="1541" max="1541" width="12.42578125" style="6" customWidth="1"/>
    <col min="1542" max="1542" width="15" style="6" customWidth="1"/>
    <col min="1543" max="1543" width="16.28515625" style="6" customWidth="1"/>
    <col min="1544" max="1545" width="17.5703125" style="6" customWidth="1"/>
    <col min="1546" max="1546" width="27.85546875" style="6" customWidth="1"/>
    <col min="1547" max="1547" width="13.7109375" style="6" customWidth="1"/>
    <col min="1548" max="1549" width="17.5703125" style="6" customWidth="1"/>
    <col min="1550" max="1550" width="15" style="6" customWidth="1"/>
    <col min="1551" max="1552" width="12.42578125" style="6" customWidth="1"/>
    <col min="1553" max="1554" width="17.5703125" style="6" customWidth="1"/>
    <col min="1555" max="1555" width="22.7109375" style="6" customWidth="1"/>
    <col min="1556" max="1556" width="17.5703125" style="6" customWidth="1"/>
    <col min="1557" max="1557" width="15" style="6" customWidth="1"/>
    <col min="1558" max="1558" width="17.5703125" style="6" customWidth="1"/>
    <col min="1559" max="1559" width="12.42578125" style="6" customWidth="1"/>
    <col min="1560" max="1560" width="34.28515625" style="6" customWidth="1"/>
    <col min="1561" max="1561" width="29.140625" style="6" customWidth="1"/>
    <col min="1562" max="1563" width="18.85546875" style="6" customWidth="1"/>
    <col min="1564" max="1564" width="12.42578125" style="6" customWidth="1"/>
    <col min="1565" max="1565" width="20.140625" style="6" customWidth="1"/>
    <col min="1566" max="1566" width="16.28515625" style="6" customWidth="1"/>
    <col min="1567" max="1567" width="17.5703125" style="6" customWidth="1"/>
    <col min="1568" max="1749" width="12.42578125" style="6" customWidth="1"/>
    <col min="1750" max="1750" width="20.140625" style="6" customWidth="1"/>
    <col min="1751" max="1751" width="26.5703125" style="6" customWidth="1"/>
    <col min="1752" max="1752" width="29.140625" style="6" customWidth="1"/>
    <col min="1753" max="1754" width="13.7109375" style="6" customWidth="1"/>
    <col min="1755" max="1755" width="17.5703125" style="6" customWidth="1"/>
    <col min="1756" max="1756" width="12.42578125" style="6" customWidth="1"/>
    <col min="1757" max="1757" width="20.140625" style="6" customWidth="1"/>
    <col min="1758" max="1758" width="15" style="6" customWidth="1"/>
    <col min="1759" max="1759" width="12.42578125" style="6" customWidth="1"/>
    <col min="1760" max="1760" width="17.5703125" style="6" customWidth="1"/>
    <col min="1761" max="1761" width="15" style="6" customWidth="1"/>
    <col min="1762" max="1763" width="16.28515625" style="6" customWidth="1"/>
    <col min="1764" max="1764" width="15" style="6" customWidth="1"/>
    <col min="1765" max="1765" width="18.85546875" style="6" customWidth="1"/>
    <col min="1766" max="1766" width="11.140625" style="6" customWidth="1"/>
    <col min="1767" max="1767" width="20.140625" style="6" customWidth="1"/>
    <col min="1768" max="1768" width="27.85546875" style="6" customWidth="1"/>
    <col min="1769" max="1769" width="17.5703125" style="6" customWidth="1"/>
    <col min="1770" max="1771" width="8.5703125" style="6" customWidth="1"/>
    <col min="1772" max="1772" width="16.28515625" style="6" customWidth="1"/>
    <col min="1773" max="1773" width="15" style="6" customWidth="1"/>
    <col min="1774" max="1774" width="17.5703125" style="6" customWidth="1"/>
    <col min="1775" max="1775" width="12.42578125" style="6" customWidth="1"/>
    <col min="1776" max="1776" width="15" style="6" customWidth="1"/>
    <col min="1777" max="1777" width="12.42578125" style="6" customWidth="1"/>
    <col min="1778" max="1778" width="6" style="6" customWidth="1"/>
    <col min="1779" max="1779" width="22.7109375" style="6" customWidth="1"/>
    <col min="1780" max="1780" width="31.7109375" style="6" customWidth="1"/>
    <col min="1781" max="1781" width="13.7109375" style="6" customWidth="1"/>
    <col min="1782" max="1782" width="16.28515625" style="6" customWidth="1"/>
    <col min="1783" max="1783" width="22.7109375" style="6" customWidth="1"/>
    <col min="1784" max="1784" width="21.42578125" style="6" customWidth="1"/>
    <col min="1785" max="1785" width="17.5703125" style="6" customWidth="1"/>
    <col min="1786" max="1786" width="16.28515625" style="6" customWidth="1"/>
    <col min="1787" max="1787" width="13.7109375" style="6" customWidth="1"/>
    <col min="1788" max="1788" width="8.5703125" style="6" customWidth="1"/>
    <col min="1789" max="1789" width="15" style="6" customWidth="1"/>
    <col min="1790" max="1790" width="17.5703125" style="6" customWidth="1"/>
    <col min="1791" max="1791" width="26.5703125" style="6" customWidth="1"/>
    <col min="1792" max="1792" width="25.28515625" style="6" customWidth="1"/>
    <col min="1793" max="1794" width="17.5703125" style="6" customWidth="1"/>
    <col min="1795" max="1795" width="12.42578125" style="6" customWidth="1"/>
    <col min="1796" max="1796" width="17.5703125" style="6" customWidth="1"/>
    <col min="1797" max="1797" width="12.42578125" style="6" customWidth="1"/>
    <col min="1798" max="1798" width="15" style="6" customWidth="1"/>
    <col min="1799" max="1799" width="16.28515625" style="6" customWidth="1"/>
    <col min="1800" max="1801" width="17.5703125" style="6" customWidth="1"/>
    <col min="1802" max="1802" width="27.85546875" style="6" customWidth="1"/>
    <col min="1803" max="1803" width="13.7109375" style="6" customWidth="1"/>
    <col min="1804" max="1805" width="17.5703125" style="6" customWidth="1"/>
    <col min="1806" max="1806" width="15" style="6" customWidth="1"/>
    <col min="1807" max="1808" width="12.42578125" style="6" customWidth="1"/>
    <col min="1809" max="1810" width="17.5703125" style="6" customWidth="1"/>
    <col min="1811" max="1811" width="22.7109375" style="6" customWidth="1"/>
    <col min="1812" max="1812" width="17.5703125" style="6" customWidth="1"/>
    <col min="1813" max="1813" width="15" style="6" customWidth="1"/>
    <col min="1814" max="1814" width="17.5703125" style="6" customWidth="1"/>
    <col min="1815" max="1815" width="12.42578125" style="6" customWidth="1"/>
    <col min="1816" max="1816" width="34.28515625" style="6" customWidth="1"/>
    <col min="1817" max="1817" width="29.140625" style="6" customWidth="1"/>
    <col min="1818" max="1819" width="18.85546875" style="6" customWidth="1"/>
    <col min="1820" max="1820" width="12.42578125" style="6" customWidth="1"/>
    <col min="1821" max="1821" width="20.140625" style="6" customWidth="1"/>
    <col min="1822" max="1822" width="16.28515625" style="6" customWidth="1"/>
    <col min="1823" max="1823" width="17.5703125" style="6" customWidth="1"/>
    <col min="1824" max="2005" width="12.42578125" style="6" customWidth="1"/>
    <col min="2006" max="2006" width="20.140625" style="6" customWidth="1"/>
    <col min="2007" max="2007" width="26.5703125" style="6" customWidth="1"/>
    <col min="2008" max="2008" width="29.140625" style="6" customWidth="1"/>
    <col min="2009" max="2010" width="13.7109375" style="6" customWidth="1"/>
    <col min="2011" max="2011" width="17.5703125" style="6" customWidth="1"/>
    <col min="2012" max="2012" width="12.42578125" style="6" customWidth="1"/>
    <col min="2013" max="2013" width="20.140625" style="6" customWidth="1"/>
    <col min="2014" max="2014" width="15" style="6" customWidth="1"/>
    <col min="2015" max="2015" width="12.42578125" style="6" customWidth="1"/>
    <col min="2016" max="2016" width="17.5703125" style="6" customWidth="1"/>
    <col min="2017" max="2017" width="15" style="6" customWidth="1"/>
    <col min="2018" max="2019" width="16.28515625" style="6" customWidth="1"/>
    <col min="2020" max="2020" width="15" style="6" customWidth="1"/>
    <col min="2021" max="2021" width="18.85546875" style="6" customWidth="1"/>
    <col min="2022" max="2022" width="11.140625" style="6" customWidth="1"/>
    <col min="2023" max="2023" width="20.140625" style="6" customWidth="1"/>
    <col min="2024" max="2024" width="27.85546875" style="6" customWidth="1"/>
    <col min="2025" max="2025" width="17.5703125" style="6" customWidth="1"/>
    <col min="2026" max="2027" width="8.5703125" style="6" customWidth="1"/>
    <col min="2028" max="2028" width="16.28515625" style="6" customWidth="1"/>
    <col min="2029" max="2029" width="15" style="6" customWidth="1"/>
    <col min="2030" max="2030" width="17.5703125" style="6" customWidth="1"/>
    <col min="2031" max="2031" width="12.42578125" style="6" customWidth="1"/>
    <col min="2032" max="2032" width="15" style="6" customWidth="1"/>
    <col min="2033" max="2033" width="12.42578125" style="6" customWidth="1"/>
    <col min="2034" max="2034" width="6" style="6" customWidth="1"/>
    <col min="2035" max="2035" width="22.7109375" style="6" customWidth="1"/>
    <col min="2036" max="2036" width="31.7109375" style="6" customWidth="1"/>
    <col min="2037" max="2037" width="13.7109375" style="6" customWidth="1"/>
    <col min="2038" max="2038" width="16.28515625" style="6" customWidth="1"/>
    <col min="2039" max="2039" width="22.7109375" style="6" customWidth="1"/>
    <col min="2040" max="2040" width="21.42578125" style="6" customWidth="1"/>
    <col min="2041" max="2041" width="17.5703125" style="6" customWidth="1"/>
    <col min="2042" max="2042" width="16.28515625" style="6" customWidth="1"/>
    <col min="2043" max="2043" width="13.7109375" style="6" customWidth="1"/>
    <col min="2044" max="2044" width="8.5703125" style="6" customWidth="1"/>
    <col min="2045" max="2045" width="15" style="6" customWidth="1"/>
    <col min="2046" max="2046" width="17.5703125" style="6" customWidth="1"/>
    <col min="2047" max="2047" width="26.5703125" style="6" customWidth="1"/>
    <col min="2048" max="2048" width="25.28515625" style="6" customWidth="1"/>
    <col min="2049" max="2050" width="17.5703125" style="6" customWidth="1"/>
    <col min="2051" max="2051" width="12.42578125" style="6" customWidth="1"/>
    <col min="2052" max="2052" width="17.5703125" style="6" customWidth="1"/>
    <col min="2053" max="2053" width="12.42578125" style="6" customWidth="1"/>
    <col min="2054" max="2054" width="15" style="6" customWidth="1"/>
    <col min="2055" max="2055" width="16.28515625" style="6" customWidth="1"/>
    <col min="2056" max="2057" width="17.5703125" style="6" customWidth="1"/>
    <col min="2058" max="2058" width="27.85546875" style="6" customWidth="1"/>
    <col min="2059" max="2059" width="13.7109375" style="6" customWidth="1"/>
    <col min="2060" max="2061" width="17.5703125" style="6" customWidth="1"/>
    <col min="2062" max="2062" width="15" style="6" customWidth="1"/>
    <col min="2063" max="2064" width="12.42578125" style="6" customWidth="1"/>
    <col min="2065" max="2066" width="17.5703125" style="6" customWidth="1"/>
    <col min="2067" max="2067" width="22.7109375" style="6" customWidth="1"/>
    <col min="2068" max="2068" width="17.5703125" style="6" customWidth="1"/>
    <col min="2069" max="2069" width="15" style="6" customWidth="1"/>
    <col min="2070" max="2070" width="17.5703125" style="6" customWidth="1"/>
    <col min="2071" max="2071" width="12.42578125" style="6" customWidth="1"/>
    <col min="2072" max="2072" width="34.28515625" style="6" customWidth="1"/>
    <col min="2073" max="2073" width="29.140625" style="6" customWidth="1"/>
    <col min="2074" max="2075" width="18.85546875" style="6" customWidth="1"/>
    <col min="2076" max="2076" width="12.42578125" style="6" customWidth="1"/>
    <col min="2077" max="2077" width="20.140625" style="6" customWidth="1"/>
    <col min="2078" max="2078" width="16.28515625" style="6" customWidth="1"/>
    <col min="2079" max="2079" width="17.5703125" style="6" customWidth="1"/>
    <col min="2080" max="2261" width="12.42578125" style="6" customWidth="1"/>
    <col min="2262" max="2262" width="20.140625" style="6" customWidth="1"/>
    <col min="2263" max="2263" width="26.5703125" style="6" customWidth="1"/>
    <col min="2264" max="2264" width="29.140625" style="6" customWidth="1"/>
    <col min="2265" max="2266" width="13.7109375" style="6" customWidth="1"/>
    <col min="2267" max="2267" width="17.5703125" style="6" customWidth="1"/>
    <col min="2268" max="2268" width="12.42578125" style="6" customWidth="1"/>
    <col min="2269" max="2269" width="20.140625" style="6" customWidth="1"/>
    <col min="2270" max="2270" width="15" style="6" customWidth="1"/>
    <col min="2271" max="2271" width="12.42578125" style="6" customWidth="1"/>
    <col min="2272" max="2272" width="17.5703125" style="6" customWidth="1"/>
    <col min="2273" max="2273" width="15" style="6" customWidth="1"/>
    <col min="2274" max="2275" width="16.28515625" style="6" customWidth="1"/>
    <col min="2276" max="2276" width="15" style="6" customWidth="1"/>
    <col min="2277" max="2277" width="18.85546875" style="6" customWidth="1"/>
    <col min="2278" max="2278" width="11.140625" style="6" customWidth="1"/>
    <col min="2279" max="2279" width="20.140625" style="6" customWidth="1"/>
    <col min="2280" max="2280" width="27.85546875" style="6" customWidth="1"/>
    <col min="2281" max="2281" width="17.5703125" style="6" customWidth="1"/>
    <col min="2282" max="2283" width="8.5703125" style="6" customWidth="1"/>
    <col min="2284" max="2284" width="16.28515625" style="6" customWidth="1"/>
    <col min="2285" max="2285" width="15" style="6" customWidth="1"/>
    <col min="2286" max="2286" width="17.5703125" style="6" customWidth="1"/>
    <col min="2287" max="2287" width="12.42578125" style="6" customWidth="1"/>
    <col min="2288" max="2288" width="15" style="6" customWidth="1"/>
    <col min="2289" max="2289" width="12.42578125" style="6" customWidth="1"/>
    <col min="2290" max="2290" width="6" style="6" customWidth="1"/>
    <col min="2291" max="2291" width="22.7109375" style="6" customWidth="1"/>
    <col min="2292" max="2292" width="31.7109375" style="6" customWidth="1"/>
    <col min="2293" max="2293" width="13.7109375" style="6" customWidth="1"/>
    <col min="2294" max="2294" width="16.28515625" style="6" customWidth="1"/>
    <col min="2295" max="2295" width="22.7109375" style="6" customWidth="1"/>
    <col min="2296" max="2296" width="21.42578125" style="6" customWidth="1"/>
    <col min="2297" max="2297" width="17.5703125" style="6" customWidth="1"/>
    <col min="2298" max="2298" width="16.28515625" style="6" customWidth="1"/>
    <col min="2299" max="2299" width="13.7109375" style="6" customWidth="1"/>
    <col min="2300" max="2300" width="8.5703125" style="6" customWidth="1"/>
    <col min="2301" max="2301" width="15" style="6" customWidth="1"/>
    <col min="2302" max="2302" width="17.5703125" style="6" customWidth="1"/>
    <col min="2303" max="2303" width="26.5703125" style="6" customWidth="1"/>
    <col min="2304" max="2304" width="25.28515625" style="6" customWidth="1"/>
    <col min="2305" max="2306" width="17.5703125" style="6" customWidth="1"/>
    <col min="2307" max="2307" width="12.42578125" style="6" customWidth="1"/>
    <col min="2308" max="2308" width="17.5703125" style="6" customWidth="1"/>
    <col min="2309" max="2309" width="12.42578125" style="6" customWidth="1"/>
    <col min="2310" max="2310" width="15" style="6" customWidth="1"/>
    <col min="2311" max="2311" width="16.28515625" style="6" customWidth="1"/>
    <col min="2312" max="2313" width="17.5703125" style="6" customWidth="1"/>
    <col min="2314" max="2314" width="27.85546875" style="6" customWidth="1"/>
    <col min="2315" max="2315" width="13.7109375" style="6" customWidth="1"/>
    <col min="2316" max="2317" width="17.5703125" style="6" customWidth="1"/>
    <col min="2318" max="2318" width="15" style="6" customWidth="1"/>
    <col min="2319" max="2320" width="12.42578125" style="6" customWidth="1"/>
    <col min="2321" max="2322" width="17.5703125" style="6" customWidth="1"/>
    <col min="2323" max="2323" width="22.7109375" style="6" customWidth="1"/>
    <col min="2324" max="2324" width="17.5703125" style="6" customWidth="1"/>
    <col min="2325" max="2325" width="15" style="6" customWidth="1"/>
    <col min="2326" max="2326" width="17.5703125" style="6" customWidth="1"/>
    <col min="2327" max="2327" width="12.42578125" style="6" customWidth="1"/>
    <col min="2328" max="2328" width="34.28515625" style="6" customWidth="1"/>
    <col min="2329" max="2329" width="29.140625" style="6" customWidth="1"/>
    <col min="2330" max="2331" width="18.85546875" style="6" customWidth="1"/>
    <col min="2332" max="2332" width="12.42578125" style="6" customWidth="1"/>
    <col min="2333" max="2333" width="20.140625" style="6" customWidth="1"/>
    <col min="2334" max="2334" width="16.28515625" style="6" customWidth="1"/>
    <col min="2335" max="2335" width="17.5703125" style="6" customWidth="1"/>
    <col min="2336" max="2517" width="12.42578125" style="6" customWidth="1"/>
    <col min="2518" max="2518" width="20.140625" style="6" customWidth="1"/>
    <col min="2519" max="2519" width="26.5703125" style="6" customWidth="1"/>
    <col min="2520" max="2520" width="29.140625" style="6" customWidth="1"/>
    <col min="2521" max="2522" width="13.7109375" style="6" customWidth="1"/>
    <col min="2523" max="2523" width="17.5703125" style="6" customWidth="1"/>
    <col min="2524" max="2524" width="12.42578125" style="6" customWidth="1"/>
    <col min="2525" max="2525" width="20.140625" style="6" customWidth="1"/>
    <col min="2526" max="2526" width="15" style="6" customWidth="1"/>
    <col min="2527" max="2527" width="12.42578125" style="6" customWidth="1"/>
    <col min="2528" max="2528" width="17.5703125" style="6" customWidth="1"/>
    <col min="2529" max="2529" width="15" style="6" customWidth="1"/>
    <col min="2530" max="2531" width="16.28515625" style="6" customWidth="1"/>
    <col min="2532" max="2532" width="15" style="6" customWidth="1"/>
    <col min="2533" max="2533" width="18.85546875" style="6" customWidth="1"/>
    <col min="2534" max="2534" width="11.140625" style="6" customWidth="1"/>
    <col min="2535" max="2535" width="20.140625" style="6" customWidth="1"/>
    <col min="2536" max="2536" width="27.85546875" style="6" customWidth="1"/>
    <col min="2537" max="2537" width="17.5703125" style="6" customWidth="1"/>
    <col min="2538" max="2539" width="8.5703125" style="6" customWidth="1"/>
    <col min="2540" max="2540" width="16.28515625" style="6" customWidth="1"/>
    <col min="2541" max="2541" width="15" style="6" customWidth="1"/>
    <col min="2542" max="2542" width="17.5703125" style="6" customWidth="1"/>
    <col min="2543" max="2543" width="12.42578125" style="6" customWidth="1"/>
    <col min="2544" max="2544" width="15" style="6" customWidth="1"/>
    <col min="2545" max="2545" width="12.42578125" style="6" customWidth="1"/>
    <col min="2546" max="2546" width="6" style="6" customWidth="1"/>
    <col min="2547" max="2547" width="22.7109375" style="6" customWidth="1"/>
    <col min="2548" max="2548" width="31.7109375" style="6" customWidth="1"/>
    <col min="2549" max="2549" width="13.7109375" style="6" customWidth="1"/>
    <col min="2550" max="2550" width="16.28515625" style="6" customWidth="1"/>
    <col min="2551" max="2551" width="22.7109375" style="6" customWidth="1"/>
    <col min="2552" max="2552" width="21.42578125" style="6" customWidth="1"/>
    <col min="2553" max="2553" width="17.5703125" style="6" customWidth="1"/>
    <col min="2554" max="2554" width="16.28515625" style="6" customWidth="1"/>
    <col min="2555" max="2555" width="13.7109375" style="6" customWidth="1"/>
    <col min="2556" max="2556" width="8.5703125" style="6" customWidth="1"/>
    <col min="2557" max="2557" width="15" style="6" customWidth="1"/>
    <col min="2558" max="2558" width="17.5703125" style="6" customWidth="1"/>
    <col min="2559" max="2559" width="26.5703125" style="6" customWidth="1"/>
    <col min="2560" max="2560" width="25.28515625" style="6" customWidth="1"/>
    <col min="2561" max="2562" width="17.5703125" style="6" customWidth="1"/>
    <col min="2563" max="2563" width="12.42578125" style="6" customWidth="1"/>
    <col min="2564" max="2564" width="17.5703125" style="6" customWidth="1"/>
    <col min="2565" max="2565" width="12.42578125" style="6" customWidth="1"/>
    <col min="2566" max="2566" width="15" style="6" customWidth="1"/>
    <col min="2567" max="2567" width="16.28515625" style="6" customWidth="1"/>
    <col min="2568" max="2569" width="17.5703125" style="6" customWidth="1"/>
    <col min="2570" max="2570" width="27.85546875" style="6" customWidth="1"/>
    <col min="2571" max="2571" width="13.7109375" style="6" customWidth="1"/>
    <col min="2572" max="2573" width="17.5703125" style="6" customWidth="1"/>
    <col min="2574" max="2574" width="15" style="6" customWidth="1"/>
    <col min="2575" max="2576" width="12.42578125" style="6" customWidth="1"/>
    <col min="2577" max="2578" width="17.5703125" style="6" customWidth="1"/>
    <col min="2579" max="2579" width="22.7109375" style="6" customWidth="1"/>
    <col min="2580" max="2580" width="17.5703125" style="6" customWidth="1"/>
    <col min="2581" max="2581" width="15" style="6" customWidth="1"/>
    <col min="2582" max="2582" width="17.5703125" style="6" customWidth="1"/>
    <col min="2583" max="2583" width="12.42578125" style="6" customWidth="1"/>
    <col min="2584" max="2584" width="34.28515625" style="6" customWidth="1"/>
    <col min="2585" max="2585" width="29.140625" style="6" customWidth="1"/>
    <col min="2586" max="2587" width="18.85546875" style="6" customWidth="1"/>
    <col min="2588" max="2588" width="12.42578125" style="6" customWidth="1"/>
    <col min="2589" max="2589" width="20.140625" style="6" customWidth="1"/>
    <col min="2590" max="2590" width="16.28515625" style="6" customWidth="1"/>
    <col min="2591" max="2591" width="17.5703125" style="6" customWidth="1"/>
    <col min="2592" max="2773" width="12.42578125" style="6" customWidth="1"/>
    <col min="2774" max="2774" width="20.140625" style="6" customWidth="1"/>
    <col min="2775" max="2775" width="26.5703125" style="6" customWidth="1"/>
    <col min="2776" max="2776" width="29.140625" style="6" customWidth="1"/>
    <col min="2777" max="2778" width="13.7109375" style="6" customWidth="1"/>
    <col min="2779" max="2779" width="17.5703125" style="6" customWidth="1"/>
    <col min="2780" max="2780" width="12.42578125" style="6" customWidth="1"/>
    <col min="2781" max="2781" width="20.140625" style="6" customWidth="1"/>
    <col min="2782" max="2782" width="15" style="6" customWidth="1"/>
    <col min="2783" max="2783" width="12.42578125" style="6" customWidth="1"/>
    <col min="2784" max="2784" width="17.5703125" style="6" customWidth="1"/>
    <col min="2785" max="2785" width="15" style="6" customWidth="1"/>
    <col min="2786" max="2787" width="16.28515625" style="6" customWidth="1"/>
    <col min="2788" max="2788" width="15" style="6" customWidth="1"/>
    <col min="2789" max="2789" width="18.85546875" style="6" customWidth="1"/>
    <col min="2790" max="2790" width="11.140625" style="6" customWidth="1"/>
    <col min="2791" max="2791" width="20.140625" style="6" customWidth="1"/>
    <col min="2792" max="2792" width="27.85546875" style="6" customWidth="1"/>
    <col min="2793" max="2793" width="17.5703125" style="6" customWidth="1"/>
    <col min="2794" max="2795" width="8.5703125" style="6" customWidth="1"/>
    <col min="2796" max="2796" width="16.28515625" style="6" customWidth="1"/>
    <col min="2797" max="2797" width="15" style="6" customWidth="1"/>
    <col min="2798" max="2798" width="17.5703125" style="6" customWidth="1"/>
    <col min="2799" max="2799" width="12.42578125" style="6" customWidth="1"/>
    <col min="2800" max="2800" width="15" style="6" customWidth="1"/>
    <col min="2801" max="2801" width="12.42578125" style="6" customWidth="1"/>
    <col min="2802" max="2802" width="6" style="6" customWidth="1"/>
    <col min="2803" max="2803" width="22.7109375" style="6" customWidth="1"/>
    <col min="2804" max="2804" width="31.7109375" style="6" customWidth="1"/>
    <col min="2805" max="2805" width="13.7109375" style="6" customWidth="1"/>
    <col min="2806" max="2806" width="16.28515625" style="6" customWidth="1"/>
    <col min="2807" max="2807" width="22.7109375" style="6" customWidth="1"/>
    <col min="2808" max="2808" width="21.42578125" style="6" customWidth="1"/>
    <col min="2809" max="2809" width="17.5703125" style="6" customWidth="1"/>
    <col min="2810" max="2810" width="16.28515625" style="6" customWidth="1"/>
    <col min="2811" max="2811" width="13.7109375" style="6" customWidth="1"/>
    <col min="2812" max="2812" width="8.5703125" style="6" customWidth="1"/>
    <col min="2813" max="2813" width="15" style="6" customWidth="1"/>
    <col min="2814" max="2814" width="17.5703125" style="6" customWidth="1"/>
    <col min="2815" max="2815" width="26.5703125" style="6" customWidth="1"/>
    <col min="2816" max="2816" width="25.28515625" style="6" customWidth="1"/>
    <col min="2817" max="2818" width="17.5703125" style="6" customWidth="1"/>
    <col min="2819" max="2819" width="12.42578125" style="6" customWidth="1"/>
    <col min="2820" max="2820" width="17.5703125" style="6" customWidth="1"/>
    <col min="2821" max="2821" width="12.42578125" style="6" customWidth="1"/>
    <col min="2822" max="2822" width="15" style="6" customWidth="1"/>
    <col min="2823" max="2823" width="16.28515625" style="6" customWidth="1"/>
    <col min="2824" max="2825" width="17.5703125" style="6" customWidth="1"/>
    <col min="2826" max="2826" width="27.85546875" style="6" customWidth="1"/>
    <col min="2827" max="2827" width="13.7109375" style="6" customWidth="1"/>
    <col min="2828" max="2829" width="17.5703125" style="6" customWidth="1"/>
    <col min="2830" max="2830" width="15" style="6" customWidth="1"/>
    <col min="2831" max="2832" width="12.42578125" style="6" customWidth="1"/>
    <col min="2833" max="2834" width="17.5703125" style="6" customWidth="1"/>
    <col min="2835" max="2835" width="22.7109375" style="6" customWidth="1"/>
    <col min="2836" max="2836" width="17.5703125" style="6" customWidth="1"/>
    <col min="2837" max="2837" width="15" style="6" customWidth="1"/>
    <col min="2838" max="2838" width="17.5703125" style="6" customWidth="1"/>
    <col min="2839" max="2839" width="12.42578125" style="6" customWidth="1"/>
    <col min="2840" max="2840" width="34.28515625" style="6" customWidth="1"/>
    <col min="2841" max="2841" width="29.140625" style="6" customWidth="1"/>
    <col min="2842" max="2843" width="18.85546875" style="6" customWidth="1"/>
    <col min="2844" max="2844" width="12.42578125" style="6" customWidth="1"/>
    <col min="2845" max="2845" width="20.140625" style="6" customWidth="1"/>
    <col min="2846" max="2846" width="16.28515625" style="6" customWidth="1"/>
    <col min="2847" max="2847" width="17.5703125" style="6" customWidth="1"/>
    <col min="2848" max="3029" width="12.42578125" style="6" customWidth="1"/>
    <col min="3030" max="3030" width="20.140625" style="6" customWidth="1"/>
    <col min="3031" max="3031" width="26.5703125" style="6" customWidth="1"/>
    <col min="3032" max="3032" width="29.140625" style="6" customWidth="1"/>
    <col min="3033" max="3034" width="13.7109375" style="6" customWidth="1"/>
    <col min="3035" max="3035" width="17.5703125" style="6" customWidth="1"/>
    <col min="3036" max="3036" width="12.42578125" style="6" customWidth="1"/>
    <col min="3037" max="3037" width="20.140625" style="6" customWidth="1"/>
    <col min="3038" max="3038" width="15" style="6" customWidth="1"/>
    <col min="3039" max="3039" width="12.42578125" style="6" customWidth="1"/>
    <col min="3040" max="3040" width="17.5703125" style="6" customWidth="1"/>
    <col min="3041" max="3041" width="15" style="6" customWidth="1"/>
    <col min="3042" max="3043" width="16.28515625" style="6" customWidth="1"/>
    <col min="3044" max="3044" width="15" style="6" customWidth="1"/>
    <col min="3045" max="3045" width="18.85546875" style="6" customWidth="1"/>
    <col min="3046" max="3046" width="11.140625" style="6" customWidth="1"/>
    <col min="3047" max="3047" width="20.140625" style="6" customWidth="1"/>
    <col min="3048" max="3048" width="27.85546875" style="6" customWidth="1"/>
    <col min="3049" max="3049" width="17.5703125" style="6" customWidth="1"/>
    <col min="3050" max="3051" width="8.5703125" style="6" customWidth="1"/>
    <col min="3052" max="3052" width="16.28515625" style="6" customWidth="1"/>
    <col min="3053" max="3053" width="15" style="6" customWidth="1"/>
    <col min="3054" max="3054" width="17.5703125" style="6" customWidth="1"/>
    <col min="3055" max="3055" width="12.42578125" style="6" customWidth="1"/>
    <col min="3056" max="3056" width="15" style="6" customWidth="1"/>
    <col min="3057" max="3057" width="12.42578125" style="6" customWidth="1"/>
    <col min="3058" max="3058" width="6" style="6" customWidth="1"/>
    <col min="3059" max="3059" width="22.7109375" style="6" customWidth="1"/>
    <col min="3060" max="3060" width="31.7109375" style="6" customWidth="1"/>
    <col min="3061" max="3061" width="13.7109375" style="6" customWidth="1"/>
    <col min="3062" max="3062" width="16.28515625" style="6" customWidth="1"/>
    <col min="3063" max="3063" width="22.7109375" style="6" customWidth="1"/>
    <col min="3064" max="3064" width="21.42578125" style="6" customWidth="1"/>
    <col min="3065" max="3065" width="17.5703125" style="6" customWidth="1"/>
    <col min="3066" max="3066" width="16.28515625" style="6" customWidth="1"/>
    <col min="3067" max="3067" width="13.7109375" style="6" customWidth="1"/>
    <col min="3068" max="3068" width="8.5703125" style="6" customWidth="1"/>
    <col min="3069" max="3069" width="15" style="6" customWidth="1"/>
    <col min="3070" max="3070" width="17.5703125" style="6" customWidth="1"/>
    <col min="3071" max="3071" width="26.5703125" style="6" customWidth="1"/>
    <col min="3072" max="3072" width="25.28515625" style="6" customWidth="1"/>
    <col min="3073" max="3074" width="17.5703125" style="6" customWidth="1"/>
    <col min="3075" max="3075" width="12.42578125" style="6" customWidth="1"/>
    <col min="3076" max="3076" width="17.5703125" style="6" customWidth="1"/>
    <col min="3077" max="3077" width="12.42578125" style="6" customWidth="1"/>
    <col min="3078" max="3078" width="15" style="6" customWidth="1"/>
    <col min="3079" max="3079" width="16.28515625" style="6" customWidth="1"/>
    <col min="3080" max="3081" width="17.5703125" style="6" customWidth="1"/>
    <col min="3082" max="3082" width="27.85546875" style="6" customWidth="1"/>
    <col min="3083" max="3083" width="13.7109375" style="6" customWidth="1"/>
    <col min="3084" max="3085" width="17.5703125" style="6" customWidth="1"/>
    <col min="3086" max="3086" width="15" style="6" customWidth="1"/>
    <col min="3087" max="3088" width="12.42578125" style="6" customWidth="1"/>
    <col min="3089" max="3090" width="17.5703125" style="6" customWidth="1"/>
    <col min="3091" max="3091" width="22.7109375" style="6" customWidth="1"/>
    <col min="3092" max="3092" width="17.5703125" style="6" customWidth="1"/>
    <col min="3093" max="3093" width="15" style="6" customWidth="1"/>
    <col min="3094" max="3094" width="17.5703125" style="6" customWidth="1"/>
    <col min="3095" max="3095" width="12.42578125" style="6" customWidth="1"/>
    <col min="3096" max="3096" width="34.28515625" style="6" customWidth="1"/>
    <col min="3097" max="3097" width="29.140625" style="6" customWidth="1"/>
    <col min="3098" max="3099" width="18.85546875" style="6" customWidth="1"/>
    <col min="3100" max="3100" width="12.42578125" style="6" customWidth="1"/>
    <col min="3101" max="3101" width="20.140625" style="6" customWidth="1"/>
    <col min="3102" max="3102" width="16.28515625" style="6" customWidth="1"/>
    <col min="3103" max="3103" width="17.5703125" style="6" customWidth="1"/>
    <col min="3104" max="3285" width="12.42578125" style="6" customWidth="1"/>
    <col min="3286" max="3286" width="20.140625" style="6" customWidth="1"/>
    <col min="3287" max="3287" width="26.5703125" style="6" customWidth="1"/>
    <col min="3288" max="3288" width="29.140625" style="6" customWidth="1"/>
    <col min="3289" max="3290" width="13.7109375" style="6" customWidth="1"/>
    <col min="3291" max="3291" width="17.5703125" style="6" customWidth="1"/>
    <col min="3292" max="3292" width="12.42578125" style="6" customWidth="1"/>
    <col min="3293" max="3293" width="20.140625" style="6" customWidth="1"/>
    <col min="3294" max="3294" width="15" style="6" customWidth="1"/>
    <col min="3295" max="3295" width="12.42578125" style="6" customWidth="1"/>
    <col min="3296" max="3296" width="17.5703125" style="6" customWidth="1"/>
    <col min="3297" max="3297" width="15" style="6" customWidth="1"/>
    <col min="3298" max="3299" width="16.28515625" style="6" customWidth="1"/>
    <col min="3300" max="3300" width="15" style="6" customWidth="1"/>
    <col min="3301" max="3301" width="18.85546875" style="6" customWidth="1"/>
    <col min="3302" max="3302" width="11.140625" style="6" customWidth="1"/>
    <col min="3303" max="3303" width="20.140625" style="6" customWidth="1"/>
    <col min="3304" max="3304" width="27.85546875" style="6" customWidth="1"/>
    <col min="3305" max="3305" width="17.5703125" style="6" customWidth="1"/>
    <col min="3306" max="3307" width="8.5703125" style="6" customWidth="1"/>
    <col min="3308" max="3308" width="16.28515625" style="6" customWidth="1"/>
    <col min="3309" max="3309" width="15" style="6" customWidth="1"/>
    <col min="3310" max="3310" width="17.5703125" style="6" customWidth="1"/>
    <col min="3311" max="3311" width="12.42578125" style="6" customWidth="1"/>
    <col min="3312" max="3312" width="15" style="6" customWidth="1"/>
    <col min="3313" max="3313" width="12.42578125" style="6" customWidth="1"/>
    <col min="3314" max="3314" width="6" style="6" customWidth="1"/>
    <col min="3315" max="3315" width="22.7109375" style="6" customWidth="1"/>
    <col min="3316" max="3316" width="31.7109375" style="6" customWidth="1"/>
    <col min="3317" max="3317" width="13.7109375" style="6" customWidth="1"/>
    <col min="3318" max="3318" width="16.28515625" style="6" customWidth="1"/>
    <col min="3319" max="3319" width="22.7109375" style="6" customWidth="1"/>
    <col min="3320" max="3320" width="21.42578125" style="6" customWidth="1"/>
    <col min="3321" max="3321" width="17.5703125" style="6" customWidth="1"/>
    <col min="3322" max="3322" width="16.28515625" style="6" customWidth="1"/>
    <col min="3323" max="3323" width="13.7109375" style="6" customWidth="1"/>
    <col min="3324" max="3324" width="8.5703125" style="6" customWidth="1"/>
    <col min="3325" max="3325" width="15" style="6" customWidth="1"/>
    <col min="3326" max="3326" width="17.5703125" style="6" customWidth="1"/>
    <col min="3327" max="3327" width="26.5703125" style="6" customWidth="1"/>
    <col min="3328" max="3328" width="25.28515625" style="6" customWidth="1"/>
    <col min="3329" max="3330" width="17.5703125" style="6" customWidth="1"/>
    <col min="3331" max="3331" width="12.42578125" style="6" customWidth="1"/>
    <col min="3332" max="3332" width="17.5703125" style="6" customWidth="1"/>
    <col min="3333" max="3333" width="12.42578125" style="6" customWidth="1"/>
    <col min="3334" max="3334" width="15" style="6" customWidth="1"/>
    <col min="3335" max="3335" width="16.28515625" style="6" customWidth="1"/>
    <col min="3336" max="3337" width="17.5703125" style="6" customWidth="1"/>
    <col min="3338" max="3338" width="27.85546875" style="6" customWidth="1"/>
    <col min="3339" max="3339" width="13.7109375" style="6" customWidth="1"/>
    <col min="3340" max="3341" width="17.5703125" style="6" customWidth="1"/>
    <col min="3342" max="3342" width="15" style="6" customWidth="1"/>
    <col min="3343" max="3344" width="12.42578125" style="6" customWidth="1"/>
    <col min="3345" max="3346" width="17.5703125" style="6" customWidth="1"/>
    <col min="3347" max="3347" width="22.7109375" style="6" customWidth="1"/>
    <col min="3348" max="3348" width="17.5703125" style="6" customWidth="1"/>
    <col min="3349" max="3349" width="15" style="6" customWidth="1"/>
    <col min="3350" max="3350" width="17.5703125" style="6" customWidth="1"/>
    <col min="3351" max="3351" width="12.42578125" style="6" customWidth="1"/>
    <col min="3352" max="3352" width="34.28515625" style="6" customWidth="1"/>
    <col min="3353" max="3353" width="29.140625" style="6" customWidth="1"/>
    <col min="3354" max="3355" width="18.85546875" style="6" customWidth="1"/>
    <col min="3356" max="3356" width="12.42578125" style="6" customWidth="1"/>
    <col min="3357" max="3357" width="20.140625" style="6" customWidth="1"/>
    <col min="3358" max="3358" width="16.28515625" style="6" customWidth="1"/>
    <col min="3359" max="3359" width="17.5703125" style="6" customWidth="1"/>
    <col min="3360" max="3541" width="12.42578125" style="6" customWidth="1"/>
    <col min="3542" max="3542" width="20.140625" style="6" customWidth="1"/>
    <col min="3543" max="3543" width="26.5703125" style="6" customWidth="1"/>
    <col min="3544" max="3544" width="29.140625" style="6" customWidth="1"/>
    <col min="3545" max="3546" width="13.7109375" style="6" customWidth="1"/>
    <col min="3547" max="3547" width="17.5703125" style="6" customWidth="1"/>
    <col min="3548" max="3548" width="12.42578125" style="6" customWidth="1"/>
    <col min="3549" max="3549" width="20.140625" style="6" customWidth="1"/>
    <col min="3550" max="3550" width="15" style="6" customWidth="1"/>
    <col min="3551" max="3551" width="12.42578125" style="6" customWidth="1"/>
    <col min="3552" max="3552" width="17.5703125" style="6" customWidth="1"/>
    <col min="3553" max="3553" width="15" style="6" customWidth="1"/>
    <col min="3554" max="3555" width="16.28515625" style="6" customWidth="1"/>
    <col min="3556" max="3556" width="15" style="6" customWidth="1"/>
    <col min="3557" max="3557" width="18.85546875" style="6" customWidth="1"/>
    <col min="3558" max="3558" width="11.140625" style="6" customWidth="1"/>
    <col min="3559" max="3559" width="20.140625" style="6" customWidth="1"/>
    <col min="3560" max="3560" width="27.85546875" style="6" customWidth="1"/>
    <col min="3561" max="3561" width="17.5703125" style="6" customWidth="1"/>
    <col min="3562" max="3563" width="8.5703125" style="6" customWidth="1"/>
    <col min="3564" max="3564" width="16.28515625" style="6" customWidth="1"/>
    <col min="3565" max="3565" width="15" style="6" customWidth="1"/>
    <col min="3566" max="3566" width="17.5703125" style="6" customWidth="1"/>
    <col min="3567" max="3567" width="12.42578125" style="6" customWidth="1"/>
    <col min="3568" max="3568" width="15" style="6" customWidth="1"/>
    <col min="3569" max="3569" width="12.42578125" style="6" customWidth="1"/>
    <col min="3570" max="3570" width="6" style="6" customWidth="1"/>
    <col min="3571" max="3571" width="22.7109375" style="6" customWidth="1"/>
    <col min="3572" max="3572" width="31.7109375" style="6" customWidth="1"/>
    <col min="3573" max="3573" width="13.7109375" style="6" customWidth="1"/>
    <col min="3574" max="3574" width="16.28515625" style="6" customWidth="1"/>
    <col min="3575" max="3575" width="22.7109375" style="6" customWidth="1"/>
    <col min="3576" max="3576" width="21.42578125" style="6" customWidth="1"/>
    <col min="3577" max="3577" width="17.5703125" style="6" customWidth="1"/>
    <col min="3578" max="3578" width="16.28515625" style="6" customWidth="1"/>
    <col min="3579" max="3579" width="13.7109375" style="6" customWidth="1"/>
    <col min="3580" max="3580" width="8.5703125" style="6" customWidth="1"/>
    <col min="3581" max="3581" width="15" style="6" customWidth="1"/>
    <col min="3582" max="3582" width="17.5703125" style="6" customWidth="1"/>
    <col min="3583" max="3583" width="26.5703125" style="6" customWidth="1"/>
    <col min="3584" max="3584" width="25.28515625" style="6" customWidth="1"/>
    <col min="3585" max="3586" width="17.5703125" style="6" customWidth="1"/>
    <col min="3587" max="3587" width="12.42578125" style="6" customWidth="1"/>
    <col min="3588" max="3588" width="17.5703125" style="6" customWidth="1"/>
    <col min="3589" max="3589" width="12.42578125" style="6" customWidth="1"/>
    <col min="3590" max="3590" width="15" style="6" customWidth="1"/>
    <col min="3591" max="3591" width="16.28515625" style="6" customWidth="1"/>
    <col min="3592" max="3593" width="17.5703125" style="6" customWidth="1"/>
    <col min="3594" max="3594" width="27.85546875" style="6" customWidth="1"/>
    <col min="3595" max="3595" width="13.7109375" style="6" customWidth="1"/>
    <col min="3596" max="3597" width="17.5703125" style="6" customWidth="1"/>
    <col min="3598" max="3598" width="15" style="6" customWidth="1"/>
    <col min="3599" max="3600" width="12.42578125" style="6" customWidth="1"/>
    <col min="3601" max="3602" width="17.5703125" style="6" customWidth="1"/>
    <col min="3603" max="3603" width="22.7109375" style="6" customWidth="1"/>
    <col min="3604" max="3604" width="17.5703125" style="6" customWidth="1"/>
    <col min="3605" max="3605" width="15" style="6" customWidth="1"/>
    <col min="3606" max="3606" width="17.5703125" style="6" customWidth="1"/>
    <col min="3607" max="3607" width="12.42578125" style="6" customWidth="1"/>
    <col min="3608" max="3608" width="34.28515625" style="6" customWidth="1"/>
    <col min="3609" max="3609" width="29.140625" style="6" customWidth="1"/>
    <col min="3610" max="3611" width="18.85546875" style="6" customWidth="1"/>
    <col min="3612" max="3612" width="12.42578125" style="6" customWidth="1"/>
    <col min="3613" max="3613" width="20.140625" style="6" customWidth="1"/>
    <col min="3614" max="3614" width="16.28515625" style="6" customWidth="1"/>
    <col min="3615" max="3615" width="17.5703125" style="6" customWidth="1"/>
    <col min="3616" max="3797" width="12.42578125" style="6" customWidth="1"/>
    <col min="3798" max="3798" width="20.140625" style="6" customWidth="1"/>
    <col min="3799" max="3799" width="26.5703125" style="6" customWidth="1"/>
    <col min="3800" max="3800" width="29.140625" style="6" customWidth="1"/>
    <col min="3801" max="3802" width="13.7109375" style="6" customWidth="1"/>
    <col min="3803" max="3803" width="17.5703125" style="6" customWidth="1"/>
    <col min="3804" max="3804" width="12.42578125" style="6" customWidth="1"/>
    <col min="3805" max="3805" width="20.140625" style="6" customWidth="1"/>
    <col min="3806" max="3806" width="15" style="6" customWidth="1"/>
    <col min="3807" max="3807" width="12.42578125" style="6" customWidth="1"/>
    <col min="3808" max="3808" width="17.5703125" style="6" customWidth="1"/>
    <col min="3809" max="3809" width="15" style="6" customWidth="1"/>
    <col min="3810" max="3811" width="16.28515625" style="6" customWidth="1"/>
    <col min="3812" max="3812" width="15" style="6" customWidth="1"/>
    <col min="3813" max="3813" width="18.85546875" style="6" customWidth="1"/>
    <col min="3814" max="3814" width="11.140625" style="6" customWidth="1"/>
    <col min="3815" max="3815" width="20.140625" style="6" customWidth="1"/>
    <col min="3816" max="3816" width="27.85546875" style="6" customWidth="1"/>
    <col min="3817" max="3817" width="17.5703125" style="6" customWidth="1"/>
    <col min="3818" max="3819" width="8.5703125" style="6" customWidth="1"/>
    <col min="3820" max="3820" width="16.28515625" style="6" customWidth="1"/>
    <col min="3821" max="3821" width="15" style="6" customWidth="1"/>
    <col min="3822" max="3822" width="17.5703125" style="6" customWidth="1"/>
    <col min="3823" max="3823" width="12.42578125" style="6" customWidth="1"/>
    <col min="3824" max="3824" width="15" style="6" customWidth="1"/>
    <col min="3825" max="3825" width="12.42578125" style="6" customWidth="1"/>
    <col min="3826" max="3826" width="6" style="6" customWidth="1"/>
    <col min="3827" max="3827" width="22.7109375" style="6" customWidth="1"/>
    <col min="3828" max="3828" width="31.7109375" style="6" customWidth="1"/>
    <col min="3829" max="3829" width="13.7109375" style="6" customWidth="1"/>
    <col min="3830" max="3830" width="16.28515625" style="6" customWidth="1"/>
    <col min="3831" max="3831" width="22.7109375" style="6" customWidth="1"/>
    <col min="3832" max="3832" width="21.42578125" style="6" customWidth="1"/>
    <col min="3833" max="3833" width="17.5703125" style="6" customWidth="1"/>
    <col min="3834" max="3834" width="16.28515625" style="6" customWidth="1"/>
    <col min="3835" max="3835" width="13.7109375" style="6" customWidth="1"/>
    <col min="3836" max="3836" width="8.5703125" style="6" customWidth="1"/>
    <col min="3837" max="3837" width="15" style="6" customWidth="1"/>
    <col min="3838" max="3838" width="17.5703125" style="6" customWidth="1"/>
    <col min="3839" max="3839" width="26.5703125" style="6" customWidth="1"/>
    <col min="3840" max="3840" width="25.28515625" style="6" customWidth="1"/>
    <col min="3841" max="3842" width="17.5703125" style="6" customWidth="1"/>
    <col min="3843" max="3843" width="12.42578125" style="6" customWidth="1"/>
    <col min="3844" max="3844" width="17.5703125" style="6" customWidth="1"/>
    <col min="3845" max="3845" width="12.42578125" style="6" customWidth="1"/>
    <col min="3846" max="3846" width="15" style="6" customWidth="1"/>
    <col min="3847" max="3847" width="16.28515625" style="6" customWidth="1"/>
    <col min="3848" max="3849" width="17.5703125" style="6" customWidth="1"/>
    <col min="3850" max="3850" width="27.85546875" style="6" customWidth="1"/>
    <col min="3851" max="3851" width="13.7109375" style="6" customWidth="1"/>
    <col min="3852" max="3853" width="17.5703125" style="6" customWidth="1"/>
    <col min="3854" max="3854" width="15" style="6" customWidth="1"/>
    <col min="3855" max="3856" width="12.42578125" style="6" customWidth="1"/>
    <col min="3857" max="3858" width="17.5703125" style="6" customWidth="1"/>
    <col min="3859" max="3859" width="22.7109375" style="6" customWidth="1"/>
    <col min="3860" max="3860" width="17.5703125" style="6" customWidth="1"/>
    <col min="3861" max="3861" width="15" style="6" customWidth="1"/>
    <col min="3862" max="3862" width="17.5703125" style="6" customWidth="1"/>
    <col min="3863" max="3863" width="12.42578125" style="6" customWidth="1"/>
    <col min="3864" max="3864" width="34.28515625" style="6" customWidth="1"/>
    <col min="3865" max="3865" width="29.140625" style="6" customWidth="1"/>
    <col min="3866" max="3867" width="18.85546875" style="6" customWidth="1"/>
    <col min="3868" max="3868" width="12.42578125" style="6" customWidth="1"/>
    <col min="3869" max="3869" width="20.140625" style="6" customWidth="1"/>
    <col min="3870" max="3870" width="16.28515625" style="6" customWidth="1"/>
    <col min="3871" max="3871" width="17.5703125" style="6" customWidth="1"/>
    <col min="3872" max="4053" width="12.42578125" style="6" customWidth="1"/>
    <col min="4054" max="4054" width="20.140625" style="6" customWidth="1"/>
    <col min="4055" max="4055" width="26.5703125" style="6" customWidth="1"/>
    <col min="4056" max="4056" width="29.140625" style="6" customWidth="1"/>
    <col min="4057" max="4058" width="13.7109375" style="6" customWidth="1"/>
    <col min="4059" max="4059" width="17.5703125" style="6" customWidth="1"/>
    <col min="4060" max="4060" width="12.42578125" style="6" customWidth="1"/>
    <col min="4061" max="4061" width="20.140625" style="6" customWidth="1"/>
    <col min="4062" max="4062" width="15" style="6" customWidth="1"/>
    <col min="4063" max="4063" width="12.42578125" style="6" customWidth="1"/>
    <col min="4064" max="4064" width="17.5703125" style="6" customWidth="1"/>
    <col min="4065" max="4065" width="15" style="6" customWidth="1"/>
    <col min="4066" max="4067" width="16.28515625" style="6" customWidth="1"/>
    <col min="4068" max="4068" width="15" style="6" customWidth="1"/>
    <col min="4069" max="4069" width="18.85546875" style="6" customWidth="1"/>
    <col min="4070" max="4070" width="11.140625" style="6" customWidth="1"/>
    <col min="4071" max="4071" width="20.140625" style="6" customWidth="1"/>
    <col min="4072" max="4072" width="27.85546875" style="6" customWidth="1"/>
    <col min="4073" max="4073" width="17.5703125" style="6" customWidth="1"/>
    <col min="4074" max="4075" width="8.5703125" style="6" customWidth="1"/>
    <col min="4076" max="4076" width="16.28515625" style="6" customWidth="1"/>
    <col min="4077" max="4077" width="15" style="6" customWidth="1"/>
    <col min="4078" max="4078" width="17.5703125" style="6" customWidth="1"/>
    <col min="4079" max="4079" width="12.42578125" style="6" customWidth="1"/>
    <col min="4080" max="4080" width="15" style="6" customWidth="1"/>
    <col min="4081" max="4081" width="12.42578125" style="6" customWidth="1"/>
    <col min="4082" max="4082" width="6" style="6" customWidth="1"/>
    <col min="4083" max="4083" width="22.7109375" style="6" customWidth="1"/>
    <col min="4084" max="4084" width="31.7109375" style="6" customWidth="1"/>
    <col min="4085" max="4085" width="13.7109375" style="6" customWidth="1"/>
    <col min="4086" max="4086" width="16.28515625" style="6" customWidth="1"/>
    <col min="4087" max="4087" width="22.7109375" style="6" customWidth="1"/>
    <col min="4088" max="4088" width="21.42578125" style="6" customWidth="1"/>
    <col min="4089" max="4089" width="17.5703125" style="6" customWidth="1"/>
    <col min="4090" max="4090" width="16.28515625" style="6" customWidth="1"/>
    <col min="4091" max="4091" width="13.7109375" style="6" customWidth="1"/>
    <col min="4092" max="4092" width="8.5703125" style="6" customWidth="1"/>
    <col min="4093" max="4093" width="15" style="6" customWidth="1"/>
    <col min="4094" max="4094" width="17.5703125" style="6" customWidth="1"/>
    <col min="4095" max="4095" width="26.5703125" style="6" customWidth="1"/>
    <col min="4096" max="4096" width="25.28515625" style="6" customWidth="1"/>
    <col min="4097" max="4098" width="17.5703125" style="6" customWidth="1"/>
    <col min="4099" max="4099" width="12.42578125" style="6" customWidth="1"/>
    <col min="4100" max="4100" width="17.5703125" style="6" customWidth="1"/>
    <col min="4101" max="4101" width="12.42578125" style="6" customWidth="1"/>
    <col min="4102" max="4102" width="15" style="6" customWidth="1"/>
    <col min="4103" max="4103" width="16.28515625" style="6" customWidth="1"/>
    <col min="4104" max="4105" width="17.5703125" style="6" customWidth="1"/>
    <col min="4106" max="4106" width="27.85546875" style="6" customWidth="1"/>
    <col min="4107" max="4107" width="13.7109375" style="6" customWidth="1"/>
    <col min="4108" max="4109" width="17.5703125" style="6" customWidth="1"/>
    <col min="4110" max="4110" width="15" style="6" customWidth="1"/>
    <col min="4111" max="4112" width="12.42578125" style="6" customWidth="1"/>
    <col min="4113" max="4114" width="17.5703125" style="6" customWidth="1"/>
    <col min="4115" max="4115" width="22.7109375" style="6" customWidth="1"/>
    <col min="4116" max="4116" width="17.5703125" style="6" customWidth="1"/>
    <col min="4117" max="4117" width="15" style="6" customWidth="1"/>
    <col min="4118" max="4118" width="17.5703125" style="6" customWidth="1"/>
    <col min="4119" max="4119" width="12.42578125" style="6" customWidth="1"/>
    <col min="4120" max="4120" width="34.28515625" style="6" customWidth="1"/>
    <col min="4121" max="4121" width="29.140625" style="6" customWidth="1"/>
    <col min="4122" max="4123" width="18.85546875" style="6" customWidth="1"/>
    <col min="4124" max="4124" width="12.42578125" style="6" customWidth="1"/>
    <col min="4125" max="4125" width="20.140625" style="6" customWidth="1"/>
    <col min="4126" max="4126" width="16.28515625" style="6" customWidth="1"/>
    <col min="4127" max="4127" width="17.5703125" style="6" customWidth="1"/>
    <col min="4128" max="4309" width="12.42578125" style="6" customWidth="1"/>
    <col min="4310" max="4310" width="20.140625" style="6" customWidth="1"/>
    <col min="4311" max="4311" width="26.5703125" style="6" customWidth="1"/>
    <col min="4312" max="4312" width="29.140625" style="6" customWidth="1"/>
    <col min="4313" max="4314" width="13.7109375" style="6" customWidth="1"/>
    <col min="4315" max="4315" width="17.5703125" style="6" customWidth="1"/>
    <col min="4316" max="4316" width="12.42578125" style="6" customWidth="1"/>
    <col min="4317" max="4317" width="20.140625" style="6" customWidth="1"/>
    <col min="4318" max="4318" width="15" style="6" customWidth="1"/>
    <col min="4319" max="4319" width="12.42578125" style="6" customWidth="1"/>
    <col min="4320" max="4320" width="17.5703125" style="6" customWidth="1"/>
    <col min="4321" max="4321" width="15" style="6" customWidth="1"/>
    <col min="4322" max="4323" width="16.28515625" style="6" customWidth="1"/>
    <col min="4324" max="4324" width="15" style="6" customWidth="1"/>
    <col min="4325" max="4325" width="18.85546875" style="6" customWidth="1"/>
    <col min="4326" max="4326" width="11.140625" style="6" customWidth="1"/>
    <col min="4327" max="4327" width="20.140625" style="6" customWidth="1"/>
    <col min="4328" max="4328" width="27.85546875" style="6" customWidth="1"/>
    <col min="4329" max="4329" width="17.5703125" style="6" customWidth="1"/>
    <col min="4330" max="4331" width="8.5703125" style="6" customWidth="1"/>
    <col min="4332" max="4332" width="16.28515625" style="6" customWidth="1"/>
    <col min="4333" max="4333" width="15" style="6" customWidth="1"/>
    <col min="4334" max="4334" width="17.5703125" style="6" customWidth="1"/>
    <col min="4335" max="4335" width="12.42578125" style="6" customWidth="1"/>
    <col min="4336" max="4336" width="15" style="6" customWidth="1"/>
    <col min="4337" max="4337" width="12.42578125" style="6" customWidth="1"/>
    <col min="4338" max="4338" width="6" style="6" customWidth="1"/>
    <col min="4339" max="4339" width="22.7109375" style="6" customWidth="1"/>
    <col min="4340" max="4340" width="31.7109375" style="6" customWidth="1"/>
    <col min="4341" max="4341" width="13.7109375" style="6" customWidth="1"/>
    <col min="4342" max="4342" width="16.28515625" style="6" customWidth="1"/>
    <col min="4343" max="4343" width="22.7109375" style="6" customWidth="1"/>
    <col min="4344" max="4344" width="21.42578125" style="6" customWidth="1"/>
    <col min="4345" max="4345" width="17.5703125" style="6" customWidth="1"/>
    <col min="4346" max="4346" width="16.28515625" style="6" customWidth="1"/>
    <col min="4347" max="4347" width="13.7109375" style="6" customWidth="1"/>
    <col min="4348" max="4348" width="8.5703125" style="6" customWidth="1"/>
    <col min="4349" max="4349" width="15" style="6" customWidth="1"/>
    <col min="4350" max="4350" width="17.5703125" style="6" customWidth="1"/>
    <col min="4351" max="4351" width="26.5703125" style="6" customWidth="1"/>
    <col min="4352" max="4352" width="25.28515625" style="6" customWidth="1"/>
    <col min="4353" max="4354" width="17.5703125" style="6" customWidth="1"/>
    <col min="4355" max="4355" width="12.42578125" style="6" customWidth="1"/>
    <col min="4356" max="4356" width="17.5703125" style="6" customWidth="1"/>
    <col min="4357" max="4357" width="12.42578125" style="6" customWidth="1"/>
    <col min="4358" max="4358" width="15" style="6" customWidth="1"/>
    <col min="4359" max="4359" width="16.28515625" style="6" customWidth="1"/>
    <col min="4360" max="4361" width="17.5703125" style="6" customWidth="1"/>
    <col min="4362" max="4362" width="27.85546875" style="6" customWidth="1"/>
    <col min="4363" max="4363" width="13.7109375" style="6" customWidth="1"/>
    <col min="4364" max="4365" width="17.5703125" style="6" customWidth="1"/>
    <col min="4366" max="4366" width="15" style="6" customWidth="1"/>
    <col min="4367" max="4368" width="12.42578125" style="6" customWidth="1"/>
    <col min="4369" max="4370" width="17.5703125" style="6" customWidth="1"/>
    <col min="4371" max="4371" width="22.7109375" style="6" customWidth="1"/>
    <col min="4372" max="4372" width="17.5703125" style="6" customWidth="1"/>
    <col min="4373" max="4373" width="15" style="6" customWidth="1"/>
    <col min="4374" max="4374" width="17.5703125" style="6" customWidth="1"/>
    <col min="4375" max="4375" width="12.42578125" style="6" customWidth="1"/>
    <col min="4376" max="4376" width="34.28515625" style="6" customWidth="1"/>
    <col min="4377" max="4377" width="29.140625" style="6" customWidth="1"/>
    <col min="4378" max="4379" width="18.85546875" style="6" customWidth="1"/>
    <col min="4380" max="4380" width="12.42578125" style="6" customWidth="1"/>
    <col min="4381" max="4381" width="20.140625" style="6" customWidth="1"/>
    <col min="4382" max="4382" width="16.28515625" style="6" customWidth="1"/>
    <col min="4383" max="4383" width="17.5703125" style="6" customWidth="1"/>
    <col min="4384" max="4565" width="12.42578125" style="6" customWidth="1"/>
    <col min="4566" max="4566" width="20.140625" style="6" customWidth="1"/>
    <col min="4567" max="4567" width="26.5703125" style="6" customWidth="1"/>
    <col min="4568" max="4568" width="29.140625" style="6" customWidth="1"/>
    <col min="4569" max="4570" width="13.7109375" style="6" customWidth="1"/>
    <col min="4571" max="4571" width="17.5703125" style="6" customWidth="1"/>
    <col min="4572" max="4572" width="12.42578125" style="6" customWidth="1"/>
    <col min="4573" max="4573" width="20.140625" style="6" customWidth="1"/>
    <col min="4574" max="4574" width="15" style="6" customWidth="1"/>
    <col min="4575" max="4575" width="12.42578125" style="6" customWidth="1"/>
    <col min="4576" max="4576" width="17.5703125" style="6" customWidth="1"/>
    <col min="4577" max="4577" width="15" style="6" customWidth="1"/>
    <col min="4578" max="4579" width="16.28515625" style="6" customWidth="1"/>
    <col min="4580" max="4580" width="15" style="6" customWidth="1"/>
    <col min="4581" max="4581" width="18.85546875" style="6" customWidth="1"/>
    <col min="4582" max="4582" width="11.140625" style="6" customWidth="1"/>
    <col min="4583" max="4583" width="20.140625" style="6" customWidth="1"/>
    <col min="4584" max="4584" width="27.85546875" style="6" customWidth="1"/>
    <col min="4585" max="4585" width="17.5703125" style="6" customWidth="1"/>
    <col min="4586" max="4587" width="8.5703125" style="6" customWidth="1"/>
    <col min="4588" max="4588" width="16.28515625" style="6" customWidth="1"/>
    <col min="4589" max="4589" width="15" style="6" customWidth="1"/>
    <col min="4590" max="4590" width="17.5703125" style="6" customWidth="1"/>
    <col min="4591" max="4591" width="12.42578125" style="6" customWidth="1"/>
    <col min="4592" max="4592" width="15" style="6" customWidth="1"/>
    <col min="4593" max="4593" width="12.42578125" style="6" customWidth="1"/>
    <col min="4594" max="4594" width="6" style="6" customWidth="1"/>
    <col min="4595" max="4595" width="22.7109375" style="6" customWidth="1"/>
    <col min="4596" max="4596" width="31.7109375" style="6" customWidth="1"/>
    <col min="4597" max="4597" width="13.7109375" style="6" customWidth="1"/>
    <col min="4598" max="4598" width="16.28515625" style="6" customWidth="1"/>
    <col min="4599" max="4599" width="22.7109375" style="6" customWidth="1"/>
    <col min="4600" max="4600" width="21.42578125" style="6" customWidth="1"/>
    <col min="4601" max="4601" width="17.5703125" style="6" customWidth="1"/>
    <col min="4602" max="4602" width="16.28515625" style="6" customWidth="1"/>
    <col min="4603" max="4603" width="13.7109375" style="6" customWidth="1"/>
    <col min="4604" max="4604" width="8.5703125" style="6" customWidth="1"/>
    <col min="4605" max="4605" width="15" style="6" customWidth="1"/>
    <col min="4606" max="4606" width="17.5703125" style="6" customWidth="1"/>
    <col min="4607" max="4607" width="26.5703125" style="6" customWidth="1"/>
    <col min="4608" max="4608" width="25.28515625" style="6" customWidth="1"/>
    <col min="4609" max="4610" width="17.5703125" style="6" customWidth="1"/>
    <col min="4611" max="4611" width="12.42578125" style="6" customWidth="1"/>
    <col min="4612" max="4612" width="17.5703125" style="6" customWidth="1"/>
    <col min="4613" max="4613" width="12.42578125" style="6" customWidth="1"/>
    <col min="4614" max="4614" width="15" style="6" customWidth="1"/>
    <col min="4615" max="4615" width="16.28515625" style="6" customWidth="1"/>
    <col min="4616" max="4617" width="17.5703125" style="6" customWidth="1"/>
    <col min="4618" max="4618" width="27.85546875" style="6" customWidth="1"/>
    <col min="4619" max="4619" width="13.7109375" style="6" customWidth="1"/>
    <col min="4620" max="4621" width="17.5703125" style="6" customWidth="1"/>
    <col min="4622" max="4622" width="15" style="6" customWidth="1"/>
    <col min="4623" max="4624" width="12.42578125" style="6" customWidth="1"/>
    <col min="4625" max="4626" width="17.5703125" style="6" customWidth="1"/>
    <col min="4627" max="4627" width="22.7109375" style="6" customWidth="1"/>
    <col min="4628" max="4628" width="17.5703125" style="6" customWidth="1"/>
    <col min="4629" max="4629" width="15" style="6" customWidth="1"/>
    <col min="4630" max="4630" width="17.5703125" style="6" customWidth="1"/>
    <col min="4631" max="4631" width="12.42578125" style="6" customWidth="1"/>
    <col min="4632" max="4632" width="34.28515625" style="6" customWidth="1"/>
    <col min="4633" max="4633" width="29.140625" style="6" customWidth="1"/>
    <col min="4634" max="4635" width="18.85546875" style="6" customWidth="1"/>
    <col min="4636" max="4636" width="12.42578125" style="6" customWidth="1"/>
    <col min="4637" max="4637" width="20.140625" style="6" customWidth="1"/>
    <col min="4638" max="4638" width="16.28515625" style="6" customWidth="1"/>
    <col min="4639" max="4639" width="17.5703125" style="6" customWidth="1"/>
    <col min="4640" max="4821" width="12.42578125" style="6" customWidth="1"/>
    <col min="4822" max="4822" width="20.140625" style="6" customWidth="1"/>
    <col min="4823" max="4823" width="26.5703125" style="6" customWidth="1"/>
    <col min="4824" max="4824" width="29.140625" style="6" customWidth="1"/>
    <col min="4825" max="4826" width="13.7109375" style="6" customWidth="1"/>
    <col min="4827" max="4827" width="17.5703125" style="6" customWidth="1"/>
    <col min="4828" max="4828" width="12.42578125" style="6" customWidth="1"/>
    <col min="4829" max="4829" width="20.140625" style="6" customWidth="1"/>
    <col min="4830" max="4830" width="15" style="6" customWidth="1"/>
    <col min="4831" max="4831" width="12.42578125" style="6" customWidth="1"/>
    <col min="4832" max="4832" width="17.5703125" style="6" customWidth="1"/>
    <col min="4833" max="4833" width="15" style="6" customWidth="1"/>
    <col min="4834" max="4835" width="16.28515625" style="6" customWidth="1"/>
    <col min="4836" max="4836" width="15" style="6" customWidth="1"/>
    <col min="4837" max="4837" width="18.85546875" style="6" customWidth="1"/>
    <col min="4838" max="4838" width="11.140625" style="6" customWidth="1"/>
    <col min="4839" max="4839" width="20.140625" style="6" customWidth="1"/>
    <col min="4840" max="4840" width="27.85546875" style="6" customWidth="1"/>
    <col min="4841" max="4841" width="17.5703125" style="6" customWidth="1"/>
    <col min="4842" max="4843" width="8.5703125" style="6" customWidth="1"/>
    <col min="4844" max="4844" width="16.28515625" style="6" customWidth="1"/>
    <col min="4845" max="4845" width="15" style="6" customWidth="1"/>
    <col min="4846" max="4846" width="17.5703125" style="6" customWidth="1"/>
    <col min="4847" max="4847" width="12.42578125" style="6" customWidth="1"/>
    <col min="4848" max="4848" width="15" style="6" customWidth="1"/>
    <col min="4849" max="4849" width="12.42578125" style="6" customWidth="1"/>
    <col min="4850" max="4850" width="6" style="6" customWidth="1"/>
    <col min="4851" max="4851" width="22.7109375" style="6" customWidth="1"/>
    <col min="4852" max="4852" width="31.7109375" style="6" customWidth="1"/>
    <col min="4853" max="4853" width="13.7109375" style="6" customWidth="1"/>
    <col min="4854" max="4854" width="16.28515625" style="6" customWidth="1"/>
    <col min="4855" max="4855" width="22.7109375" style="6" customWidth="1"/>
    <col min="4856" max="4856" width="21.42578125" style="6" customWidth="1"/>
    <col min="4857" max="4857" width="17.5703125" style="6" customWidth="1"/>
    <col min="4858" max="4858" width="16.28515625" style="6" customWidth="1"/>
    <col min="4859" max="4859" width="13.7109375" style="6" customWidth="1"/>
    <col min="4860" max="4860" width="8.5703125" style="6" customWidth="1"/>
    <col min="4861" max="4861" width="15" style="6" customWidth="1"/>
    <col min="4862" max="4862" width="17.5703125" style="6" customWidth="1"/>
    <col min="4863" max="4863" width="26.5703125" style="6" customWidth="1"/>
    <col min="4864" max="4864" width="25.28515625" style="6" customWidth="1"/>
    <col min="4865" max="4866" width="17.5703125" style="6" customWidth="1"/>
    <col min="4867" max="4867" width="12.42578125" style="6" customWidth="1"/>
    <col min="4868" max="4868" width="17.5703125" style="6" customWidth="1"/>
    <col min="4869" max="4869" width="12.42578125" style="6" customWidth="1"/>
    <col min="4870" max="4870" width="15" style="6" customWidth="1"/>
    <col min="4871" max="4871" width="16.28515625" style="6" customWidth="1"/>
    <col min="4872" max="4873" width="17.5703125" style="6" customWidth="1"/>
    <col min="4874" max="4874" width="27.85546875" style="6" customWidth="1"/>
    <col min="4875" max="4875" width="13.7109375" style="6" customWidth="1"/>
    <col min="4876" max="4877" width="17.5703125" style="6" customWidth="1"/>
    <col min="4878" max="4878" width="15" style="6" customWidth="1"/>
    <col min="4879" max="4880" width="12.42578125" style="6" customWidth="1"/>
    <col min="4881" max="4882" width="17.5703125" style="6" customWidth="1"/>
    <col min="4883" max="4883" width="22.7109375" style="6" customWidth="1"/>
    <col min="4884" max="4884" width="17.5703125" style="6" customWidth="1"/>
    <col min="4885" max="4885" width="15" style="6" customWidth="1"/>
    <col min="4886" max="4886" width="17.5703125" style="6" customWidth="1"/>
    <col min="4887" max="4887" width="12.42578125" style="6" customWidth="1"/>
    <col min="4888" max="4888" width="34.28515625" style="6" customWidth="1"/>
    <col min="4889" max="4889" width="29.140625" style="6" customWidth="1"/>
    <col min="4890" max="4891" width="18.85546875" style="6" customWidth="1"/>
    <col min="4892" max="4892" width="12.42578125" style="6" customWidth="1"/>
    <col min="4893" max="4893" width="20.140625" style="6" customWidth="1"/>
    <col min="4894" max="4894" width="16.28515625" style="6" customWidth="1"/>
    <col min="4895" max="4895" width="17.5703125" style="6" customWidth="1"/>
    <col min="4896" max="5077" width="12.42578125" style="6" customWidth="1"/>
    <col min="5078" max="5078" width="20.140625" style="6" customWidth="1"/>
    <col min="5079" max="5079" width="26.5703125" style="6" customWidth="1"/>
    <col min="5080" max="5080" width="29.140625" style="6" customWidth="1"/>
    <col min="5081" max="5082" width="13.7109375" style="6" customWidth="1"/>
    <col min="5083" max="5083" width="17.5703125" style="6" customWidth="1"/>
    <col min="5084" max="5084" width="12.42578125" style="6" customWidth="1"/>
    <col min="5085" max="5085" width="20.140625" style="6" customWidth="1"/>
    <col min="5086" max="5086" width="15" style="6" customWidth="1"/>
    <col min="5087" max="5087" width="12.42578125" style="6" customWidth="1"/>
    <col min="5088" max="5088" width="17.5703125" style="6" customWidth="1"/>
    <col min="5089" max="5089" width="15" style="6" customWidth="1"/>
    <col min="5090" max="5091" width="16.28515625" style="6" customWidth="1"/>
    <col min="5092" max="5092" width="15" style="6" customWidth="1"/>
    <col min="5093" max="5093" width="18.85546875" style="6" customWidth="1"/>
    <col min="5094" max="5094" width="11.140625" style="6" customWidth="1"/>
    <col min="5095" max="5095" width="20.140625" style="6" customWidth="1"/>
    <col min="5096" max="5096" width="27.85546875" style="6" customWidth="1"/>
    <col min="5097" max="5097" width="17.5703125" style="6" customWidth="1"/>
    <col min="5098" max="5099" width="8.5703125" style="6" customWidth="1"/>
    <col min="5100" max="5100" width="16.28515625" style="6" customWidth="1"/>
    <col min="5101" max="5101" width="15" style="6" customWidth="1"/>
    <col min="5102" max="5102" width="17.5703125" style="6" customWidth="1"/>
    <col min="5103" max="5103" width="12.42578125" style="6" customWidth="1"/>
    <col min="5104" max="5104" width="15" style="6" customWidth="1"/>
    <col min="5105" max="5105" width="12.42578125" style="6" customWidth="1"/>
    <col min="5106" max="5106" width="6" style="6" customWidth="1"/>
    <col min="5107" max="5107" width="22.7109375" style="6" customWidth="1"/>
    <col min="5108" max="5108" width="31.7109375" style="6" customWidth="1"/>
    <col min="5109" max="5109" width="13.7109375" style="6" customWidth="1"/>
    <col min="5110" max="5110" width="16.28515625" style="6" customWidth="1"/>
    <col min="5111" max="5111" width="22.7109375" style="6" customWidth="1"/>
    <col min="5112" max="5112" width="21.42578125" style="6" customWidth="1"/>
    <col min="5113" max="5113" width="17.5703125" style="6" customWidth="1"/>
    <col min="5114" max="5114" width="16.28515625" style="6" customWidth="1"/>
    <col min="5115" max="5115" width="13.7109375" style="6" customWidth="1"/>
    <col min="5116" max="5116" width="8.5703125" style="6" customWidth="1"/>
    <col min="5117" max="5117" width="15" style="6" customWidth="1"/>
    <col min="5118" max="5118" width="17.5703125" style="6" customWidth="1"/>
    <col min="5119" max="5119" width="26.5703125" style="6" customWidth="1"/>
    <col min="5120" max="5120" width="25.28515625" style="6" customWidth="1"/>
    <col min="5121" max="5122" width="17.5703125" style="6" customWidth="1"/>
    <col min="5123" max="5123" width="12.42578125" style="6" customWidth="1"/>
    <col min="5124" max="5124" width="17.5703125" style="6" customWidth="1"/>
    <col min="5125" max="5125" width="12.42578125" style="6" customWidth="1"/>
    <col min="5126" max="5126" width="15" style="6" customWidth="1"/>
    <col min="5127" max="5127" width="16.28515625" style="6" customWidth="1"/>
    <col min="5128" max="5129" width="17.5703125" style="6" customWidth="1"/>
    <col min="5130" max="5130" width="27.85546875" style="6" customWidth="1"/>
    <col min="5131" max="5131" width="13.7109375" style="6" customWidth="1"/>
    <col min="5132" max="5133" width="17.5703125" style="6" customWidth="1"/>
    <col min="5134" max="5134" width="15" style="6" customWidth="1"/>
    <col min="5135" max="5136" width="12.42578125" style="6" customWidth="1"/>
    <col min="5137" max="5138" width="17.5703125" style="6" customWidth="1"/>
    <col min="5139" max="5139" width="22.7109375" style="6" customWidth="1"/>
    <col min="5140" max="5140" width="17.5703125" style="6" customWidth="1"/>
    <col min="5141" max="5141" width="15" style="6" customWidth="1"/>
    <col min="5142" max="5142" width="17.5703125" style="6" customWidth="1"/>
    <col min="5143" max="5143" width="12.42578125" style="6" customWidth="1"/>
    <col min="5144" max="5144" width="34.28515625" style="6" customWidth="1"/>
    <col min="5145" max="5145" width="29.140625" style="6" customWidth="1"/>
    <col min="5146" max="5147" width="18.85546875" style="6" customWidth="1"/>
    <col min="5148" max="5148" width="12.42578125" style="6" customWidth="1"/>
    <col min="5149" max="5149" width="20.140625" style="6" customWidth="1"/>
    <col min="5150" max="5150" width="16.28515625" style="6" customWidth="1"/>
    <col min="5151" max="5151" width="17.5703125" style="6" customWidth="1"/>
    <col min="5152" max="5333" width="12.42578125" style="6" customWidth="1"/>
    <col min="5334" max="5334" width="20.140625" style="6" customWidth="1"/>
    <col min="5335" max="5335" width="26.5703125" style="6" customWidth="1"/>
    <col min="5336" max="5336" width="29.140625" style="6" customWidth="1"/>
    <col min="5337" max="5338" width="13.7109375" style="6" customWidth="1"/>
    <col min="5339" max="5339" width="17.5703125" style="6" customWidth="1"/>
    <col min="5340" max="5340" width="12.42578125" style="6" customWidth="1"/>
    <col min="5341" max="5341" width="20.140625" style="6" customWidth="1"/>
    <col min="5342" max="5342" width="15" style="6" customWidth="1"/>
    <col min="5343" max="5343" width="12.42578125" style="6" customWidth="1"/>
    <col min="5344" max="5344" width="17.5703125" style="6" customWidth="1"/>
    <col min="5345" max="5345" width="15" style="6" customWidth="1"/>
    <col min="5346" max="5347" width="16.28515625" style="6" customWidth="1"/>
    <col min="5348" max="5348" width="15" style="6" customWidth="1"/>
    <col min="5349" max="5349" width="18.85546875" style="6" customWidth="1"/>
    <col min="5350" max="5350" width="11.140625" style="6" customWidth="1"/>
    <col min="5351" max="5351" width="20.140625" style="6" customWidth="1"/>
    <col min="5352" max="5352" width="27.85546875" style="6" customWidth="1"/>
    <col min="5353" max="5353" width="17.5703125" style="6" customWidth="1"/>
    <col min="5354" max="5355" width="8.5703125" style="6" customWidth="1"/>
    <col min="5356" max="5356" width="16.28515625" style="6" customWidth="1"/>
    <col min="5357" max="5357" width="15" style="6" customWidth="1"/>
    <col min="5358" max="5358" width="17.5703125" style="6" customWidth="1"/>
    <col min="5359" max="5359" width="12.42578125" style="6" customWidth="1"/>
    <col min="5360" max="5360" width="15" style="6" customWidth="1"/>
    <col min="5361" max="5361" width="12.42578125" style="6" customWidth="1"/>
    <col min="5362" max="5362" width="6" style="6" customWidth="1"/>
    <col min="5363" max="5363" width="22.7109375" style="6" customWidth="1"/>
    <col min="5364" max="5364" width="31.7109375" style="6" customWidth="1"/>
    <col min="5365" max="5365" width="13.7109375" style="6" customWidth="1"/>
    <col min="5366" max="5366" width="16.28515625" style="6" customWidth="1"/>
    <col min="5367" max="5367" width="22.7109375" style="6" customWidth="1"/>
    <col min="5368" max="5368" width="21.42578125" style="6" customWidth="1"/>
    <col min="5369" max="5369" width="17.5703125" style="6" customWidth="1"/>
    <col min="5370" max="5370" width="16.28515625" style="6" customWidth="1"/>
    <col min="5371" max="5371" width="13.7109375" style="6" customWidth="1"/>
    <col min="5372" max="5372" width="8.5703125" style="6" customWidth="1"/>
    <col min="5373" max="5373" width="15" style="6" customWidth="1"/>
    <col min="5374" max="5374" width="17.5703125" style="6" customWidth="1"/>
    <col min="5375" max="5375" width="26.5703125" style="6" customWidth="1"/>
    <col min="5376" max="5376" width="25.28515625" style="6" customWidth="1"/>
    <col min="5377" max="5378" width="17.5703125" style="6" customWidth="1"/>
    <col min="5379" max="5379" width="12.42578125" style="6" customWidth="1"/>
    <col min="5380" max="5380" width="17.5703125" style="6" customWidth="1"/>
    <col min="5381" max="5381" width="12.42578125" style="6" customWidth="1"/>
    <col min="5382" max="5382" width="15" style="6" customWidth="1"/>
    <col min="5383" max="5383" width="16.28515625" style="6" customWidth="1"/>
    <col min="5384" max="5385" width="17.5703125" style="6" customWidth="1"/>
    <col min="5386" max="5386" width="27.85546875" style="6" customWidth="1"/>
    <col min="5387" max="5387" width="13.7109375" style="6" customWidth="1"/>
    <col min="5388" max="5389" width="17.5703125" style="6" customWidth="1"/>
    <col min="5390" max="5390" width="15" style="6" customWidth="1"/>
    <col min="5391" max="5392" width="12.42578125" style="6" customWidth="1"/>
    <col min="5393" max="5394" width="17.5703125" style="6" customWidth="1"/>
    <col min="5395" max="5395" width="22.7109375" style="6" customWidth="1"/>
    <col min="5396" max="5396" width="17.5703125" style="6" customWidth="1"/>
    <col min="5397" max="5397" width="15" style="6" customWidth="1"/>
    <col min="5398" max="5398" width="17.5703125" style="6" customWidth="1"/>
    <col min="5399" max="5399" width="12.42578125" style="6" customWidth="1"/>
    <col min="5400" max="5400" width="34.28515625" style="6" customWidth="1"/>
    <col min="5401" max="5401" width="29.140625" style="6" customWidth="1"/>
    <col min="5402" max="5403" width="18.85546875" style="6" customWidth="1"/>
    <col min="5404" max="5404" width="12.42578125" style="6" customWidth="1"/>
    <col min="5405" max="5405" width="20.140625" style="6" customWidth="1"/>
    <col min="5406" max="5406" width="16.28515625" style="6" customWidth="1"/>
    <col min="5407" max="5407" width="17.5703125" style="6" customWidth="1"/>
    <col min="5408" max="5589" width="12.42578125" style="6" customWidth="1"/>
    <col min="5590" max="5590" width="20.140625" style="6" customWidth="1"/>
    <col min="5591" max="5591" width="26.5703125" style="6" customWidth="1"/>
    <col min="5592" max="5592" width="29.140625" style="6" customWidth="1"/>
    <col min="5593" max="5594" width="13.7109375" style="6" customWidth="1"/>
    <col min="5595" max="5595" width="17.5703125" style="6" customWidth="1"/>
    <col min="5596" max="5596" width="12.42578125" style="6" customWidth="1"/>
    <col min="5597" max="5597" width="20.140625" style="6" customWidth="1"/>
    <col min="5598" max="5598" width="15" style="6" customWidth="1"/>
    <col min="5599" max="5599" width="12.42578125" style="6" customWidth="1"/>
    <col min="5600" max="5600" width="17.5703125" style="6" customWidth="1"/>
    <col min="5601" max="5601" width="15" style="6" customWidth="1"/>
    <col min="5602" max="5603" width="16.28515625" style="6" customWidth="1"/>
    <col min="5604" max="5604" width="15" style="6" customWidth="1"/>
    <col min="5605" max="5605" width="18.85546875" style="6" customWidth="1"/>
    <col min="5606" max="5606" width="11.140625" style="6" customWidth="1"/>
    <col min="5607" max="5607" width="20.140625" style="6" customWidth="1"/>
    <col min="5608" max="5608" width="27.85546875" style="6" customWidth="1"/>
    <col min="5609" max="5609" width="17.5703125" style="6" customWidth="1"/>
    <col min="5610" max="5611" width="8.5703125" style="6" customWidth="1"/>
    <col min="5612" max="5612" width="16.28515625" style="6" customWidth="1"/>
    <col min="5613" max="5613" width="15" style="6" customWidth="1"/>
    <col min="5614" max="5614" width="17.5703125" style="6" customWidth="1"/>
    <col min="5615" max="5615" width="12.42578125" style="6" customWidth="1"/>
    <col min="5616" max="5616" width="15" style="6" customWidth="1"/>
    <col min="5617" max="5617" width="12.42578125" style="6" customWidth="1"/>
    <col min="5618" max="5618" width="6" style="6" customWidth="1"/>
    <col min="5619" max="5619" width="22.7109375" style="6" customWidth="1"/>
    <col min="5620" max="5620" width="31.7109375" style="6" customWidth="1"/>
    <col min="5621" max="5621" width="13.7109375" style="6" customWidth="1"/>
    <col min="5622" max="5622" width="16.28515625" style="6" customWidth="1"/>
    <col min="5623" max="5623" width="22.7109375" style="6" customWidth="1"/>
    <col min="5624" max="5624" width="21.42578125" style="6" customWidth="1"/>
    <col min="5625" max="5625" width="17.5703125" style="6" customWidth="1"/>
    <col min="5626" max="5626" width="16.28515625" style="6" customWidth="1"/>
    <col min="5627" max="5627" width="13.7109375" style="6" customWidth="1"/>
    <col min="5628" max="5628" width="8.5703125" style="6" customWidth="1"/>
    <col min="5629" max="5629" width="15" style="6" customWidth="1"/>
    <col min="5630" max="5630" width="17.5703125" style="6" customWidth="1"/>
    <col min="5631" max="5631" width="26.5703125" style="6" customWidth="1"/>
    <col min="5632" max="5632" width="25.28515625" style="6" customWidth="1"/>
    <col min="5633" max="5634" width="17.5703125" style="6" customWidth="1"/>
    <col min="5635" max="5635" width="12.42578125" style="6" customWidth="1"/>
    <col min="5636" max="5636" width="17.5703125" style="6" customWidth="1"/>
    <col min="5637" max="5637" width="12.42578125" style="6" customWidth="1"/>
    <col min="5638" max="5638" width="15" style="6" customWidth="1"/>
    <col min="5639" max="5639" width="16.28515625" style="6" customWidth="1"/>
    <col min="5640" max="5641" width="17.5703125" style="6" customWidth="1"/>
    <col min="5642" max="5642" width="27.85546875" style="6" customWidth="1"/>
    <col min="5643" max="5643" width="13.7109375" style="6" customWidth="1"/>
    <col min="5644" max="5645" width="17.5703125" style="6" customWidth="1"/>
    <col min="5646" max="5646" width="15" style="6" customWidth="1"/>
    <col min="5647" max="5648" width="12.42578125" style="6" customWidth="1"/>
    <col min="5649" max="5650" width="17.5703125" style="6" customWidth="1"/>
    <col min="5651" max="5651" width="22.7109375" style="6" customWidth="1"/>
    <col min="5652" max="5652" width="17.5703125" style="6" customWidth="1"/>
    <col min="5653" max="5653" width="15" style="6" customWidth="1"/>
    <col min="5654" max="5654" width="17.5703125" style="6" customWidth="1"/>
    <col min="5655" max="5655" width="12.42578125" style="6" customWidth="1"/>
    <col min="5656" max="5656" width="34.28515625" style="6" customWidth="1"/>
    <col min="5657" max="5657" width="29.140625" style="6" customWidth="1"/>
    <col min="5658" max="5659" width="18.85546875" style="6" customWidth="1"/>
    <col min="5660" max="5660" width="12.42578125" style="6" customWidth="1"/>
    <col min="5661" max="5661" width="20.140625" style="6" customWidth="1"/>
    <col min="5662" max="5662" width="16.28515625" style="6" customWidth="1"/>
    <col min="5663" max="5663" width="17.5703125" style="6" customWidth="1"/>
    <col min="5664" max="5845" width="12.42578125" style="6" customWidth="1"/>
    <col min="5846" max="5846" width="20.140625" style="6" customWidth="1"/>
    <col min="5847" max="5847" width="26.5703125" style="6" customWidth="1"/>
    <col min="5848" max="5848" width="29.140625" style="6" customWidth="1"/>
    <col min="5849" max="5850" width="13.7109375" style="6" customWidth="1"/>
    <col min="5851" max="5851" width="17.5703125" style="6" customWidth="1"/>
    <col min="5852" max="5852" width="12.42578125" style="6" customWidth="1"/>
    <col min="5853" max="5853" width="20.140625" style="6" customWidth="1"/>
    <col min="5854" max="5854" width="15" style="6" customWidth="1"/>
    <col min="5855" max="5855" width="12.42578125" style="6" customWidth="1"/>
    <col min="5856" max="5856" width="17.5703125" style="6" customWidth="1"/>
    <col min="5857" max="5857" width="15" style="6" customWidth="1"/>
    <col min="5858" max="5859" width="16.28515625" style="6" customWidth="1"/>
    <col min="5860" max="5860" width="15" style="6" customWidth="1"/>
    <col min="5861" max="5861" width="18.85546875" style="6" customWidth="1"/>
    <col min="5862" max="5862" width="11.140625" style="6" customWidth="1"/>
    <col min="5863" max="5863" width="20.140625" style="6" customWidth="1"/>
    <col min="5864" max="5864" width="27.85546875" style="6" customWidth="1"/>
    <col min="5865" max="5865" width="17.5703125" style="6" customWidth="1"/>
    <col min="5866" max="5867" width="8.5703125" style="6" customWidth="1"/>
    <col min="5868" max="5868" width="16.28515625" style="6" customWidth="1"/>
    <col min="5869" max="5869" width="15" style="6" customWidth="1"/>
    <col min="5870" max="5870" width="17.5703125" style="6" customWidth="1"/>
    <col min="5871" max="5871" width="12.42578125" style="6" customWidth="1"/>
    <col min="5872" max="5872" width="15" style="6" customWidth="1"/>
    <col min="5873" max="5873" width="12.42578125" style="6" customWidth="1"/>
    <col min="5874" max="5874" width="6" style="6" customWidth="1"/>
    <col min="5875" max="5875" width="22.7109375" style="6" customWidth="1"/>
    <col min="5876" max="5876" width="31.7109375" style="6" customWidth="1"/>
    <col min="5877" max="5877" width="13.7109375" style="6" customWidth="1"/>
    <col min="5878" max="5878" width="16.28515625" style="6" customWidth="1"/>
    <col min="5879" max="5879" width="22.7109375" style="6" customWidth="1"/>
    <col min="5880" max="5880" width="21.42578125" style="6" customWidth="1"/>
    <col min="5881" max="5881" width="17.5703125" style="6" customWidth="1"/>
    <col min="5882" max="5882" width="16.28515625" style="6" customWidth="1"/>
    <col min="5883" max="5883" width="13.7109375" style="6" customWidth="1"/>
    <col min="5884" max="5884" width="8.5703125" style="6" customWidth="1"/>
    <col min="5885" max="5885" width="15" style="6" customWidth="1"/>
    <col min="5886" max="5886" width="17.5703125" style="6" customWidth="1"/>
    <col min="5887" max="5887" width="26.5703125" style="6" customWidth="1"/>
    <col min="5888" max="5888" width="25.28515625" style="6" customWidth="1"/>
    <col min="5889" max="5890" width="17.5703125" style="6" customWidth="1"/>
    <col min="5891" max="5891" width="12.42578125" style="6" customWidth="1"/>
    <col min="5892" max="5892" width="17.5703125" style="6" customWidth="1"/>
    <col min="5893" max="5893" width="12.42578125" style="6" customWidth="1"/>
    <col min="5894" max="5894" width="15" style="6" customWidth="1"/>
    <col min="5895" max="5895" width="16.28515625" style="6" customWidth="1"/>
    <col min="5896" max="5897" width="17.5703125" style="6" customWidth="1"/>
    <col min="5898" max="5898" width="27.85546875" style="6" customWidth="1"/>
    <col min="5899" max="5899" width="13.7109375" style="6" customWidth="1"/>
    <col min="5900" max="5901" width="17.5703125" style="6" customWidth="1"/>
    <col min="5902" max="5902" width="15" style="6" customWidth="1"/>
    <col min="5903" max="5904" width="12.42578125" style="6" customWidth="1"/>
    <col min="5905" max="5906" width="17.5703125" style="6" customWidth="1"/>
    <col min="5907" max="5907" width="22.7109375" style="6" customWidth="1"/>
    <col min="5908" max="5908" width="17.5703125" style="6" customWidth="1"/>
    <col min="5909" max="5909" width="15" style="6" customWidth="1"/>
    <col min="5910" max="5910" width="17.5703125" style="6" customWidth="1"/>
    <col min="5911" max="5911" width="12.42578125" style="6" customWidth="1"/>
    <col min="5912" max="5912" width="34.28515625" style="6" customWidth="1"/>
    <col min="5913" max="5913" width="29.140625" style="6" customWidth="1"/>
    <col min="5914" max="5915" width="18.85546875" style="6" customWidth="1"/>
    <col min="5916" max="5916" width="12.42578125" style="6" customWidth="1"/>
    <col min="5917" max="5917" width="20.140625" style="6" customWidth="1"/>
    <col min="5918" max="5918" width="16.28515625" style="6" customWidth="1"/>
    <col min="5919" max="5919" width="17.5703125" style="6" customWidth="1"/>
    <col min="5920" max="6101" width="12.42578125" style="6" customWidth="1"/>
    <col min="6102" max="6102" width="20.140625" style="6" customWidth="1"/>
    <col min="6103" max="6103" width="26.5703125" style="6" customWidth="1"/>
    <col min="6104" max="6104" width="29.140625" style="6" customWidth="1"/>
    <col min="6105" max="6106" width="13.7109375" style="6" customWidth="1"/>
    <col min="6107" max="6107" width="17.5703125" style="6" customWidth="1"/>
    <col min="6108" max="6108" width="12.42578125" style="6" customWidth="1"/>
    <col min="6109" max="6109" width="20.140625" style="6" customWidth="1"/>
    <col min="6110" max="6110" width="15" style="6" customWidth="1"/>
    <col min="6111" max="6111" width="12.42578125" style="6" customWidth="1"/>
    <col min="6112" max="6112" width="17.5703125" style="6" customWidth="1"/>
    <col min="6113" max="6113" width="15" style="6" customWidth="1"/>
    <col min="6114" max="6115" width="16.28515625" style="6" customWidth="1"/>
    <col min="6116" max="6116" width="15" style="6" customWidth="1"/>
    <col min="6117" max="6117" width="18.85546875" style="6" customWidth="1"/>
    <col min="6118" max="6118" width="11.140625" style="6" customWidth="1"/>
    <col min="6119" max="6119" width="20.140625" style="6" customWidth="1"/>
    <col min="6120" max="6120" width="27.85546875" style="6" customWidth="1"/>
    <col min="6121" max="6121" width="17.5703125" style="6" customWidth="1"/>
    <col min="6122" max="6123" width="8.5703125" style="6" customWidth="1"/>
    <col min="6124" max="6124" width="16.28515625" style="6" customWidth="1"/>
    <col min="6125" max="6125" width="15" style="6" customWidth="1"/>
    <col min="6126" max="6126" width="17.5703125" style="6" customWidth="1"/>
    <col min="6127" max="6127" width="12.42578125" style="6" customWidth="1"/>
    <col min="6128" max="6128" width="15" style="6" customWidth="1"/>
    <col min="6129" max="6129" width="12.42578125" style="6" customWidth="1"/>
    <col min="6130" max="6130" width="6" style="6" customWidth="1"/>
    <col min="6131" max="6131" width="22.7109375" style="6" customWidth="1"/>
    <col min="6132" max="6132" width="31.7109375" style="6" customWidth="1"/>
    <col min="6133" max="6133" width="13.7109375" style="6" customWidth="1"/>
    <col min="6134" max="6134" width="16.28515625" style="6" customWidth="1"/>
    <col min="6135" max="6135" width="22.7109375" style="6" customWidth="1"/>
    <col min="6136" max="6136" width="21.42578125" style="6" customWidth="1"/>
    <col min="6137" max="6137" width="17.5703125" style="6" customWidth="1"/>
    <col min="6138" max="6138" width="16.28515625" style="6" customWidth="1"/>
    <col min="6139" max="6139" width="13.7109375" style="6" customWidth="1"/>
    <col min="6140" max="6140" width="8.5703125" style="6" customWidth="1"/>
    <col min="6141" max="6141" width="15" style="6" customWidth="1"/>
    <col min="6142" max="6142" width="17.5703125" style="6" customWidth="1"/>
    <col min="6143" max="6143" width="26.5703125" style="6" customWidth="1"/>
    <col min="6144" max="6144" width="25.28515625" style="6" customWidth="1"/>
    <col min="6145" max="6146" width="17.5703125" style="6" customWidth="1"/>
    <col min="6147" max="6147" width="12.42578125" style="6" customWidth="1"/>
    <col min="6148" max="6148" width="17.5703125" style="6" customWidth="1"/>
    <col min="6149" max="6149" width="12.42578125" style="6" customWidth="1"/>
    <col min="6150" max="6150" width="15" style="6" customWidth="1"/>
    <col min="6151" max="6151" width="16.28515625" style="6" customWidth="1"/>
    <col min="6152" max="6153" width="17.5703125" style="6" customWidth="1"/>
    <col min="6154" max="6154" width="27.85546875" style="6" customWidth="1"/>
    <col min="6155" max="6155" width="13.7109375" style="6" customWidth="1"/>
    <col min="6156" max="6157" width="17.5703125" style="6" customWidth="1"/>
    <col min="6158" max="6158" width="15" style="6" customWidth="1"/>
    <col min="6159" max="6160" width="12.42578125" style="6" customWidth="1"/>
    <col min="6161" max="6162" width="17.5703125" style="6" customWidth="1"/>
    <col min="6163" max="6163" width="22.7109375" style="6" customWidth="1"/>
    <col min="6164" max="6164" width="17.5703125" style="6" customWidth="1"/>
    <col min="6165" max="6165" width="15" style="6" customWidth="1"/>
    <col min="6166" max="6166" width="17.5703125" style="6" customWidth="1"/>
    <col min="6167" max="6167" width="12.42578125" style="6" customWidth="1"/>
    <col min="6168" max="6168" width="34.28515625" style="6" customWidth="1"/>
    <col min="6169" max="6169" width="29.140625" style="6" customWidth="1"/>
    <col min="6170" max="6171" width="18.85546875" style="6" customWidth="1"/>
    <col min="6172" max="6172" width="12.42578125" style="6" customWidth="1"/>
    <col min="6173" max="6173" width="20.140625" style="6" customWidth="1"/>
    <col min="6174" max="6174" width="16.28515625" style="6" customWidth="1"/>
    <col min="6175" max="6175" width="17.5703125" style="6" customWidth="1"/>
    <col min="6176" max="6357" width="12.42578125" style="6" customWidth="1"/>
    <col min="6358" max="6358" width="20.140625" style="6" customWidth="1"/>
    <col min="6359" max="6359" width="26.5703125" style="6" customWidth="1"/>
    <col min="6360" max="6360" width="29.140625" style="6" customWidth="1"/>
    <col min="6361" max="6362" width="13.7109375" style="6" customWidth="1"/>
    <col min="6363" max="6363" width="17.5703125" style="6" customWidth="1"/>
    <col min="6364" max="6364" width="12.42578125" style="6" customWidth="1"/>
    <col min="6365" max="6365" width="20.140625" style="6" customWidth="1"/>
    <col min="6366" max="6366" width="15" style="6" customWidth="1"/>
    <col min="6367" max="6367" width="12.42578125" style="6" customWidth="1"/>
    <col min="6368" max="6368" width="17.5703125" style="6" customWidth="1"/>
    <col min="6369" max="6369" width="15" style="6" customWidth="1"/>
    <col min="6370" max="6371" width="16.28515625" style="6" customWidth="1"/>
    <col min="6372" max="6372" width="15" style="6" customWidth="1"/>
    <col min="6373" max="6373" width="18.85546875" style="6" customWidth="1"/>
    <col min="6374" max="6374" width="11.140625" style="6" customWidth="1"/>
    <col min="6375" max="6375" width="20.140625" style="6" customWidth="1"/>
    <col min="6376" max="6376" width="27.85546875" style="6" customWidth="1"/>
    <col min="6377" max="6377" width="17.5703125" style="6" customWidth="1"/>
    <col min="6378" max="6379" width="8.5703125" style="6" customWidth="1"/>
    <col min="6380" max="6380" width="16.28515625" style="6" customWidth="1"/>
    <col min="6381" max="6381" width="15" style="6" customWidth="1"/>
    <col min="6382" max="6382" width="17.5703125" style="6" customWidth="1"/>
    <col min="6383" max="6383" width="12.42578125" style="6" customWidth="1"/>
    <col min="6384" max="6384" width="15" style="6" customWidth="1"/>
    <col min="6385" max="6385" width="12.42578125" style="6" customWidth="1"/>
    <col min="6386" max="6386" width="6" style="6" customWidth="1"/>
    <col min="6387" max="6387" width="22.7109375" style="6" customWidth="1"/>
    <col min="6388" max="6388" width="31.7109375" style="6" customWidth="1"/>
    <col min="6389" max="6389" width="13.7109375" style="6" customWidth="1"/>
    <col min="6390" max="6390" width="16.28515625" style="6" customWidth="1"/>
    <col min="6391" max="6391" width="22.7109375" style="6" customWidth="1"/>
    <col min="6392" max="6392" width="21.42578125" style="6" customWidth="1"/>
    <col min="6393" max="6393" width="17.5703125" style="6" customWidth="1"/>
    <col min="6394" max="6394" width="16.28515625" style="6" customWidth="1"/>
    <col min="6395" max="6395" width="13.7109375" style="6" customWidth="1"/>
    <col min="6396" max="6396" width="8.5703125" style="6" customWidth="1"/>
    <col min="6397" max="6397" width="15" style="6" customWidth="1"/>
    <col min="6398" max="6398" width="17.5703125" style="6" customWidth="1"/>
    <col min="6399" max="6399" width="26.5703125" style="6" customWidth="1"/>
    <col min="6400" max="6400" width="25.28515625" style="6" customWidth="1"/>
    <col min="6401" max="6402" width="17.5703125" style="6" customWidth="1"/>
    <col min="6403" max="6403" width="12.42578125" style="6" customWidth="1"/>
    <col min="6404" max="6404" width="17.5703125" style="6" customWidth="1"/>
    <col min="6405" max="6405" width="12.42578125" style="6" customWidth="1"/>
    <col min="6406" max="6406" width="15" style="6" customWidth="1"/>
    <col min="6407" max="6407" width="16.28515625" style="6" customWidth="1"/>
    <col min="6408" max="6409" width="17.5703125" style="6" customWidth="1"/>
    <col min="6410" max="6410" width="27.85546875" style="6" customWidth="1"/>
    <col min="6411" max="6411" width="13.7109375" style="6" customWidth="1"/>
    <col min="6412" max="6413" width="17.5703125" style="6" customWidth="1"/>
    <col min="6414" max="6414" width="15" style="6" customWidth="1"/>
    <col min="6415" max="6416" width="12.42578125" style="6" customWidth="1"/>
    <col min="6417" max="6418" width="17.5703125" style="6" customWidth="1"/>
    <col min="6419" max="6419" width="22.7109375" style="6" customWidth="1"/>
    <col min="6420" max="6420" width="17.5703125" style="6" customWidth="1"/>
    <col min="6421" max="6421" width="15" style="6" customWidth="1"/>
    <col min="6422" max="6422" width="17.5703125" style="6" customWidth="1"/>
    <col min="6423" max="6423" width="12.42578125" style="6" customWidth="1"/>
    <col min="6424" max="6424" width="34.28515625" style="6" customWidth="1"/>
    <col min="6425" max="6425" width="29.140625" style="6" customWidth="1"/>
    <col min="6426" max="6427" width="18.85546875" style="6" customWidth="1"/>
    <col min="6428" max="6428" width="12.42578125" style="6" customWidth="1"/>
    <col min="6429" max="6429" width="20.140625" style="6" customWidth="1"/>
    <col min="6430" max="6430" width="16.28515625" style="6" customWidth="1"/>
    <col min="6431" max="6431" width="17.5703125" style="6" customWidth="1"/>
    <col min="6432" max="6613" width="12.42578125" style="6" customWidth="1"/>
    <col min="6614" max="6614" width="20.140625" style="6" customWidth="1"/>
    <col min="6615" max="6615" width="26.5703125" style="6" customWidth="1"/>
    <col min="6616" max="6616" width="29.140625" style="6" customWidth="1"/>
    <col min="6617" max="6618" width="13.7109375" style="6" customWidth="1"/>
    <col min="6619" max="6619" width="17.5703125" style="6" customWidth="1"/>
    <col min="6620" max="6620" width="12.42578125" style="6" customWidth="1"/>
    <col min="6621" max="6621" width="20.140625" style="6" customWidth="1"/>
    <col min="6622" max="6622" width="15" style="6" customWidth="1"/>
    <col min="6623" max="6623" width="12.42578125" style="6" customWidth="1"/>
    <col min="6624" max="6624" width="17.5703125" style="6" customWidth="1"/>
    <col min="6625" max="6625" width="15" style="6" customWidth="1"/>
    <col min="6626" max="6627" width="16.28515625" style="6" customWidth="1"/>
    <col min="6628" max="6628" width="15" style="6" customWidth="1"/>
    <col min="6629" max="6629" width="18.85546875" style="6" customWidth="1"/>
    <col min="6630" max="6630" width="11.140625" style="6" customWidth="1"/>
    <col min="6631" max="6631" width="20.140625" style="6" customWidth="1"/>
    <col min="6632" max="6632" width="27.85546875" style="6" customWidth="1"/>
    <col min="6633" max="6633" width="17.5703125" style="6" customWidth="1"/>
    <col min="6634" max="6635" width="8.5703125" style="6" customWidth="1"/>
    <col min="6636" max="6636" width="16.28515625" style="6" customWidth="1"/>
    <col min="6637" max="6637" width="15" style="6" customWidth="1"/>
    <col min="6638" max="6638" width="17.5703125" style="6" customWidth="1"/>
    <col min="6639" max="6639" width="12.42578125" style="6" customWidth="1"/>
    <col min="6640" max="6640" width="15" style="6" customWidth="1"/>
    <col min="6641" max="6641" width="12.42578125" style="6" customWidth="1"/>
    <col min="6642" max="6642" width="6" style="6" customWidth="1"/>
    <col min="6643" max="6643" width="22.7109375" style="6" customWidth="1"/>
    <col min="6644" max="6644" width="31.7109375" style="6" customWidth="1"/>
    <col min="6645" max="6645" width="13.7109375" style="6" customWidth="1"/>
    <col min="6646" max="6646" width="16.28515625" style="6" customWidth="1"/>
    <col min="6647" max="6647" width="22.7109375" style="6" customWidth="1"/>
    <col min="6648" max="6648" width="21.42578125" style="6" customWidth="1"/>
    <col min="6649" max="6649" width="17.5703125" style="6" customWidth="1"/>
    <col min="6650" max="6650" width="16.28515625" style="6" customWidth="1"/>
    <col min="6651" max="6651" width="13.7109375" style="6" customWidth="1"/>
    <col min="6652" max="6652" width="8.5703125" style="6" customWidth="1"/>
    <col min="6653" max="6653" width="15" style="6" customWidth="1"/>
    <col min="6654" max="6654" width="17.5703125" style="6" customWidth="1"/>
    <col min="6655" max="6655" width="26.5703125" style="6" customWidth="1"/>
    <col min="6656" max="6656" width="25.28515625" style="6" customWidth="1"/>
    <col min="6657" max="6658" width="17.5703125" style="6" customWidth="1"/>
    <col min="6659" max="6659" width="12.42578125" style="6" customWidth="1"/>
    <col min="6660" max="6660" width="17.5703125" style="6" customWidth="1"/>
    <col min="6661" max="6661" width="12.42578125" style="6" customWidth="1"/>
    <col min="6662" max="6662" width="15" style="6" customWidth="1"/>
    <col min="6663" max="6663" width="16.28515625" style="6" customWidth="1"/>
    <col min="6664" max="6665" width="17.5703125" style="6" customWidth="1"/>
    <col min="6666" max="6666" width="27.85546875" style="6" customWidth="1"/>
    <col min="6667" max="6667" width="13.7109375" style="6" customWidth="1"/>
    <col min="6668" max="6669" width="17.5703125" style="6" customWidth="1"/>
    <col min="6670" max="6670" width="15" style="6" customWidth="1"/>
    <col min="6671" max="6672" width="12.42578125" style="6" customWidth="1"/>
    <col min="6673" max="6674" width="17.5703125" style="6" customWidth="1"/>
    <col min="6675" max="6675" width="22.7109375" style="6" customWidth="1"/>
    <col min="6676" max="6676" width="17.5703125" style="6" customWidth="1"/>
    <col min="6677" max="6677" width="15" style="6" customWidth="1"/>
    <col min="6678" max="6678" width="17.5703125" style="6" customWidth="1"/>
    <col min="6679" max="6679" width="12.42578125" style="6" customWidth="1"/>
    <col min="6680" max="6680" width="34.28515625" style="6" customWidth="1"/>
    <col min="6681" max="6681" width="29.140625" style="6" customWidth="1"/>
    <col min="6682" max="6683" width="18.85546875" style="6" customWidth="1"/>
    <col min="6684" max="6684" width="12.42578125" style="6" customWidth="1"/>
    <col min="6685" max="6685" width="20.140625" style="6" customWidth="1"/>
    <col min="6686" max="6686" width="16.28515625" style="6" customWidth="1"/>
    <col min="6687" max="6687" width="17.5703125" style="6" customWidth="1"/>
    <col min="6688" max="6869" width="12.42578125" style="6" customWidth="1"/>
    <col min="6870" max="6870" width="20.140625" style="6" customWidth="1"/>
    <col min="6871" max="6871" width="26.5703125" style="6" customWidth="1"/>
    <col min="6872" max="6872" width="29.140625" style="6" customWidth="1"/>
    <col min="6873" max="6874" width="13.7109375" style="6" customWidth="1"/>
    <col min="6875" max="6875" width="17.5703125" style="6" customWidth="1"/>
    <col min="6876" max="6876" width="12.42578125" style="6" customWidth="1"/>
    <col min="6877" max="6877" width="20.140625" style="6" customWidth="1"/>
    <col min="6878" max="6878" width="15" style="6" customWidth="1"/>
    <col min="6879" max="6879" width="12.42578125" style="6" customWidth="1"/>
    <col min="6880" max="6880" width="17.5703125" style="6" customWidth="1"/>
    <col min="6881" max="6881" width="15" style="6" customWidth="1"/>
    <col min="6882" max="6883" width="16.28515625" style="6" customWidth="1"/>
    <col min="6884" max="6884" width="15" style="6" customWidth="1"/>
    <col min="6885" max="6885" width="18.85546875" style="6" customWidth="1"/>
    <col min="6886" max="6886" width="11.140625" style="6" customWidth="1"/>
    <col min="6887" max="6887" width="20.140625" style="6" customWidth="1"/>
    <col min="6888" max="6888" width="27.85546875" style="6" customWidth="1"/>
    <col min="6889" max="6889" width="17.5703125" style="6" customWidth="1"/>
    <col min="6890" max="6891" width="8.5703125" style="6" customWidth="1"/>
    <col min="6892" max="6892" width="16.28515625" style="6" customWidth="1"/>
    <col min="6893" max="6893" width="15" style="6" customWidth="1"/>
    <col min="6894" max="6894" width="17.5703125" style="6" customWidth="1"/>
    <col min="6895" max="6895" width="12.42578125" style="6" customWidth="1"/>
    <col min="6896" max="6896" width="15" style="6" customWidth="1"/>
    <col min="6897" max="6897" width="12.42578125" style="6" customWidth="1"/>
    <col min="6898" max="6898" width="6" style="6" customWidth="1"/>
    <col min="6899" max="6899" width="22.7109375" style="6" customWidth="1"/>
    <col min="6900" max="6900" width="31.7109375" style="6" customWidth="1"/>
    <col min="6901" max="6901" width="13.7109375" style="6" customWidth="1"/>
    <col min="6902" max="6902" width="16.28515625" style="6" customWidth="1"/>
    <col min="6903" max="6903" width="22.7109375" style="6" customWidth="1"/>
    <col min="6904" max="6904" width="21.42578125" style="6" customWidth="1"/>
    <col min="6905" max="6905" width="17.5703125" style="6" customWidth="1"/>
    <col min="6906" max="6906" width="16.28515625" style="6" customWidth="1"/>
    <col min="6907" max="6907" width="13.7109375" style="6" customWidth="1"/>
    <col min="6908" max="6908" width="8.5703125" style="6" customWidth="1"/>
    <col min="6909" max="6909" width="15" style="6" customWidth="1"/>
    <col min="6910" max="6910" width="17.5703125" style="6" customWidth="1"/>
    <col min="6911" max="6911" width="26.5703125" style="6" customWidth="1"/>
    <col min="6912" max="6912" width="25.28515625" style="6" customWidth="1"/>
    <col min="6913" max="6914" width="17.5703125" style="6" customWidth="1"/>
    <col min="6915" max="6915" width="12.42578125" style="6" customWidth="1"/>
    <col min="6916" max="6916" width="17.5703125" style="6" customWidth="1"/>
    <col min="6917" max="6917" width="12.42578125" style="6" customWidth="1"/>
    <col min="6918" max="6918" width="15" style="6" customWidth="1"/>
    <col min="6919" max="6919" width="16.28515625" style="6" customWidth="1"/>
    <col min="6920" max="6921" width="17.5703125" style="6" customWidth="1"/>
    <col min="6922" max="6922" width="27.85546875" style="6" customWidth="1"/>
    <col min="6923" max="6923" width="13.7109375" style="6" customWidth="1"/>
    <col min="6924" max="6925" width="17.5703125" style="6" customWidth="1"/>
    <col min="6926" max="6926" width="15" style="6" customWidth="1"/>
    <col min="6927" max="6928" width="12.42578125" style="6" customWidth="1"/>
    <col min="6929" max="6930" width="17.5703125" style="6" customWidth="1"/>
    <col min="6931" max="6931" width="22.7109375" style="6" customWidth="1"/>
    <col min="6932" max="6932" width="17.5703125" style="6" customWidth="1"/>
    <col min="6933" max="6933" width="15" style="6" customWidth="1"/>
    <col min="6934" max="6934" width="17.5703125" style="6" customWidth="1"/>
    <col min="6935" max="6935" width="12.42578125" style="6" customWidth="1"/>
    <col min="6936" max="6936" width="34.28515625" style="6" customWidth="1"/>
    <col min="6937" max="6937" width="29.140625" style="6" customWidth="1"/>
    <col min="6938" max="6939" width="18.85546875" style="6" customWidth="1"/>
    <col min="6940" max="6940" width="12.42578125" style="6" customWidth="1"/>
    <col min="6941" max="6941" width="20.140625" style="6" customWidth="1"/>
    <col min="6942" max="6942" width="16.28515625" style="6" customWidth="1"/>
    <col min="6943" max="6943" width="17.5703125" style="6" customWidth="1"/>
    <col min="6944" max="7125" width="12.42578125" style="6" customWidth="1"/>
    <col min="7126" max="7126" width="20.140625" style="6" customWidth="1"/>
    <col min="7127" max="7127" width="26.5703125" style="6" customWidth="1"/>
    <col min="7128" max="7128" width="29.140625" style="6" customWidth="1"/>
    <col min="7129" max="7130" width="13.7109375" style="6" customWidth="1"/>
    <col min="7131" max="7131" width="17.5703125" style="6" customWidth="1"/>
    <col min="7132" max="7132" width="12.42578125" style="6" customWidth="1"/>
    <col min="7133" max="7133" width="20.140625" style="6" customWidth="1"/>
    <col min="7134" max="7134" width="15" style="6" customWidth="1"/>
    <col min="7135" max="7135" width="12.42578125" style="6" customWidth="1"/>
    <col min="7136" max="7136" width="17.5703125" style="6" customWidth="1"/>
    <col min="7137" max="7137" width="15" style="6" customWidth="1"/>
    <col min="7138" max="7139" width="16.28515625" style="6" customWidth="1"/>
    <col min="7140" max="7140" width="15" style="6" customWidth="1"/>
    <col min="7141" max="7141" width="18.85546875" style="6" customWidth="1"/>
    <col min="7142" max="7142" width="11.140625" style="6" customWidth="1"/>
    <col min="7143" max="7143" width="20.140625" style="6" customWidth="1"/>
    <col min="7144" max="7144" width="27.85546875" style="6" customWidth="1"/>
    <col min="7145" max="7145" width="17.5703125" style="6" customWidth="1"/>
    <col min="7146" max="7147" width="8.5703125" style="6" customWidth="1"/>
    <col min="7148" max="7148" width="16.28515625" style="6" customWidth="1"/>
    <col min="7149" max="7149" width="15" style="6" customWidth="1"/>
    <col min="7150" max="7150" width="17.5703125" style="6" customWidth="1"/>
    <col min="7151" max="7151" width="12.42578125" style="6" customWidth="1"/>
    <col min="7152" max="7152" width="15" style="6" customWidth="1"/>
    <col min="7153" max="7153" width="12.42578125" style="6" customWidth="1"/>
    <col min="7154" max="7154" width="6" style="6" customWidth="1"/>
    <col min="7155" max="7155" width="22.7109375" style="6" customWidth="1"/>
    <col min="7156" max="7156" width="31.7109375" style="6" customWidth="1"/>
    <col min="7157" max="7157" width="13.7109375" style="6" customWidth="1"/>
    <col min="7158" max="7158" width="16.28515625" style="6" customWidth="1"/>
    <col min="7159" max="7159" width="22.7109375" style="6" customWidth="1"/>
    <col min="7160" max="7160" width="21.42578125" style="6" customWidth="1"/>
    <col min="7161" max="7161" width="17.5703125" style="6" customWidth="1"/>
    <col min="7162" max="7162" width="16.28515625" style="6" customWidth="1"/>
    <col min="7163" max="7163" width="13.7109375" style="6" customWidth="1"/>
    <col min="7164" max="7164" width="8.5703125" style="6" customWidth="1"/>
    <col min="7165" max="7165" width="15" style="6" customWidth="1"/>
    <col min="7166" max="7166" width="17.5703125" style="6" customWidth="1"/>
    <col min="7167" max="7167" width="26.5703125" style="6" customWidth="1"/>
    <col min="7168" max="7168" width="25.28515625" style="6" customWidth="1"/>
    <col min="7169" max="7170" width="17.5703125" style="6" customWidth="1"/>
    <col min="7171" max="7171" width="12.42578125" style="6" customWidth="1"/>
    <col min="7172" max="7172" width="17.5703125" style="6" customWidth="1"/>
    <col min="7173" max="7173" width="12.42578125" style="6" customWidth="1"/>
    <col min="7174" max="7174" width="15" style="6" customWidth="1"/>
    <col min="7175" max="7175" width="16.28515625" style="6" customWidth="1"/>
    <col min="7176" max="7177" width="17.5703125" style="6" customWidth="1"/>
    <col min="7178" max="7178" width="27.85546875" style="6" customWidth="1"/>
    <col min="7179" max="7179" width="13.7109375" style="6" customWidth="1"/>
    <col min="7180" max="7181" width="17.5703125" style="6" customWidth="1"/>
    <col min="7182" max="7182" width="15" style="6" customWidth="1"/>
    <col min="7183" max="7184" width="12.42578125" style="6" customWidth="1"/>
    <col min="7185" max="7186" width="17.5703125" style="6" customWidth="1"/>
    <col min="7187" max="7187" width="22.7109375" style="6" customWidth="1"/>
    <col min="7188" max="7188" width="17.5703125" style="6" customWidth="1"/>
    <col min="7189" max="7189" width="15" style="6" customWidth="1"/>
    <col min="7190" max="7190" width="17.5703125" style="6" customWidth="1"/>
    <col min="7191" max="7191" width="12.42578125" style="6" customWidth="1"/>
    <col min="7192" max="7192" width="34.28515625" style="6" customWidth="1"/>
    <col min="7193" max="7193" width="29.140625" style="6" customWidth="1"/>
    <col min="7194" max="7195" width="18.85546875" style="6" customWidth="1"/>
    <col min="7196" max="7196" width="12.42578125" style="6" customWidth="1"/>
    <col min="7197" max="7197" width="20.140625" style="6" customWidth="1"/>
    <col min="7198" max="7198" width="16.28515625" style="6" customWidth="1"/>
    <col min="7199" max="7199" width="17.5703125" style="6" customWidth="1"/>
    <col min="7200" max="7381" width="12.42578125" style="6" customWidth="1"/>
    <col min="7382" max="7382" width="20.140625" style="6" customWidth="1"/>
    <col min="7383" max="7383" width="26.5703125" style="6" customWidth="1"/>
    <col min="7384" max="7384" width="29.140625" style="6" customWidth="1"/>
    <col min="7385" max="7386" width="13.7109375" style="6" customWidth="1"/>
    <col min="7387" max="7387" width="17.5703125" style="6" customWidth="1"/>
    <col min="7388" max="7388" width="12.42578125" style="6" customWidth="1"/>
    <col min="7389" max="7389" width="20.140625" style="6" customWidth="1"/>
    <col min="7390" max="7390" width="15" style="6" customWidth="1"/>
    <col min="7391" max="7391" width="12.42578125" style="6" customWidth="1"/>
    <col min="7392" max="7392" width="17.5703125" style="6" customWidth="1"/>
    <col min="7393" max="7393" width="15" style="6" customWidth="1"/>
    <col min="7394" max="7395" width="16.28515625" style="6" customWidth="1"/>
    <col min="7396" max="7396" width="15" style="6" customWidth="1"/>
    <col min="7397" max="7397" width="18.85546875" style="6" customWidth="1"/>
    <col min="7398" max="7398" width="11.140625" style="6" customWidth="1"/>
    <col min="7399" max="7399" width="20.140625" style="6" customWidth="1"/>
    <col min="7400" max="7400" width="27.85546875" style="6" customWidth="1"/>
    <col min="7401" max="7401" width="17.5703125" style="6" customWidth="1"/>
    <col min="7402" max="7403" width="8.5703125" style="6" customWidth="1"/>
    <col min="7404" max="7404" width="16.28515625" style="6" customWidth="1"/>
    <col min="7405" max="7405" width="15" style="6" customWidth="1"/>
    <col min="7406" max="7406" width="17.5703125" style="6" customWidth="1"/>
    <col min="7407" max="7407" width="12.42578125" style="6" customWidth="1"/>
    <col min="7408" max="7408" width="15" style="6" customWidth="1"/>
    <col min="7409" max="7409" width="12.42578125" style="6" customWidth="1"/>
    <col min="7410" max="7410" width="6" style="6" customWidth="1"/>
    <col min="7411" max="7411" width="22.7109375" style="6" customWidth="1"/>
    <col min="7412" max="7412" width="31.7109375" style="6" customWidth="1"/>
    <col min="7413" max="7413" width="13.7109375" style="6" customWidth="1"/>
    <col min="7414" max="7414" width="16.28515625" style="6" customWidth="1"/>
    <col min="7415" max="7415" width="22.7109375" style="6" customWidth="1"/>
    <col min="7416" max="7416" width="21.42578125" style="6" customWidth="1"/>
    <col min="7417" max="7417" width="17.5703125" style="6" customWidth="1"/>
    <col min="7418" max="7418" width="16.28515625" style="6" customWidth="1"/>
    <col min="7419" max="7419" width="13.7109375" style="6" customWidth="1"/>
    <col min="7420" max="7420" width="8.5703125" style="6" customWidth="1"/>
    <col min="7421" max="7421" width="15" style="6" customWidth="1"/>
    <col min="7422" max="7422" width="17.5703125" style="6" customWidth="1"/>
    <col min="7423" max="7423" width="26.5703125" style="6" customWidth="1"/>
    <col min="7424" max="7424" width="25.28515625" style="6" customWidth="1"/>
    <col min="7425" max="7426" width="17.5703125" style="6" customWidth="1"/>
    <col min="7427" max="7427" width="12.42578125" style="6" customWidth="1"/>
    <col min="7428" max="7428" width="17.5703125" style="6" customWidth="1"/>
    <col min="7429" max="7429" width="12.42578125" style="6" customWidth="1"/>
    <col min="7430" max="7430" width="15" style="6" customWidth="1"/>
    <col min="7431" max="7431" width="16.28515625" style="6" customWidth="1"/>
    <col min="7432" max="7433" width="17.5703125" style="6" customWidth="1"/>
    <col min="7434" max="7434" width="27.85546875" style="6" customWidth="1"/>
    <col min="7435" max="7435" width="13.7109375" style="6" customWidth="1"/>
    <col min="7436" max="7437" width="17.5703125" style="6" customWidth="1"/>
    <col min="7438" max="7438" width="15" style="6" customWidth="1"/>
    <col min="7439" max="7440" width="12.42578125" style="6" customWidth="1"/>
    <col min="7441" max="7442" width="17.5703125" style="6" customWidth="1"/>
    <col min="7443" max="7443" width="22.7109375" style="6" customWidth="1"/>
    <col min="7444" max="7444" width="17.5703125" style="6" customWidth="1"/>
    <col min="7445" max="7445" width="15" style="6" customWidth="1"/>
    <col min="7446" max="7446" width="17.5703125" style="6" customWidth="1"/>
    <col min="7447" max="7447" width="12.42578125" style="6" customWidth="1"/>
    <col min="7448" max="7448" width="34.28515625" style="6" customWidth="1"/>
    <col min="7449" max="7449" width="29.140625" style="6" customWidth="1"/>
    <col min="7450" max="7451" width="18.85546875" style="6" customWidth="1"/>
    <col min="7452" max="7452" width="12.42578125" style="6" customWidth="1"/>
    <col min="7453" max="7453" width="20.140625" style="6" customWidth="1"/>
    <col min="7454" max="7454" width="16.28515625" style="6" customWidth="1"/>
    <col min="7455" max="7455" width="17.5703125" style="6" customWidth="1"/>
    <col min="7456" max="7637" width="12.42578125" style="6" customWidth="1"/>
    <col min="7638" max="7638" width="20.140625" style="6" customWidth="1"/>
    <col min="7639" max="7639" width="26.5703125" style="6" customWidth="1"/>
    <col min="7640" max="7640" width="29.140625" style="6" customWidth="1"/>
    <col min="7641" max="7642" width="13.7109375" style="6" customWidth="1"/>
    <col min="7643" max="7643" width="17.5703125" style="6" customWidth="1"/>
    <col min="7644" max="7644" width="12.42578125" style="6" customWidth="1"/>
    <col min="7645" max="7645" width="20.140625" style="6" customWidth="1"/>
    <col min="7646" max="7646" width="15" style="6" customWidth="1"/>
    <col min="7647" max="7647" width="12.42578125" style="6" customWidth="1"/>
    <col min="7648" max="7648" width="17.5703125" style="6" customWidth="1"/>
    <col min="7649" max="7649" width="15" style="6" customWidth="1"/>
    <col min="7650" max="7651" width="16.28515625" style="6" customWidth="1"/>
    <col min="7652" max="7652" width="15" style="6" customWidth="1"/>
    <col min="7653" max="7653" width="18.85546875" style="6" customWidth="1"/>
    <col min="7654" max="7654" width="11.140625" style="6" customWidth="1"/>
    <col min="7655" max="7655" width="20.140625" style="6" customWidth="1"/>
    <col min="7656" max="7656" width="27.85546875" style="6" customWidth="1"/>
    <col min="7657" max="7657" width="17.5703125" style="6" customWidth="1"/>
    <col min="7658" max="7659" width="8.5703125" style="6" customWidth="1"/>
    <col min="7660" max="7660" width="16.28515625" style="6" customWidth="1"/>
    <col min="7661" max="7661" width="15" style="6" customWidth="1"/>
    <col min="7662" max="7662" width="17.5703125" style="6" customWidth="1"/>
    <col min="7663" max="7663" width="12.42578125" style="6" customWidth="1"/>
    <col min="7664" max="7664" width="15" style="6" customWidth="1"/>
    <col min="7665" max="7665" width="12.42578125" style="6" customWidth="1"/>
    <col min="7666" max="7666" width="6" style="6" customWidth="1"/>
    <col min="7667" max="7667" width="22.7109375" style="6" customWidth="1"/>
    <col min="7668" max="7668" width="31.7109375" style="6" customWidth="1"/>
    <col min="7669" max="7669" width="13.7109375" style="6" customWidth="1"/>
    <col min="7670" max="7670" width="16.28515625" style="6" customWidth="1"/>
    <col min="7671" max="7671" width="22.7109375" style="6" customWidth="1"/>
    <col min="7672" max="7672" width="21.42578125" style="6" customWidth="1"/>
    <col min="7673" max="7673" width="17.5703125" style="6" customWidth="1"/>
    <col min="7674" max="7674" width="16.28515625" style="6" customWidth="1"/>
    <col min="7675" max="7675" width="13.7109375" style="6" customWidth="1"/>
    <col min="7676" max="7676" width="8.5703125" style="6" customWidth="1"/>
    <col min="7677" max="7677" width="15" style="6" customWidth="1"/>
    <col min="7678" max="7678" width="17.5703125" style="6" customWidth="1"/>
    <col min="7679" max="7679" width="26.5703125" style="6" customWidth="1"/>
    <col min="7680" max="7680" width="25.28515625" style="6" customWidth="1"/>
    <col min="7681" max="7682" width="17.5703125" style="6" customWidth="1"/>
    <col min="7683" max="7683" width="12.42578125" style="6" customWidth="1"/>
    <col min="7684" max="7684" width="17.5703125" style="6" customWidth="1"/>
    <col min="7685" max="7685" width="12.42578125" style="6" customWidth="1"/>
    <col min="7686" max="7686" width="15" style="6" customWidth="1"/>
    <col min="7687" max="7687" width="16.28515625" style="6" customWidth="1"/>
    <col min="7688" max="7689" width="17.5703125" style="6" customWidth="1"/>
    <col min="7690" max="7690" width="27.85546875" style="6" customWidth="1"/>
    <col min="7691" max="7691" width="13.7109375" style="6" customWidth="1"/>
    <col min="7692" max="7693" width="17.5703125" style="6" customWidth="1"/>
    <col min="7694" max="7694" width="15" style="6" customWidth="1"/>
    <col min="7695" max="7696" width="12.42578125" style="6" customWidth="1"/>
    <col min="7697" max="7698" width="17.5703125" style="6" customWidth="1"/>
    <col min="7699" max="7699" width="22.7109375" style="6" customWidth="1"/>
    <col min="7700" max="7700" width="17.5703125" style="6" customWidth="1"/>
    <col min="7701" max="7701" width="15" style="6" customWidth="1"/>
    <col min="7702" max="7702" width="17.5703125" style="6" customWidth="1"/>
    <col min="7703" max="7703" width="12.42578125" style="6" customWidth="1"/>
    <col min="7704" max="7704" width="34.28515625" style="6" customWidth="1"/>
    <col min="7705" max="7705" width="29.140625" style="6" customWidth="1"/>
    <col min="7706" max="7707" width="18.85546875" style="6" customWidth="1"/>
    <col min="7708" max="7708" width="12.42578125" style="6" customWidth="1"/>
    <col min="7709" max="7709" width="20.140625" style="6" customWidth="1"/>
    <col min="7710" max="7710" width="16.28515625" style="6" customWidth="1"/>
    <col min="7711" max="7711" width="17.5703125" style="6" customWidth="1"/>
    <col min="7712" max="7893" width="12.42578125" style="6" customWidth="1"/>
    <col min="7894" max="7894" width="20.140625" style="6" customWidth="1"/>
    <col min="7895" max="7895" width="26.5703125" style="6" customWidth="1"/>
    <col min="7896" max="7896" width="29.140625" style="6" customWidth="1"/>
    <col min="7897" max="7898" width="13.7109375" style="6" customWidth="1"/>
    <col min="7899" max="7899" width="17.5703125" style="6" customWidth="1"/>
    <col min="7900" max="7900" width="12.42578125" style="6" customWidth="1"/>
    <col min="7901" max="7901" width="20.140625" style="6" customWidth="1"/>
    <col min="7902" max="7902" width="15" style="6" customWidth="1"/>
    <col min="7903" max="7903" width="12.42578125" style="6" customWidth="1"/>
    <col min="7904" max="7904" width="17.5703125" style="6" customWidth="1"/>
    <col min="7905" max="7905" width="15" style="6" customWidth="1"/>
    <col min="7906" max="7907" width="16.28515625" style="6" customWidth="1"/>
    <col min="7908" max="7908" width="15" style="6" customWidth="1"/>
    <col min="7909" max="7909" width="18.85546875" style="6" customWidth="1"/>
    <col min="7910" max="7910" width="11.140625" style="6" customWidth="1"/>
    <col min="7911" max="7911" width="20.140625" style="6" customWidth="1"/>
    <col min="7912" max="7912" width="27.85546875" style="6" customWidth="1"/>
    <col min="7913" max="7913" width="17.5703125" style="6" customWidth="1"/>
    <col min="7914" max="7915" width="8.5703125" style="6" customWidth="1"/>
    <col min="7916" max="7916" width="16.28515625" style="6" customWidth="1"/>
    <col min="7917" max="7917" width="15" style="6" customWidth="1"/>
    <col min="7918" max="7918" width="17.5703125" style="6" customWidth="1"/>
    <col min="7919" max="7919" width="12.42578125" style="6" customWidth="1"/>
    <col min="7920" max="7920" width="15" style="6" customWidth="1"/>
    <col min="7921" max="7921" width="12.42578125" style="6" customWidth="1"/>
    <col min="7922" max="7922" width="6" style="6" customWidth="1"/>
    <col min="7923" max="7923" width="22.7109375" style="6" customWidth="1"/>
    <col min="7924" max="7924" width="31.7109375" style="6" customWidth="1"/>
    <col min="7925" max="7925" width="13.7109375" style="6" customWidth="1"/>
    <col min="7926" max="7926" width="16.28515625" style="6" customWidth="1"/>
    <col min="7927" max="7927" width="22.7109375" style="6" customWidth="1"/>
    <col min="7928" max="7928" width="21.42578125" style="6" customWidth="1"/>
    <col min="7929" max="7929" width="17.5703125" style="6" customWidth="1"/>
    <col min="7930" max="7930" width="16.28515625" style="6" customWidth="1"/>
    <col min="7931" max="7931" width="13.7109375" style="6" customWidth="1"/>
    <col min="7932" max="7932" width="8.5703125" style="6" customWidth="1"/>
    <col min="7933" max="7933" width="15" style="6" customWidth="1"/>
    <col min="7934" max="7934" width="17.5703125" style="6" customWidth="1"/>
    <col min="7935" max="7935" width="26.5703125" style="6" customWidth="1"/>
    <col min="7936" max="7936" width="25.28515625" style="6" customWidth="1"/>
    <col min="7937" max="7938" width="17.5703125" style="6" customWidth="1"/>
    <col min="7939" max="7939" width="12.42578125" style="6" customWidth="1"/>
    <col min="7940" max="7940" width="17.5703125" style="6" customWidth="1"/>
    <col min="7941" max="7941" width="12.42578125" style="6" customWidth="1"/>
    <col min="7942" max="7942" width="15" style="6" customWidth="1"/>
    <col min="7943" max="7943" width="16.28515625" style="6" customWidth="1"/>
    <col min="7944" max="7945" width="17.5703125" style="6" customWidth="1"/>
    <col min="7946" max="7946" width="27.85546875" style="6" customWidth="1"/>
    <col min="7947" max="7947" width="13.7109375" style="6" customWidth="1"/>
    <col min="7948" max="7949" width="17.5703125" style="6" customWidth="1"/>
    <col min="7950" max="7950" width="15" style="6" customWidth="1"/>
    <col min="7951" max="7952" width="12.42578125" style="6" customWidth="1"/>
    <col min="7953" max="7954" width="17.5703125" style="6" customWidth="1"/>
    <col min="7955" max="7955" width="22.7109375" style="6" customWidth="1"/>
    <col min="7956" max="7956" width="17.5703125" style="6" customWidth="1"/>
    <col min="7957" max="7957" width="15" style="6" customWidth="1"/>
    <col min="7958" max="7958" width="17.5703125" style="6" customWidth="1"/>
    <col min="7959" max="7959" width="12.42578125" style="6" customWidth="1"/>
    <col min="7960" max="7960" width="34.28515625" style="6" customWidth="1"/>
    <col min="7961" max="7961" width="29.140625" style="6" customWidth="1"/>
    <col min="7962" max="7963" width="18.85546875" style="6" customWidth="1"/>
    <col min="7964" max="7964" width="12.42578125" style="6" customWidth="1"/>
    <col min="7965" max="7965" width="20.140625" style="6" customWidth="1"/>
    <col min="7966" max="7966" width="16.28515625" style="6" customWidth="1"/>
    <col min="7967" max="7967" width="17.5703125" style="6" customWidth="1"/>
    <col min="7968" max="8149" width="12.42578125" style="6" customWidth="1"/>
    <col min="8150" max="8150" width="20.140625" style="6" customWidth="1"/>
    <col min="8151" max="8151" width="26.5703125" style="6" customWidth="1"/>
    <col min="8152" max="8152" width="29.140625" style="6" customWidth="1"/>
    <col min="8153" max="8154" width="13.7109375" style="6" customWidth="1"/>
    <col min="8155" max="8155" width="17.5703125" style="6" customWidth="1"/>
    <col min="8156" max="8156" width="12.42578125" style="6" customWidth="1"/>
    <col min="8157" max="8157" width="20.140625" style="6" customWidth="1"/>
    <col min="8158" max="8158" width="15" style="6" customWidth="1"/>
    <col min="8159" max="8159" width="12.42578125" style="6" customWidth="1"/>
    <col min="8160" max="8160" width="17.5703125" style="6" customWidth="1"/>
    <col min="8161" max="8161" width="15" style="6" customWidth="1"/>
    <col min="8162" max="8163" width="16.28515625" style="6" customWidth="1"/>
    <col min="8164" max="8164" width="15" style="6" customWidth="1"/>
    <col min="8165" max="8165" width="18.85546875" style="6" customWidth="1"/>
    <col min="8166" max="8166" width="11.140625" style="6" customWidth="1"/>
    <col min="8167" max="8167" width="20.140625" style="6" customWidth="1"/>
    <col min="8168" max="8168" width="27.85546875" style="6" customWidth="1"/>
    <col min="8169" max="8169" width="17.5703125" style="6" customWidth="1"/>
    <col min="8170" max="8171" width="8.5703125" style="6" customWidth="1"/>
    <col min="8172" max="8172" width="16.28515625" style="6" customWidth="1"/>
    <col min="8173" max="8173" width="15" style="6" customWidth="1"/>
    <col min="8174" max="8174" width="17.5703125" style="6" customWidth="1"/>
    <col min="8175" max="8175" width="12.42578125" style="6" customWidth="1"/>
    <col min="8176" max="8176" width="15" style="6" customWidth="1"/>
    <col min="8177" max="8177" width="12.42578125" style="6" customWidth="1"/>
    <col min="8178" max="8178" width="6" style="6" customWidth="1"/>
    <col min="8179" max="8179" width="22.7109375" style="6" customWidth="1"/>
    <col min="8180" max="8180" width="31.7109375" style="6" customWidth="1"/>
    <col min="8181" max="8181" width="13.7109375" style="6" customWidth="1"/>
    <col min="8182" max="8182" width="16.28515625" style="6" customWidth="1"/>
    <col min="8183" max="8183" width="22.7109375" style="6" customWidth="1"/>
    <col min="8184" max="8184" width="21.42578125" style="6" customWidth="1"/>
    <col min="8185" max="8185" width="17.5703125" style="6" customWidth="1"/>
    <col min="8186" max="8186" width="16.28515625" style="6" customWidth="1"/>
    <col min="8187" max="8187" width="13.7109375" style="6" customWidth="1"/>
    <col min="8188" max="8188" width="8.5703125" style="6" customWidth="1"/>
    <col min="8189" max="8189" width="15" style="6" customWidth="1"/>
    <col min="8190" max="8190" width="17.5703125" style="6" customWidth="1"/>
    <col min="8191" max="8191" width="26.5703125" style="6" customWidth="1"/>
    <col min="8192" max="8192" width="25.28515625" style="6" customWidth="1"/>
    <col min="8193" max="8194" width="17.5703125" style="6" customWidth="1"/>
    <col min="8195" max="8195" width="12.42578125" style="6" customWidth="1"/>
    <col min="8196" max="8196" width="17.5703125" style="6" customWidth="1"/>
    <col min="8197" max="8197" width="12.42578125" style="6" customWidth="1"/>
    <col min="8198" max="8198" width="15" style="6" customWidth="1"/>
    <col min="8199" max="8199" width="16.28515625" style="6" customWidth="1"/>
    <col min="8200" max="8201" width="17.5703125" style="6" customWidth="1"/>
    <col min="8202" max="8202" width="27.85546875" style="6" customWidth="1"/>
    <col min="8203" max="8203" width="13.7109375" style="6" customWidth="1"/>
    <col min="8204" max="8205" width="17.5703125" style="6" customWidth="1"/>
    <col min="8206" max="8206" width="15" style="6" customWidth="1"/>
    <col min="8207" max="8208" width="12.42578125" style="6" customWidth="1"/>
    <col min="8209" max="8210" width="17.5703125" style="6" customWidth="1"/>
    <col min="8211" max="8211" width="22.7109375" style="6" customWidth="1"/>
    <col min="8212" max="8212" width="17.5703125" style="6" customWidth="1"/>
    <col min="8213" max="8213" width="15" style="6" customWidth="1"/>
    <col min="8214" max="8214" width="17.5703125" style="6" customWidth="1"/>
    <col min="8215" max="8215" width="12.42578125" style="6" customWidth="1"/>
    <col min="8216" max="8216" width="34.28515625" style="6" customWidth="1"/>
    <col min="8217" max="8217" width="29.140625" style="6" customWidth="1"/>
    <col min="8218" max="8219" width="18.85546875" style="6" customWidth="1"/>
    <col min="8220" max="8220" width="12.42578125" style="6" customWidth="1"/>
    <col min="8221" max="8221" width="20.140625" style="6" customWidth="1"/>
    <col min="8222" max="8222" width="16.28515625" style="6" customWidth="1"/>
    <col min="8223" max="8223" width="17.5703125" style="6" customWidth="1"/>
    <col min="8224" max="8405" width="12.42578125" style="6" customWidth="1"/>
    <col min="8406" max="8406" width="20.140625" style="6" customWidth="1"/>
    <col min="8407" max="8407" width="26.5703125" style="6" customWidth="1"/>
    <col min="8408" max="8408" width="29.140625" style="6" customWidth="1"/>
    <col min="8409" max="8410" width="13.7109375" style="6" customWidth="1"/>
    <col min="8411" max="8411" width="17.5703125" style="6" customWidth="1"/>
    <col min="8412" max="8412" width="12.42578125" style="6" customWidth="1"/>
    <col min="8413" max="8413" width="20.140625" style="6" customWidth="1"/>
    <col min="8414" max="8414" width="15" style="6" customWidth="1"/>
    <col min="8415" max="8415" width="12.42578125" style="6" customWidth="1"/>
    <col min="8416" max="8416" width="17.5703125" style="6" customWidth="1"/>
    <col min="8417" max="8417" width="15" style="6" customWidth="1"/>
    <col min="8418" max="8419" width="16.28515625" style="6" customWidth="1"/>
    <col min="8420" max="8420" width="15" style="6" customWidth="1"/>
    <col min="8421" max="8421" width="18.85546875" style="6" customWidth="1"/>
    <col min="8422" max="8422" width="11.140625" style="6" customWidth="1"/>
    <col min="8423" max="8423" width="20.140625" style="6" customWidth="1"/>
    <col min="8424" max="8424" width="27.85546875" style="6" customWidth="1"/>
    <col min="8425" max="8425" width="17.5703125" style="6" customWidth="1"/>
    <col min="8426" max="8427" width="8.5703125" style="6" customWidth="1"/>
    <col min="8428" max="8428" width="16.28515625" style="6" customWidth="1"/>
    <col min="8429" max="8429" width="15" style="6" customWidth="1"/>
    <col min="8430" max="8430" width="17.5703125" style="6" customWidth="1"/>
    <col min="8431" max="8431" width="12.42578125" style="6" customWidth="1"/>
    <col min="8432" max="8432" width="15" style="6" customWidth="1"/>
    <col min="8433" max="8433" width="12.42578125" style="6" customWidth="1"/>
    <col min="8434" max="8434" width="6" style="6" customWidth="1"/>
    <col min="8435" max="8435" width="22.7109375" style="6" customWidth="1"/>
    <col min="8436" max="8436" width="31.7109375" style="6" customWidth="1"/>
    <col min="8437" max="8437" width="13.7109375" style="6" customWidth="1"/>
    <col min="8438" max="8438" width="16.28515625" style="6" customWidth="1"/>
    <col min="8439" max="8439" width="22.7109375" style="6" customWidth="1"/>
    <col min="8440" max="8440" width="21.42578125" style="6" customWidth="1"/>
    <col min="8441" max="8441" width="17.5703125" style="6" customWidth="1"/>
    <col min="8442" max="8442" width="16.28515625" style="6" customWidth="1"/>
    <col min="8443" max="8443" width="13.7109375" style="6" customWidth="1"/>
    <col min="8444" max="8444" width="8.5703125" style="6" customWidth="1"/>
    <col min="8445" max="8445" width="15" style="6" customWidth="1"/>
    <col min="8446" max="8446" width="17.5703125" style="6" customWidth="1"/>
    <col min="8447" max="8447" width="26.5703125" style="6" customWidth="1"/>
    <col min="8448" max="8448" width="25.28515625" style="6" customWidth="1"/>
    <col min="8449" max="8450" width="17.5703125" style="6" customWidth="1"/>
    <col min="8451" max="8451" width="12.42578125" style="6" customWidth="1"/>
    <col min="8452" max="8452" width="17.5703125" style="6" customWidth="1"/>
    <col min="8453" max="8453" width="12.42578125" style="6" customWidth="1"/>
    <col min="8454" max="8454" width="15" style="6" customWidth="1"/>
    <col min="8455" max="8455" width="16.28515625" style="6" customWidth="1"/>
    <col min="8456" max="8457" width="17.5703125" style="6" customWidth="1"/>
    <col min="8458" max="8458" width="27.85546875" style="6" customWidth="1"/>
    <col min="8459" max="8459" width="13.7109375" style="6" customWidth="1"/>
    <col min="8460" max="8461" width="17.5703125" style="6" customWidth="1"/>
    <col min="8462" max="8462" width="15" style="6" customWidth="1"/>
    <col min="8463" max="8464" width="12.42578125" style="6" customWidth="1"/>
    <col min="8465" max="8466" width="17.5703125" style="6" customWidth="1"/>
    <col min="8467" max="8467" width="22.7109375" style="6" customWidth="1"/>
    <col min="8468" max="8468" width="17.5703125" style="6" customWidth="1"/>
    <col min="8469" max="8469" width="15" style="6" customWidth="1"/>
    <col min="8470" max="8470" width="17.5703125" style="6" customWidth="1"/>
    <col min="8471" max="8471" width="12.42578125" style="6" customWidth="1"/>
    <col min="8472" max="8472" width="34.28515625" style="6" customWidth="1"/>
    <col min="8473" max="8473" width="29.140625" style="6" customWidth="1"/>
    <col min="8474" max="8475" width="18.85546875" style="6" customWidth="1"/>
    <col min="8476" max="8476" width="12.42578125" style="6" customWidth="1"/>
    <col min="8477" max="8477" width="20.140625" style="6" customWidth="1"/>
    <col min="8478" max="8478" width="16.28515625" style="6" customWidth="1"/>
    <col min="8479" max="8479" width="17.5703125" style="6" customWidth="1"/>
    <col min="8480" max="8661" width="12.42578125" style="6" customWidth="1"/>
    <col min="8662" max="8662" width="20.140625" style="6" customWidth="1"/>
    <col min="8663" max="8663" width="26.5703125" style="6" customWidth="1"/>
    <col min="8664" max="8664" width="29.140625" style="6" customWidth="1"/>
    <col min="8665" max="8666" width="13.7109375" style="6" customWidth="1"/>
    <col min="8667" max="8667" width="17.5703125" style="6" customWidth="1"/>
    <col min="8668" max="8668" width="12.42578125" style="6" customWidth="1"/>
    <col min="8669" max="8669" width="20.140625" style="6" customWidth="1"/>
    <col min="8670" max="8670" width="15" style="6" customWidth="1"/>
    <col min="8671" max="8671" width="12.42578125" style="6" customWidth="1"/>
    <col min="8672" max="8672" width="17.5703125" style="6" customWidth="1"/>
    <col min="8673" max="8673" width="15" style="6" customWidth="1"/>
    <col min="8674" max="8675" width="16.28515625" style="6" customWidth="1"/>
    <col min="8676" max="8676" width="15" style="6" customWidth="1"/>
    <col min="8677" max="8677" width="18.85546875" style="6" customWidth="1"/>
    <col min="8678" max="8678" width="11.140625" style="6" customWidth="1"/>
    <col min="8679" max="8679" width="20.140625" style="6" customWidth="1"/>
    <col min="8680" max="8680" width="27.85546875" style="6" customWidth="1"/>
    <col min="8681" max="8681" width="17.5703125" style="6" customWidth="1"/>
    <col min="8682" max="8683" width="8.5703125" style="6" customWidth="1"/>
    <col min="8684" max="8684" width="16.28515625" style="6" customWidth="1"/>
    <col min="8685" max="8685" width="15" style="6" customWidth="1"/>
    <col min="8686" max="8686" width="17.5703125" style="6" customWidth="1"/>
    <col min="8687" max="8687" width="12.42578125" style="6" customWidth="1"/>
    <col min="8688" max="8688" width="15" style="6" customWidth="1"/>
    <col min="8689" max="8689" width="12.42578125" style="6" customWidth="1"/>
    <col min="8690" max="8690" width="6" style="6" customWidth="1"/>
    <col min="8691" max="8691" width="22.7109375" style="6" customWidth="1"/>
    <col min="8692" max="8692" width="31.7109375" style="6" customWidth="1"/>
    <col min="8693" max="8693" width="13.7109375" style="6" customWidth="1"/>
    <col min="8694" max="8694" width="16.28515625" style="6" customWidth="1"/>
    <col min="8695" max="8695" width="22.7109375" style="6" customWidth="1"/>
    <col min="8696" max="8696" width="21.42578125" style="6" customWidth="1"/>
    <col min="8697" max="8697" width="17.5703125" style="6" customWidth="1"/>
    <col min="8698" max="8698" width="16.28515625" style="6" customWidth="1"/>
    <col min="8699" max="8699" width="13.7109375" style="6" customWidth="1"/>
    <col min="8700" max="8700" width="8.5703125" style="6" customWidth="1"/>
    <col min="8701" max="8701" width="15" style="6" customWidth="1"/>
    <col min="8702" max="8702" width="17.5703125" style="6" customWidth="1"/>
    <col min="8703" max="8703" width="26.5703125" style="6" customWidth="1"/>
    <col min="8704" max="8704" width="25.28515625" style="6" customWidth="1"/>
    <col min="8705" max="8706" width="17.5703125" style="6" customWidth="1"/>
    <col min="8707" max="8707" width="12.42578125" style="6" customWidth="1"/>
    <col min="8708" max="8708" width="17.5703125" style="6" customWidth="1"/>
    <col min="8709" max="8709" width="12.42578125" style="6" customWidth="1"/>
    <col min="8710" max="8710" width="15" style="6" customWidth="1"/>
    <col min="8711" max="8711" width="16.28515625" style="6" customWidth="1"/>
    <col min="8712" max="8713" width="17.5703125" style="6" customWidth="1"/>
    <col min="8714" max="8714" width="27.85546875" style="6" customWidth="1"/>
    <col min="8715" max="8715" width="13.7109375" style="6" customWidth="1"/>
    <col min="8716" max="8717" width="17.5703125" style="6" customWidth="1"/>
    <col min="8718" max="8718" width="15" style="6" customWidth="1"/>
    <col min="8719" max="8720" width="12.42578125" style="6" customWidth="1"/>
    <col min="8721" max="8722" width="17.5703125" style="6" customWidth="1"/>
    <col min="8723" max="8723" width="22.7109375" style="6" customWidth="1"/>
    <col min="8724" max="8724" width="17.5703125" style="6" customWidth="1"/>
    <col min="8725" max="8725" width="15" style="6" customWidth="1"/>
    <col min="8726" max="8726" width="17.5703125" style="6" customWidth="1"/>
    <col min="8727" max="8727" width="12.42578125" style="6" customWidth="1"/>
    <col min="8728" max="8728" width="34.28515625" style="6" customWidth="1"/>
    <col min="8729" max="8729" width="29.140625" style="6" customWidth="1"/>
    <col min="8730" max="8731" width="18.85546875" style="6" customWidth="1"/>
    <col min="8732" max="8732" width="12.42578125" style="6" customWidth="1"/>
    <col min="8733" max="8733" width="20.140625" style="6" customWidth="1"/>
    <col min="8734" max="8734" width="16.28515625" style="6" customWidth="1"/>
    <col min="8735" max="8735" width="17.5703125" style="6" customWidth="1"/>
    <col min="8736" max="8917" width="12.42578125" style="6" customWidth="1"/>
    <col min="8918" max="8918" width="20.140625" style="6" customWidth="1"/>
    <col min="8919" max="8919" width="26.5703125" style="6" customWidth="1"/>
    <col min="8920" max="8920" width="29.140625" style="6" customWidth="1"/>
    <col min="8921" max="8922" width="13.7109375" style="6" customWidth="1"/>
    <col min="8923" max="8923" width="17.5703125" style="6" customWidth="1"/>
    <col min="8924" max="8924" width="12.42578125" style="6" customWidth="1"/>
    <col min="8925" max="8925" width="20.140625" style="6" customWidth="1"/>
    <col min="8926" max="8926" width="15" style="6" customWidth="1"/>
    <col min="8927" max="8927" width="12.42578125" style="6" customWidth="1"/>
    <col min="8928" max="8928" width="17.5703125" style="6" customWidth="1"/>
    <col min="8929" max="8929" width="15" style="6" customWidth="1"/>
    <col min="8930" max="8931" width="16.28515625" style="6" customWidth="1"/>
    <col min="8932" max="8932" width="15" style="6" customWidth="1"/>
    <col min="8933" max="8933" width="18.85546875" style="6" customWidth="1"/>
    <col min="8934" max="8934" width="11.140625" style="6" customWidth="1"/>
    <col min="8935" max="8935" width="20.140625" style="6" customWidth="1"/>
    <col min="8936" max="8936" width="27.85546875" style="6" customWidth="1"/>
    <col min="8937" max="8937" width="17.5703125" style="6" customWidth="1"/>
    <col min="8938" max="8939" width="8.5703125" style="6" customWidth="1"/>
    <col min="8940" max="8940" width="16.28515625" style="6" customWidth="1"/>
    <col min="8941" max="8941" width="15" style="6" customWidth="1"/>
    <col min="8942" max="8942" width="17.5703125" style="6" customWidth="1"/>
    <col min="8943" max="8943" width="12.42578125" style="6" customWidth="1"/>
    <col min="8944" max="8944" width="15" style="6" customWidth="1"/>
    <col min="8945" max="8945" width="12.42578125" style="6" customWidth="1"/>
    <col min="8946" max="8946" width="6" style="6" customWidth="1"/>
    <col min="8947" max="8947" width="22.7109375" style="6" customWidth="1"/>
    <col min="8948" max="8948" width="31.7109375" style="6" customWidth="1"/>
    <col min="8949" max="8949" width="13.7109375" style="6" customWidth="1"/>
    <col min="8950" max="8950" width="16.28515625" style="6" customWidth="1"/>
    <col min="8951" max="8951" width="22.7109375" style="6" customWidth="1"/>
    <col min="8952" max="8952" width="21.42578125" style="6" customWidth="1"/>
    <col min="8953" max="8953" width="17.5703125" style="6" customWidth="1"/>
    <col min="8954" max="8954" width="16.28515625" style="6" customWidth="1"/>
    <col min="8955" max="8955" width="13.7109375" style="6" customWidth="1"/>
    <col min="8956" max="8956" width="8.5703125" style="6" customWidth="1"/>
    <col min="8957" max="8957" width="15" style="6" customWidth="1"/>
    <col min="8958" max="8958" width="17.5703125" style="6" customWidth="1"/>
    <col min="8959" max="8959" width="26.5703125" style="6" customWidth="1"/>
    <col min="8960" max="8960" width="25.28515625" style="6" customWidth="1"/>
    <col min="8961" max="8962" width="17.5703125" style="6" customWidth="1"/>
    <col min="8963" max="8963" width="12.42578125" style="6" customWidth="1"/>
    <col min="8964" max="8964" width="17.5703125" style="6" customWidth="1"/>
    <col min="8965" max="8965" width="12.42578125" style="6" customWidth="1"/>
    <col min="8966" max="8966" width="15" style="6" customWidth="1"/>
    <col min="8967" max="8967" width="16.28515625" style="6" customWidth="1"/>
    <col min="8968" max="8969" width="17.5703125" style="6" customWidth="1"/>
    <col min="8970" max="8970" width="27.85546875" style="6" customWidth="1"/>
    <col min="8971" max="8971" width="13.7109375" style="6" customWidth="1"/>
    <col min="8972" max="8973" width="17.5703125" style="6" customWidth="1"/>
    <col min="8974" max="8974" width="15" style="6" customWidth="1"/>
    <col min="8975" max="8976" width="12.42578125" style="6" customWidth="1"/>
    <col min="8977" max="8978" width="17.5703125" style="6" customWidth="1"/>
    <col min="8979" max="8979" width="22.7109375" style="6" customWidth="1"/>
    <col min="8980" max="8980" width="17.5703125" style="6" customWidth="1"/>
    <col min="8981" max="8981" width="15" style="6" customWidth="1"/>
    <col min="8982" max="8982" width="17.5703125" style="6" customWidth="1"/>
    <col min="8983" max="8983" width="12.42578125" style="6" customWidth="1"/>
    <col min="8984" max="8984" width="34.28515625" style="6" customWidth="1"/>
    <col min="8985" max="8985" width="29.140625" style="6" customWidth="1"/>
    <col min="8986" max="8987" width="18.85546875" style="6" customWidth="1"/>
    <col min="8988" max="8988" width="12.42578125" style="6" customWidth="1"/>
    <col min="8989" max="8989" width="20.140625" style="6" customWidth="1"/>
    <col min="8990" max="8990" width="16.28515625" style="6" customWidth="1"/>
    <col min="8991" max="8991" width="17.5703125" style="6" customWidth="1"/>
    <col min="8992" max="9173" width="12.42578125" style="6" customWidth="1"/>
    <col min="9174" max="9174" width="20.140625" style="6" customWidth="1"/>
    <col min="9175" max="9175" width="26.5703125" style="6" customWidth="1"/>
    <col min="9176" max="9176" width="29.140625" style="6" customWidth="1"/>
    <col min="9177" max="9178" width="13.7109375" style="6" customWidth="1"/>
    <col min="9179" max="9179" width="17.5703125" style="6" customWidth="1"/>
    <col min="9180" max="9180" width="12.42578125" style="6" customWidth="1"/>
    <col min="9181" max="9181" width="20.140625" style="6" customWidth="1"/>
    <col min="9182" max="9182" width="15" style="6" customWidth="1"/>
    <col min="9183" max="9183" width="12.42578125" style="6" customWidth="1"/>
    <col min="9184" max="9184" width="17.5703125" style="6" customWidth="1"/>
    <col min="9185" max="9185" width="15" style="6" customWidth="1"/>
    <col min="9186" max="9187" width="16.28515625" style="6" customWidth="1"/>
    <col min="9188" max="9188" width="15" style="6" customWidth="1"/>
    <col min="9189" max="9189" width="18.85546875" style="6" customWidth="1"/>
    <col min="9190" max="9190" width="11.140625" style="6" customWidth="1"/>
    <col min="9191" max="9191" width="20.140625" style="6" customWidth="1"/>
    <col min="9192" max="9192" width="27.85546875" style="6" customWidth="1"/>
    <col min="9193" max="9193" width="17.5703125" style="6" customWidth="1"/>
    <col min="9194" max="9195" width="8.5703125" style="6" customWidth="1"/>
    <col min="9196" max="9196" width="16.28515625" style="6" customWidth="1"/>
    <col min="9197" max="9197" width="15" style="6" customWidth="1"/>
    <col min="9198" max="9198" width="17.5703125" style="6" customWidth="1"/>
    <col min="9199" max="9199" width="12.42578125" style="6" customWidth="1"/>
    <col min="9200" max="9200" width="15" style="6" customWidth="1"/>
    <col min="9201" max="9201" width="12.42578125" style="6" customWidth="1"/>
    <col min="9202" max="9202" width="6" style="6" customWidth="1"/>
    <col min="9203" max="9203" width="22.7109375" style="6" customWidth="1"/>
    <col min="9204" max="9204" width="31.7109375" style="6" customWidth="1"/>
    <col min="9205" max="9205" width="13.7109375" style="6" customWidth="1"/>
    <col min="9206" max="9206" width="16.28515625" style="6" customWidth="1"/>
    <col min="9207" max="9207" width="22.7109375" style="6" customWidth="1"/>
    <col min="9208" max="9208" width="21.42578125" style="6" customWidth="1"/>
    <col min="9209" max="9209" width="17.5703125" style="6" customWidth="1"/>
    <col min="9210" max="9210" width="16.28515625" style="6" customWidth="1"/>
    <col min="9211" max="9211" width="13.7109375" style="6" customWidth="1"/>
    <col min="9212" max="9212" width="8.5703125" style="6" customWidth="1"/>
    <col min="9213" max="9213" width="15" style="6" customWidth="1"/>
    <col min="9214" max="9214" width="17.5703125" style="6" customWidth="1"/>
    <col min="9215" max="9215" width="26.5703125" style="6" customWidth="1"/>
    <col min="9216" max="9216" width="25.28515625" style="6" customWidth="1"/>
    <col min="9217" max="9218" width="17.5703125" style="6" customWidth="1"/>
    <col min="9219" max="9219" width="12.42578125" style="6" customWidth="1"/>
    <col min="9220" max="9220" width="17.5703125" style="6" customWidth="1"/>
    <col min="9221" max="9221" width="12.42578125" style="6" customWidth="1"/>
    <col min="9222" max="9222" width="15" style="6" customWidth="1"/>
    <col min="9223" max="9223" width="16.28515625" style="6" customWidth="1"/>
    <col min="9224" max="9225" width="17.5703125" style="6" customWidth="1"/>
    <col min="9226" max="9226" width="27.85546875" style="6" customWidth="1"/>
    <col min="9227" max="9227" width="13.7109375" style="6" customWidth="1"/>
    <col min="9228" max="9229" width="17.5703125" style="6" customWidth="1"/>
    <col min="9230" max="9230" width="15" style="6" customWidth="1"/>
    <col min="9231" max="9232" width="12.42578125" style="6" customWidth="1"/>
    <col min="9233" max="9234" width="17.5703125" style="6" customWidth="1"/>
    <col min="9235" max="9235" width="22.7109375" style="6" customWidth="1"/>
    <col min="9236" max="9236" width="17.5703125" style="6" customWidth="1"/>
    <col min="9237" max="9237" width="15" style="6" customWidth="1"/>
    <col min="9238" max="9238" width="17.5703125" style="6" customWidth="1"/>
    <col min="9239" max="9239" width="12.42578125" style="6" customWidth="1"/>
    <col min="9240" max="9240" width="34.28515625" style="6" customWidth="1"/>
    <col min="9241" max="9241" width="29.140625" style="6" customWidth="1"/>
    <col min="9242" max="9243" width="18.85546875" style="6" customWidth="1"/>
    <col min="9244" max="9244" width="12.42578125" style="6" customWidth="1"/>
    <col min="9245" max="9245" width="20.140625" style="6" customWidth="1"/>
    <col min="9246" max="9246" width="16.28515625" style="6" customWidth="1"/>
    <col min="9247" max="9247" width="17.5703125" style="6" customWidth="1"/>
    <col min="9248" max="9429" width="12.42578125" style="6" customWidth="1"/>
    <col min="9430" max="9430" width="20.140625" style="6" customWidth="1"/>
    <col min="9431" max="9431" width="26.5703125" style="6" customWidth="1"/>
    <col min="9432" max="9432" width="29.140625" style="6" customWidth="1"/>
    <col min="9433" max="9434" width="13.7109375" style="6" customWidth="1"/>
    <col min="9435" max="9435" width="17.5703125" style="6" customWidth="1"/>
    <col min="9436" max="9436" width="12.42578125" style="6" customWidth="1"/>
    <col min="9437" max="9437" width="20.140625" style="6" customWidth="1"/>
    <col min="9438" max="9438" width="15" style="6" customWidth="1"/>
    <col min="9439" max="9439" width="12.42578125" style="6" customWidth="1"/>
    <col min="9440" max="9440" width="17.5703125" style="6" customWidth="1"/>
    <col min="9441" max="9441" width="15" style="6" customWidth="1"/>
    <col min="9442" max="9443" width="16.28515625" style="6" customWidth="1"/>
    <col min="9444" max="9444" width="15" style="6" customWidth="1"/>
    <col min="9445" max="9445" width="18.85546875" style="6" customWidth="1"/>
    <col min="9446" max="9446" width="11.140625" style="6" customWidth="1"/>
    <col min="9447" max="9447" width="20.140625" style="6" customWidth="1"/>
    <col min="9448" max="9448" width="27.85546875" style="6" customWidth="1"/>
    <col min="9449" max="9449" width="17.5703125" style="6" customWidth="1"/>
    <col min="9450" max="9451" width="8.5703125" style="6" customWidth="1"/>
    <col min="9452" max="9452" width="16.28515625" style="6" customWidth="1"/>
    <col min="9453" max="9453" width="15" style="6" customWidth="1"/>
    <col min="9454" max="9454" width="17.5703125" style="6" customWidth="1"/>
    <col min="9455" max="9455" width="12.42578125" style="6" customWidth="1"/>
    <col min="9456" max="9456" width="15" style="6" customWidth="1"/>
    <col min="9457" max="9457" width="12.42578125" style="6" customWidth="1"/>
    <col min="9458" max="9458" width="6" style="6" customWidth="1"/>
    <col min="9459" max="9459" width="22.7109375" style="6" customWidth="1"/>
    <col min="9460" max="9460" width="31.7109375" style="6" customWidth="1"/>
    <col min="9461" max="9461" width="13.7109375" style="6" customWidth="1"/>
    <col min="9462" max="9462" width="16.28515625" style="6" customWidth="1"/>
    <col min="9463" max="9463" width="22.7109375" style="6" customWidth="1"/>
    <col min="9464" max="9464" width="21.42578125" style="6" customWidth="1"/>
    <col min="9465" max="9465" width="17.5703125" style="6" customWidth="1"/>
    <col min="9466" max="9466" width="16.28515625" style="6" customWidth="1"/>
    <col min="9467" max="9467" width="13.7109375" style="6" customWidth="1"/>
    <col min="9468" max="9468" width="8.5703125" style="6" customWidth="1"/>
    <col min="9469" max="9469" width="15" style="6" customWidth="1"/>
    <col min="9470" max="9470" width="17.5703125" style="6" customWidth="1"/>
    <col min="9471" max="9471" width="26.5703125" style="6" customWidth="1"/>
    <col min="9472" max="9472" width="25.28515625" style="6" customWidth="1"/>
    <col min="9473" max="9474" width="17.5703125" style="6" customWidth="1"/>
    <col min="9475" max="9475" width="12.42578125" style="6" customWidth="1"/>
    <col min="9476" max="9476" width="17.5703125" style="6" customWidth="1"/>
    <col min="9477" max="9477" width="12.42578125" style="6" customWidth="1"/>
    <col min="9478" max="9478" width="15" style="6" customWidth="1"/>
    <col min="9479" max="9479" width="16.28515625" style="6" customWidth="1"/>
    <col min="9480" max="9481" width="17.5703125" style="6" customWidth="1"/>
    <col min="9482" max="9482" width="27.85546875" style="6" customWidth="1"/>
    <col min="9483" max="9483" width="13.7109375" style="6" customWidth="1"/>
    <col min="9484" max="9485" width="17.5703125" style="6" customWidth="1"/>
    <col min="9486" max="9486" width="15" style="6" customWidth="1"/>
    <col min="9487" max="9488" width="12.42578125" style="6" customWidth="1"/>
    <col min="9489" max="9490" width="17.5703125" style="6" customWidth="1"/>
    <col min="9491" max="9491" width="22.7109375" style="6" customWidth="1"/>
    <col min="9492" max="9492" width="17.5703125" style="6" customWidth="1"/>
    <col min="9493" max="9493" width="15" style="6" customWidth="1"/>
    <col min="9494" max="9494" width="17.5703125" style="6" customWidth="1"/>
    <col min="9495" max="9495" width="12.42578125" style="6" customWidth="1"/>
    <col min="9496" max="9496" width="34.28515625" style="6" customWidth="1"/>
    <col min="9497" max="9497" width="29.140625" style="6" customWidth="1"/>
    <col min="9498" max="9499" width="18.85546875" style="6" customWidth="1"/>
    <col min="9500" max="9500" width="12.42578125" style="6" customWidth="1"/>
    <col min="9501" max="9501" width="20.140625" style="6" customWidth="1"/>
    <col min="9502" max="9502" width="16.28515625" style="6" customWidth="1"/>
    <col min="9503" max="9503" width="17.5703125" style="6" customWidth="1"/>
    <col min="9504" max="9685" width="12.42578125" style="6" customWidth="1"/>
    <col min="9686" max="9686" width="20.140625" style="6" customWidth="1"/>
    <col min="9687" max="9687" width="26.5703125" style="6" customWidth="1"/>
    <col min="9688" max="9688" width="29.140625" style="6" customWidth="1"/>
    <col min="9689" max="9690" width="13.7109375" style="6" customWidth="1"/>
    <col min="9691" max="9691" width="17.5703125" style="6" customWidth="1"/>
    <col min="9692" max="9692" width="12.42578125" style="6" customWidth="1"/>
    <col min="9693" max="9693" width="20.140625" style="6" customWidth="1"/>
    <col min="9694" max="9694" width="15" style="6" customWidth="1"/>
    <col min="9695" max="9695" width="12.42578125" style="6" customWidth="1"/>
    <col min="9696" max="9696" width="17.5703125" style="6" customWidth="1"/>
    <col min="9697" max="9697" width="15" style="6" customWidth="1"/>
    <col min="9698" max="9699" width="16.28515625" style="6" customWidth="1"/>
    <col min="9700" max="9700" width="15" style="6" customWidth="1"/>
    <col min="9701" max="9701" width="18.85546875" style="6" customWidth="1"/>
    <col min="9702" max="9702" width="11.140625" style="6" customWidth="1"/>
    <col min="9703" max="9703" width="20.140625" style="6" customWidth="1"/>
    <col min="9704" max="9704" width="27.85546875" style="6" customWidth="1"/>
    <col min="9705" max="9705" width="17.5703125" style="6" customWidth="1"/>
    <col min="9706" max="9707" width="8.5703125" style="6" customWidth="1"/>
    <col min="9708" max="9708" width="16.28515625" style="6" customWidth="1"/>
    <col min="9709" max="9709" width="15" style="6" customWidth="1"/>
    <col min="9710" max="9710" width="17.5703125" style="6" customWidth="1"/>
    <col min="9711" max="9711" width="12.42578125" style="6" customWidth="1"/>
    <col min="9712" max="9712" width="15" style="6" customWidth="1"/>
    <col min="9713" max="9713" width="12.42578125" style="6" customWidth="1"/>
    <col min="9714" max="9714" width="6" style="6" customWidth="1"/>
    <col min="9715" max="9715" width="22.7109375" style="6" customWidth="1"/>
    <col min="9716" max="9716" width="31.7109375" style="6" customWidth="1"/>
    <col min="9717" max="9717" width="13.7109375" style="6" customWidth="1"/>
    <col min="9718" max="9718" width="16.28515625" style="6" customWidth="1"/>
    <col min="9719" max="9719" width="22.7109375" style="6" customWidth="1"/>
    <col min="9720" max="9720" width="21.42578125" style="6" customWidth="1"/>
    <col min="9721" max="9721" width="17.5703125" style="6" customWidth="1"/>
    <col min="9722" max="9722" width="16.28515625" style="6" customWidth="1"/>
    <col min="9723" max="9723" width="13.7109375" style="6" customWidth="1"/>
    <col min="9724" max="9724" width="8.5703125" style="6" customWidth="1"/>
    <col min="9725" max="9725" width="15" style="6" customWidth="1"/>
    <col min="9726" max="9726" width="17.5703125" style="6" customWidth="1"/>
    <col min="9727" max="9727" width="26.5703125" style="6" customWidth="1"/>
    <col min="9728" max="9728" width="25.28515625" style="6" customWidth="1"/>
    <col min="9729" max="9730" width="17.5703125" style="6" customWidth="1"/>
    <col min="9731" max="9731" width="12.42578125" style="6" customWidth="1"/>
    <col min="9732" max="9732" width="17.5703125" style="6" customWidth="1"/>
    <col min="9733" max="9733" width="12.42578125" style="6" customWidth="1"/>
    <col min="9734" max="9734" width="15" style="6" customWidth="1"/>
    <col min="9735" max="9735" width="16.28515625" style="6" customWidth="1"/>
    <col min="9736" max="9737" width="17.5703125" style="6" customWidth="1"/>
    <col min="9738" max="9738" width="27.85546875" style="6" customWidth="1"/>
    <col min="9739" max="9739" width="13.7109375" style="6" customWidth="1"/>
    <col min="9740" max="9741" width="17.5703125" style="6" customWidth="1"/>
    <col min="9742" max="9742" width="15" style="6" customWidth="1"/>
    <col min="9743" max="9744" width="12.42578125" style="6" customWidth="1"/>
    <col min="9745" max="9746" width="17.5703125" style="6" customWidth="1"/>
    <col min="9747" max="9747" width="22.7109375" style="6" customWidth="1"/>
    <col min="9748" max="9748" width="17.5703125" style="6" customWidth="1"/>
    <col min="9749" max="9749" width="15" style="6" customWidth="1"/>
    <col min="9750" max="9750" width="17.5703125" style="6" customWidth="1"/>
    <col min="9751" max="9751" width="12.42578125" style="6" customWidth="1"/>
    <col min="9752" max="9752" width="34.28515625" style="6" customWidth="1"/>
    <col min="9753" max="9753" width="29.140625" style="6" customWidth="1"/>
    <col min="9754" max="9755" width="18.85546875" style="6" customWidth="1"/>
    <col min="9756" max="9756" width="12.42578125" style="6" customWidth="1"/>
    <col min="9757" max="9757" width="20.140625" style="6" customWidth="1"/>
    <col min="9758" max="9758" width="16.28515625" style="6" customWidth="1"/>
    <col min="9759" max="9759" width="17.5703125" style="6" customWidth="1"/>
    <col min="9760" max="9941" width="12.42578125" style="6" customWidth="1"/>
    <col min="9942" max="9942" width="20.140625" style="6" customWidth="1"/>
    <col min="9943" max="9943" width="26.5703125" style="6" customWidth="1"/>
    <col min="9944" max="9944" width="29.140625" style="6" customWidth="1"/>
    <col min="9945" max="9946" width="13.7109375" style="6" customWidth="1"/>
    <col min="9947" max="9947" width="17.5703125" style="6" customWidth="1"/>
    <col min="9948" max="9948" width="12.42578125" style="6" customWidth="1"/>
    <col min="9949" max="9949" width="20.140625" style="6" customWidth="1"/>
    <col min="9950" max="9950" width="15" style="6" customWidth="1"/>
    <col min="9951" max="9951" width="12.42578125" style="6" customWidth="1"/>
    <col min="9952" max="9952" width="17.5703125" style="6" customWidth="1"/>
    <col min="9953" max="9953" width="15" style="6" customWidth="1"/>
    <col min="9954" max="9955" width="16.28515625" style="6" customWidth="1"/>
    <col min="9956" max="9956" width="15" style="6" customWidth="1"/>
    <col min="9957" max="9957" width="18.85546875" style="6" customWidth="1"/>
    <col min="9958" max="9958" width="11.140625" style="6" customWidth="1"/>
    <col min="9959" max="9959" width="20.140625" style="6" customWidth="1"/>
    <col min="9960" max="9960" width="27.85546875" style="6" customWidth="1"/>
    <col min="9961" max="9961" width="17.5703125" style="6" customWidth="1"/>
    <col min="9962" max="9963" width="8.5703125" style="6" customWidth="1"/>
    <col min="9964" max="9964" width="16.28515625" style="6" customWidth="1"/>
    <col min="9965" max="9965" width="15" style="6" customWidth="1"/>
    <col min="9966" max="9966" width="17.5703125" style="6" customWidth="1"/>
    <col min="9967" max="9967" width="12.42578125" style="6" customWidth="1"/>
    <col min="9968" max="9968" width="15" style="6" customWidth="1"/>
    <col min="9969" max="9969" width="12.42578125" style="6" customWidth="1"/>
    <col min="9970" max="9970" width="6" style="6" customWidth="1"/>
    <col min="9971" max="9971" width="22.7109375" style="6" customWidth="1"/>
    <col min="9972" max="9972" width="31.7109375" style="6" customWidth="1"/>
    <col min="9973" max="9973" width="13.7109375" style="6" customWidth="1"/>
    <col min="9974" max="9974" width="16.28515625" style="6" customWidth="1"/>
    <col min="9975" max="9975" width="22.7109375" style="6" customWidth="1"/>
    <col min="9976" max="9976" width="21.42578125" style="6" customWidth="1"/>
    <col min="9977" max="9977" width="17.5703125" style="6" customWidth="1"/>
    <col min="9978" max="9978" width="16.28515625" style="6" customWidth="1"/>
    <col min="9979" max="9979" width="13.7109375" style="6" customWidth="1"/>
    <col min="9980" max="9980" width="8.5703125" style="6" customWidth="1"/>
    <col min="9981" max="9981" width="15" style="6" customWidth="1"/>
    <col min="9982" max="9982" width="17.5703125" style="6" customWidth="1"/>
    <col min="9983" max="9983" width="26.5703125" style="6" customWidth="1"/>
    <col min="9984" max="9984" width="25.28515625" style="6" customWidth="1"/>
    <col min="9985" max="9986" width="17.5703125" style="6" customWidth="1"/>
    <col min="9987" max="9987" width="12.42578125" style="6" customWidth="1"/>
    <col min="9988" max="9988" width="17.5703125" style="6" customWidth="1"/>
    <col min="9989" max="9989" width="12.42578125" style="6" customWidth="1"/>
    <col min="9990" max="9990" width="15" style="6" customWidth="1"/>
    <col min="9991" max="9991" width="16.28515625" style="6" customWidth="1"/>
    <col min="9992" max="9993" width="17.5703125" style="6" customWidth="1"/>
    <col min="9994" max="9994" width="27.85546875" style="6" customWidth="1"/>
    <col min="9995" max="9995" width="13.7109375" style="6" customWidth="1"/>
    <col min="9996" max="9997" width="17.5703125" style="6" customWidth="1"/>
    <col min="9998" max="9998" width="15" style="6" customWidth="1"/>
    <col min="9999" max="10000" width="12.42578125" style="6" customWidth="1"/>
    <col min="10001" max="10002" width="17.5703125" style="6" customWidth="1"/>
    <col min="10003" max="10003" width="22.7109375" style="6" customWidth="1"/>
    <col min="10004" max="10004" width="17.5703125" style="6" customWidth="1"/>
    <col min="10005" max="10005" width="15" style="6" customWidth="1"/>
    <col min="10006" max="10006" width="17.5703125" style="6" customWidth="1"/>
    <col min="10007" max="10007" width="12.42578125" style="6" customWidth="1"/>
    <col min="10008" max="10008" width="34.28515625" style="6" customWidth="1"/>
    <col min="10009" max="10009" width="29.140625" style="6" customWidth="1"/>
    <col min="10010" max="10011" width="18.85546875" style="6" customWidth="1"/>
    <col min="10012" max="10012" width="12.42578125" style="6" customWidth="1"/>
    <col min="10013" max="10013" width="20.140625" style="6" customWidth="1"/>
    <col min="10014" max="10014" width="16.28515625" style="6" customWidth="1"/>
    <col min="10015" max="10015" width="17.5703125" style="6" customWidth="1"/>
    <col min="10016" max="10197" width="12.42578125" style="6" customWidth="1"/>
    <col min="10198" max="10198" width="20.140625" style="6" customWidth="1"/>
    <col min="10199" max="10199" width="26.5703125" style="6" customWidth="1"/>
    <col min="10200" max="10200" width="29.140625" style="6" customWidth="1"/>
    <col min="10201" max="10202" width="13.7109375" style="6" customWidth="1"/>
    <col min="10203" max="10203" width="17.5703125" style="6" customWidth="1"/>
    <col min="10204" max="10204" width="12.42578125" style="6" customWidth="1"/>
    <col min="10205" max="10205" width="20.140625" style="6" customWidth="1"/>
    <col min="10206" max="10206" width="15" style="6" customWidth="1"/>
    <col min="10207" max="10207" width="12.42578125" style="6" customWidth="1"/>
    <col min="10208" max="10208" width="17.5703125" style="6" customWidth="1"/>
    <col min="10209" max="10209" width="15" style="6" customWidth="1"/>
    <col min="10210" max="10211" width="16.28515625" style="6" customWidth="1"/>
    <col min="10212" max="10212" width="15" style="6" customWidth="1"/>
    <col min="10213" max="10213" width="18.85546875" style="6" customWidth="1"/>
    <col min="10214" max="10214" width="11.140625" style="6" customWidth="1"/>
    <col min="10215" max="10215" width="20.140625" style="6" customWidth="1"/>
    <col min="10216" max="10216" width="27.85546875" style="6" customWidth="1"/>
    <col min="10217" max="10217" width="17.5703125" style="6" customWidth="1"/>
    <col min="10218" max="10219" width="8.5703125" style="6" customWidth="1"/>
    <col min="10220" max="10220" width="16.28515625" style="6" customWidth="1"/>
    <col min="10221" max="10221" width="15" style="6" customWidth="1"/>
    <col min="10222" max="10222" width="17.5703125" style="6" customWidth="1"/>
    <col min="10223" max="10223" width="12.42578125" style="6" customWidth="1"/>
    <col min="10224" max="10224" width="15" style="6" customWidth="1"/>
    <col min="10225" max="10225" width="12.42578125" style="6" customWidth="1"/>
    <col min="10226" max="10226" width="6" style="6" customWidth="1"/>
    <col min="10227" max="10227" width="22.7109375" style="6" customWidth="1"/>
    <col min="10228" max="10228" width="31.7109375" style="6" customWidth="1"/>
    <col min="10229" max="10229" width="13.7109375" style="6" customWidth="1"/>
    <col min="10230" max="10230" width="16.28515625" style="6" customWidth="1"/>
    <col min="10231" max="10231" width="22.7109375" style="6" customWidth="1"/>
    <col min="10232" max="10232" width="21.42578125" style="6" customWidth="1"/>
    <col min="10233" max="10233" width="17.5703125" style="6" customWidth="1"/>
    <col min="10234" max="10234" width="16.28515625" style="6" customWidth="1"/>
    <col min="10235" max="10235" width="13.7109375" style="6" customWidth="1"/>
    <col min="10236" max="10236" width="8.5703125" style="6" customWidth="1"/>
    <col min="10237" max="10237" width="15" style="6" customWidth="1"/>
    <col min="10238" max="10238" width="17.5703125" style="6" customWidth="1"/>
    <col min="10239" max="10239" width="26.5703125" style="6" customWidth="1"/>
    <col min="10240" max="10240" width="25.28515625" style="6" customWidth="1"/>
    <col min="10241" max="10242" width="17.5703125" style="6" customWidth="1"/>
    <col min="10243" max="10243" width="12.42578125" style="6" customWidth="1"/>
    <col min="10244" max="10244" width="17.5703125" style="6" customWidth="1"/>
    <col min="10245" max="10245" width="12.42578125" style="6" customWidth="1"/>
    <col min="10246" max="10246" width="15" style="6" customWidth="1"/>
    <col min="10247" max="10247" width="16.28515625" style="6" customWidth="1"/>
    <col min="10248" max="10249" width="17.5703125" style="6" customWidth="1"/>
    <col min="10250" max="10250" width="27.85546875" style="6" customWidth="1"/>
    <col min="10251" max="10251" width="13.7109375" style="6" customWidth="1"/>
    <col min="10252" max="10253" width="17.5703125" style="6" customWidth="1"/>
    <col min="10254" max="10254" width="15" style="6" customWidth="1"/>
    <col min="10255" max="10256" width="12.42578125" style="6" customWidth="1"/>
    <col min="10257" max="10258" width="17.5703125" style="6" customWidth="1"/>
    <col min="10259" max="10259" width="22.7109375" style="6" customWidth="1"/>
    <col min="10260" max="10260" width="17.5703125" style="6" customWidth="1"/>
    <col min="10261" max="10261" width="15" style="6" customWidth="1"/>
    <col min="10262" max="10262" width="17.5703125" style="6" customWidth="1"/>
    <col min="10263" max="10263" width="12.42578125" style="6" customWidth="1"/>
    <col min="10264" max="10264" width="34.28515625" style="6" customWidth="1"/>
    <col min="10265" max="10265" width="29.140625" style="6" customWidth="1"/>
    <col min="10266" max="10267" width="18.85546875" style="6" customWidth="1"/>
    <col min="10268" max="10268" width="12.42578125" style="6" customWidth="1"/>
    <col min="10269" max="10269" width="20.140625" style="6" customWidth="1"/>
    <col min="10270" max="10270" width="16.28515625" style="6" customWidth="1"/>
    <col min="10271" max="10271" width="17.5703125" style="6" customWidth="1"/>
    <col min="10272" max="10453" width="12.42578125" style="6" customWidth="1"/>
    <col min="10454" max="10454" width="20.140625" style="6" customWidth="1"/>
    <col min="10455" max="10455" width="26.5703125" style="6" customWidth="1"/>
    <col min="10456" max="10456" width="29.140625" style="6" customWidth="1"/>
    <col min="10457" max="10458" width="13.7109375" style="6" customWidth="1"/>
    <col min="10459" max="10459" width="17.5703125" style="6" customWidth="1"/>
    <col min="10460" max="10460" width="12.42578125" style="6" customWidth="1"/>
    <col min="10461" max="10461" width="20.140625" style="6" customWidth="1"/>
    <col min="10462" max="10462" width="15" style="6" customWidth="1"/>
    <col min="10463" max="10463" width="12.42578125" style="6" customWidth="1"/>
    <col min="10464" max="10464" width="17.5703125" style="6" customWidth="1"/>
    <col min="10465" max="10465" width="15" style="6" customWidth="1"/>
    <col min="10466" max="10467" width="16.28515625" style="6" customWidth="1"/>
    <col min="10468" max="10468" width="15" style="6" customWidth="1"/>
    <col min="10469" max="10469" width="18.85546875" style="6" customWidth="1"/>
    <col min="10470" max="10470" width="11.140625" style="6" customWidth="1"/>
    <col min="10471" max="10471" width="20.140625" style="6" customWidth="1"/>
    <col min="10472" max="10472" width="27.85546875" style="6" customWidth="1"/>
    <col min="10473" max="10473" width="17.5703125" style="6" customWidth="1"/>
    <col min="10474" max="10475" width="8.5703125" style="6" customWidth="1"/>
    <col min="10476" max="10476" width="16.28515625" style="6" customWidth="1"/>
    <col min="10477" max="10477" width="15" style="6" customWidth="1"/>
    <col min="10478" max="10478" width="17.5703125" style="6" customWidth="1"/>
    <col min="10479" max="10479" width="12.42578125" style="6" customWidth="1"/>
    <col min="10480" max="10480" width="15" style="6" customWidth="1"/>
    <col min="10481" max="10481" width="12.42578125" style="6" customWidth="1"/>
    <col min="10482" max="10482" width="6" style="6" customWidth="1"/>
    <col min="10483" max="10483" width="22.7109375" style="6" customWidth="1"/>
    <col min="10484" max="10484" width="31.7109375" style="6" customWidth="1"/>
    <col min="10485" max="10485" width="13.7109375" style="6" customWidth="1"/>
    <col min="10486" max="10486" width="16.28515625" style="6" customWidth="1"/>
    <col min="10487" max="10487" width="22.7109375" style="6" customWidth="1"/>
    <col min="10488" max="10488" width="21.42578125" style="6" customWidth="1"/>
    <col min="10489" max="10489" width="17.5703125" style="6" customWidth="1"/>
    <col min="10490" max="10490" width="16.28515625" style="6" customWidth="1"/>
    <col min="10491" max="10491" width="13.7109375" style="6" customWidth="1"/>
    <col min="10492" max="10492" width="8.5703125" style="6" customWidth="1"/>
    <col min="10493" max="10493" width="15" style="6" customWidth="1"/>
    <col min="10494" max="10494" width="17.5703125" style="6" customWidth="1"/>
    <col min="10495" max="10495" width="26.5703125" style="6" customWidth="1"/>
    <col min="10496" max="10496" width="25.28515625" style="6" customWidth="1"/>
    <col min="10497" max="10498" width="17.5703125" style="6" customWidth="1"/>
    <col min="10499" max="10499" width="12.42578125" style="6" customWidth="1"/>
    <col min="10500" max="10500" width="17.5703125" style="6" customWidth="1"/>
    <col min="10501" max="10501" width="12.42578125" style="6" customWidth="1"/>
    <col min="10502" max="10502" width="15" style="6" customWidth="1"/>
    <col min="10503" max="10503" width="16.28515625" style="6" customWidth="1"/>
    <col min="10504" max="10505" width="17.5703125" style="6" customWidth="1"/>
    <col min="10506" max="10506" width="27.85546875" style="6" customWidth="1"/>
    <col min="10507" max="10507" width="13.7109375" style="6" customWidth="1"/>
    <col min="10508" max="10509" width="17.5703125" style="6" customWidth="1"/>
    <col min="10510" max="10510" width="15" style="6" customWidth="1"/>
    <col min="10511" max="10512" width="12.42578125" style="6" customWidth="1"/>
    <col min="10513" max="10514" width="17.5703125" style="6" customWidth="1"/>
    <col min="10515" max="10515" width="22.7109375" style="6" customWidth="1"/>
    <col min="10516" max="10516" width="17.5703125" style="6" customWidth="1"/>
    <col min="10517" max="10517" width="15" style="6" customWidth="1"/>
    <col min="10518" max="10518" width="17.5703125" style="6" customWidth="1"/>
    <col min="10519" max="10519" width="12.42578125" style="6" customWidth="1"/>
    <col min="10520" max="10520" width="34.28515625" style="6" customWidth="1"/>
    <col min="10521" max="10521" width="29.140625" style="6" customWidth="1"/>
    <col min="10522" max="10523" width="18.85546875" style="6" customWidth="1"/>
    <col min="10524" max="10524" width="12.42578125" style="6" customWidth="1"/>
    <col min="10525" max="10525" width="20.140625" style="6" customWidth="1"/>
    <col min="10526" max="10526" width="16.28515625" style="6" customWidth="1"/>
    <col min="10527" max="10527" width="17.5703125" style="6" customWidth="1"/>
    <col min="10528" max="10709" width="12.42578125" style="6" customWidth="1"/>
    <col min="10710" max="10710" width="20.140625" style="6" customWidth="1"/>
    <col min="10711" max="10711" width="26.5703125" style="6" customWidth="1"/>
    <col min="10712" max="10712" width="29.140625" style="6" customWidth="1"/>
    <col min="10713" max="10714" width="13.7109375" style="6" customWidth="1"/>
    <col min="10715" max="10715" width="17.5703125" style="6" customWidth="1"/>
    <col min="10716" max="10716" width="12.42578125" style="6" customWidth="1"/>
    <col min="10717" max="10717" width="20.140625" style="6" customWidth="1"/>
    <col min="10718" max="10718" width="15" style="6" customWidth="1"/>
    <col min="10719" max="10719" width="12.42578125" style="6" customWidth="1"/>
    <col min="10720" max="10720" width="17.5703125" style="6" customWidth="1"/>
    <col min="10721" max="10721" width="15" style="6" customWidth="1"/>
    <col min="10722" max="10723" width="16.28515625" style="6" customWidth="1"/>
    <col min="10724" max="10724" width="15" style="6" customWidth="1"/>
    <col min="10725" max="10725" width="18.85546875" style="6" customWidth="1"/>
    <col min="10726" max="10726" width="11.140625" style="6" customWidth="1"/>
    <col min="10727" max="10727" width="20.140625" style="6" customWidth="1"/>
    <col min="10728" max="10728" width="27.85546875" style="6" customWidth="1"/>
    <col min="10729" max="10729" width="17.5703125" style="6" customWidth="1"/>
    <col min="10730" max="10731" width="8.5703125" style="6" customWidth="1"/>
    <col min="10732" max="10732" width="16.28515625" style="6" customWidth="1"/>
    <col min="10733" max="10733" width="15" style="6" customWidth="1"/>
    <col min="10734" max="10734" width="17.5703125" style="6" customWidth="1"/>
    <col min="10735" max="10735" width="12.42578125" style="6" customWidth="1"/>
    <col min="10736" max="10736" width="15" style="6" customWidth="1"/>
    <col min="10737" max="10737" width="12.42578125" style="6" customWidth="1"/>
    <col min="10738" max="10738" width="6" style="6" customWidth="1"/>
    <col min="10739" max="10739" width="22.7109375" style="6" customWidth="1"/>
    <col min="10740" max="10740" width="31.7109375" style="6" customWidth="1"/>
    <col min="10741" max="10741" width="13.7109375" style="6" customWidth="1"/>
    <col min="10742" max="10742" width="16.28515625" style="6" customWidth="1"/>
    <col min="10743" max="10743" width="22.7109375" style="6" customWidth="1"/>
    <col min="10744" max="10744" width="21.42578125" style="6" customWidth="1"/>
    <col min="10745" max="10745" width="17.5703125" style="6" customWidth="1"/>
    <col min="10746" max="10746" width="16.28515625" style="6" customWidth="1"/>
    <col min="10747" max="10747" width="13.7109375" style="6" customWidth="1"/>
    <col min="10748" max="10748" width="8.5703125" style="6" customWidth="1"/>
    <col min="10749" max="10749" width="15" style="6" customWidth="1"/>
    <col min="10750" max="10750" width="17.5703125" style="6" customWidth="1"/>
    <col min="10751" max="10751" width="26.5703125" style="6" customWidth="1"/>
    <col min="10752" max="10752" width="25.28515625" style="6" customWidth="1"/>
    <col min="10753" max="10754" width="17.5703125" style="6" customWidth="1"/>
    <col min="10755" max="10755" width="12.42578125" style="6" customWidth="1"/>
    <col min="10756" max="10756" width="17.5703125" style="6" customWidth="1"/>
    <col min="10757" max="10757" width="12.42578125" style="6" customWidth="1"/>
    <col min="10758" max="10758" width="15" style="6" customWidth="1"/>
    <col min="10759" max="10759" width="16.28515625" style="6" customWidth="1"/>
    <col min="10760" max="10761" width="17.5703125" style="6" customWidth="1"/>
    <col min="10762" max="10762" width="27.85546875" style="6" customWidth="1"/>
    <col min="10763" max="10763" width="13.7109375" style="6" customWidth="1"/>
    <col min="10764" max="10765" width="17.5703125" style="6" customWidth="1"/>
    <col min="10766" max="10766" width="15" style="6" customWidth="1"/>
    <col min="10767" max="10768" width="12.42578125" style="6" customWidth="1"/>
    <col min="10769" max="10770" width="17.5703125" style="6" customWidth="1"/>
    <col min="10771" max="10771" width="22.7109375" style="6" customWidth="1"/>
    <col min="10772" max="10772" width="17.5703125" style="6" customWidth="1"/>
    <col min="10773" max="10773" width="15" style="6" customWidth="1"/>
    <col min="10774" max="10774" width="17.5703125" style="6" customWidth="1"/>
    <col min="10775" max="10775" width="12.42578125" style="6" customWidth="1"/>
    <col min="10776" max="10776" width="34.28515625" style="6" customWidth="1"/>
    <col min="10777" max="10777" width="29.140625" style="6" customWidth="1"/>
    <col min="10778" max="10779" width="18.85546875" style="6" customWidth="1"/>
    <col min="10780" max="10780" width="12.42578125" style="6" customWidth="1"/>
    <col min="10781" max="10781" width="20.140625" style="6" customWidth="1"/>
    <col min="10782" max="10782" width="16.28515625" style="6" customWidth="1"/>
    <col min="10783" max="10783" width="17.5703125" style="6" customWidth="1"/>
    <col min="10784" max="10965" width="12.42578125" style="6" customWidth="1"/>
    <col min="10966" max="10966" width="20.140625" style="6" customWidth="1"/>
    <col min="10967" max="10967" width="26.5703125" style="6" customWidth="1"/>
    <col min="10968" max="10968" width="29.140625" style="6" customWidth="1"/>
    <col min="10969" max="10970" width="13.7109375" style="6" customWidth="1"/>
    <col min="10971" max="10971" width="17.5703125" style="6" customWidth="1"/>
    <col min="10972" max="10972" width="12.42578125" style="6" customWidth="1"/>
    <col min="10973" max="10973" width="20.140625" style="6" customWidth="1"/>
    <col min="10974" max="10974" width="15" style="6" customWidth="1"/>
    <col min="10975" max="10975" width="12.42578125" style="6" customWidth="1"/>
    <col min="10976" max="10976" width="17.5703125" style="6" customWidth="1"/>
    <col min="10977" max="10977" width="15" style="6" customWidth="1"/>
    <col min="10978" max="10979" width="16.28515625" style="6" customWidth="1"/>
    <col min="10980" max="10980" width="15" style="6" customWidth="1"/>
    <col min="10981" max="10981" width="18.85546875" style="6" customWidth="1"/>
    <col min="10982" max="10982" width="11.140625" style="6" customWidth="1"/>
    <col min="10983" max="10983" width="20.140625" style="6" customWidth="1"/>
    <col min="10984" max="10984" width="27.85546875" style="6" customWidth="1"/>
    <col min="10985" max="10985" width="17.5703125" style="6" customWidth="1"/>
    <col min="10986" max="10987" width="8.5703125" style="6" customWidth="1"/>
    <col min="10988" max="10988" width="16.28515625" style="6" customWidth="1"/>
    <col min="10989" max="10989" width="15" style="6" customWidth="1"/>
    <col min="10990" max="10990" width="17.5703125" style="6" customWidth="1"/>
    <col min="10991" max="10991" width="12.42578125" style="6" customWidth="1"/>
    <col min="10992" max="10992" width="15" style="6" customWidth="1"/>
    <col min="10993" max="10993" width="12.42578125" style="6" customWidth="1"/>
    <col min="10994" max="10994" width="6" style="6" customWidth="1"/>
    <col min="10995" max="10995" width="22.7109375" style="6" customWidth="1"/>
    <col min="10996" max="10996" width="31.7109375" style="6" customWidth="1"/>
    <col min="10997" max="10997" width="13.7109375" style="6" customWidth="1"/>
    <col min="10998" max="10998" width="16.28515625" style="6" customWidth="1"/>
    <col min="10999" max="10999" width="22.7109375" style="6" customWidth="1"/>
    <col min="11000" max="11000" width="21.42578125" style="6" customWidth="1"/>
    <col min="11001" max="11001" width="17.5703125" style="6" customWidth="1"/>
    <col min="11002" max="11002" width="16.28515625" style="6" customWidth="1"/>
    <col min="11003" max="11003" width="13.7109375" style="6" customWidth="1"/>
    <col min="11004" max="11004" width="8.5703125" style="6" customWidth="1"/>
    <col min="11005" max="11005" width="15" style="6" customWidth="1"/>
    <col min="11006" max="11006" width="17.5703125" style="6" customWidth="1"/>
    <col min="11007" max="11007" width="26.5703125" style="6" customWidth="1"/>
    <col min="11008" max="11008" width="25.28515625" style="6" customWidth="1"/>
    <col min="11009" max="11010" width="17.5703125" style="6" customWidth="1"/>
    <col min="11011" max="11011" width="12.42578125" style="6" customWidth="1"/>
    <col min="11012" max="11012" width="17.5703125" style="6" customWidth="1"/>
    <col min="11013" max="11013" width="12.42578125" style="6" customWidth="1"/>
    <col min="11014" max="11014" width="15" style="6" customWidth="1"/>
    <col min="11015" max="11015" width="16.28515625" style="6" customWidth="1"/>
    <col min="11016" max="11017" width="17.5703125" style="6" customWidth="1"/>
    <col min="11018" max="11018" width="27.85546875" style="6" customWidth="1"/>
    <col min="11019" max="11019" width="13.7109375" style="6" customWidth="1"/>
    <col min="11020" max="11021" width="17.5703125" style="6" customWidth="1"/>
    <col min="11022" max="11022" width="15" style="6" customWidth="1"/>
    <col min="11023" max="11024" width="12.42578125" style="6" customWidth="1"/>
    <col min="11025" max="11026" width="17.5703125" style="6" customWidth="1"/>
    <col min="11027" max="11027" width="22.7109375" style="6" customWidth="1"/>
    <col min="11028" max="11028" width="17.5703125" style="6" customWidth="1"/>
    <col min="11029" max="11029" width="15" style="6" customWidth="1"/>
    <col min="11030" max="11030" width="17.5703125" style="6" customWidth="1"/>
    <col min="11031" max="11031" width="12.42578125" style="6" customWidth="1"/>
    <col min="11032" max="11032" width="34.28515625" style="6" customWidth="1"/>
    <col min="11033" max="11033" width="29.140625" style="6" customWidth="1"/>
    <col min="11034" max="11035" width="18.85546875" style="6" customWidth="1"/>
    <col min="11036" max="11036" width="12.42578125" style="6" customWidth="1"/>
    <col min="11037" max="11037" width="20.140625" style="6" customWidth="1"/>
    <col min="11038" max="11038" width="16.28515625" style="6" customWidth="1"/>
    <col min="11039" max="11039" width="17.5703125" style="6" customWidth="1"/>
    <col min="11040" max="11221" width="12.42578125" style="6" customWidth="1"/>
    <col min="11222" max="11222" width="20.140625" style="6" customWidth="1"/>
    <col min="11223" max="11223" width="26.5703125" style="6" customWidth="1"/>
    <col min="11224" max="11224" width="29.140625" style="6" customWidth="1"/>
    <col min="11225" max="11226" width="13.7109375" style="6" customWidth="1"/>
    <col min="11227" max="11227" width="17.5703125" style="6" customWidth="1"/>
    <col min="11228" max="11228" width="12.42578125" style="6" customWidth="1"/>
    <col min="11229" max="11229" width="20.140625" style="6" customWidth="1"/>
    <col min="11230" max="11230" width="15" style="6" customWidth="1"/>
    <col min="11231" max="11231" width="12.42578125" style="6" customWidth="1"/>
    <col min="11232" max="11232" width="17.5703125" style="6" customWidth="1"/>
    <col min="11233" max="11233" width="15" style="6" customWidth="1"/>
    <col min="11234" max="11235" width="16.28515625" style="6" customWidth="1"/>
    <col min="11236" max="11236" width="15" style="6" customWidth="1"/>
    <col min="11237" max="11237" width="18.85546875" style="6" customWidth="1"/>
    <col min="11238" max="11238" width="11.140625" style="6" customWidth="1"/>
    <col min="11239" max="11239" width="20.140625" style="6" customWidth="1"/>
    <col min="11240" max="11240" width="27.85546875" style="6" customWidth="1"/>
    <col min="11241" max="11241" width="17.5703125" style="6" customWidth="1"/>
    <col min="11242" max="11243" width="8.5703125" style="6" customWidth="1"/>
    <col min="11244" max="11244" width="16.28515625" style="6" customWidth="1"/>
    <col min="11245" max="11245" width="15" style="6" customWidth="1"/>
    <col min="11246" max="11246" width="17.5703125" style="6" customWidth="1"/>
    <col min="11247" max="11247" width="12.42578125" style="6" customWidth="1"/>
    <col min="11248" max="11248" width="15" style="6" customWidth="1"/>
    <col min="11249" max="11249" width="12.42578125" style="6" customWidth="1"/>
    <col min="11250" max="11250" width="6" style="6" customWidth="1"/>
    <col min="11251" max="11251" width="22.7109375" style="6" customWidth="1"/>
    <col min="11252" max="11252" width="31.7109375" style="6" customWidth="1"/>
    <col min="11253" max="11253" width="13.7109375" style="6" customWidth="1"/>
    <col min="11254" max="11254" width="16.28515625" style="6" customWidth="1"/>
    <col min="11255" max="11255" width="22.7109375" style="6" customWidth="1"/>
    <col min="11256" max="11256" width="21.42578125" style="6" customWidth="1"/>
    <col min="11257" max="11257" width="17.5703125" style="6" customWidth="1"/>
    <col min="11258" max="11258" width="16.28515625" style="6" customWidth="1"/>
    <col min="11259" max="11259" width="13.7109375" style="6" customWidth="1"/>
    <col min="11260" max="11260" width="8.5703125" style="6" customWidth="1"/>
    <col min="11261" max="11261" width="15" style="6" customWidth="1"/>
    <col min="11262" max="11262" width="17.5703125" style="6" customWidth="1"/>
    <col min="11263" max="11263" width="26.5703125" style="6" customWidth="1"/>
    <col min="11264" max="11264" width="25.28515625" style="6" customWidth="1"/>
    <col min="11265" max="11266" width="17.5703125" style="6" customWidth="1"/>
    <col min="11267" max="11267" width="12.42578125" style="6" customWidth="1"/>
    <col min="11268" max="11268" width="17.5703125" style="6" customWidth="1"/>
    <col min="11269" max="11269" width="12.42578125" style="6" customWidth="1"/>
    <col min="11270" max="11270" width="15" style="6" customWidth="1"/>
    <col min="11271" max="11271" width="16.28515625" style="6" customWidth="1"/>
    <col min="11272" max="11273" width="17.5703125" style="6" customWidth="1"/>
    <col min="11274" max="11274" width="27.85546875" style="6" customWidth="1"/>
    <col min="11275" max="11275" width="13.7109375" style="6" customWidth="1"/>
    <col min="11276" max="11277" width="17.5703125" style="6" customWidth="1"/>
    <col min="11278" max="11278" width="15" style="6" customWidth="1"/>
    <col min="11279" max="11280" width="12.42578125" style="6" customWidth="1"/>
    <col min="11281" max="11282" width="17.5703125" style="6" customWidth="1"/>
    <col min="11283" max="11283" width="22.7109375" style="6" customWidth="1"/>
    <col min="11284" max="11284" width="17.5703125" style="6" customWidth="1"/>
    <col min="11285" max="11285" width="15" style="6" customWidth="1"/>
    <col min="11286" max="11286" width="17.5703125" style="6" customWidth="1"/>
    <col min="11287" max="11287" width="12.42578125" style="6" customWidth="1"/>
    <col min="11288" max="11288" width="34.28515625" style="6" customWidth="1"/>
    <col min="11289" max="11289" width="29.140625" style="6" customWidth="1"/>
    <col min="11290" max="11291" width="18.85546875" style="6" customWidth="1"/>
    <col min="11292" max="11292" width="12.42578125" style="6" customWidth="1"/>
    <col min="11293" max="11293" width="20.140625" style="6" customWidth="1"/>
    <col min="11294" max="11294" width="16.28515625" style="6" customWidth="1"/>
    <col min="11295" max="11295" width="17.5703125" style="6" customWidth="1"/>
    <col min="11296" max="11477" width="12.42578125" style="6" customWidth="1"/>
    <col min="11478" max="11478" width="20.140625" style="6" customWidth="1"/>
    <col min="11479" max="11479" width="26.5703125" style="6" customWidth="1"/>
    <col min="11480" max="11480" width="29.140625" style="6" customWidth="1"/>
    <col min="11481" max="11482" width="13.7109375" style="6" customWidth="1"/>
    <col min="11483" max="11483" width="17.5703125" style="6" customWidth="1"/>
    <col min="11484" max="11484" width="12.42578125" style="6" customWidth="1"/>
    <col min="11485" max="11485" width="20.140625" style="6" customWidth="1"/>
    <col min="11486" max="11486" width="15" style="6" customWidth="1"/>
    <col min="11487" max="11487" width="12.42578125" style="6" customWidth="1"/>
    <col min="11488" max="11488" width="17.5703125" style="6" customWidth="1"/>
    <col min="11489" max="11489" width="15" style="6" customWidth="1"/>
    <col min="11490" max="11491" width="16.28515625" style="6" customWidth="1"/>
    <col min="11492" max="11492" width="15" style="6" customWidth="1"/>
    <col min="11493" max="11493" width="18.85546875" style="6" customWidth="1"/>
    <col min="11494" max="11494" width="11.140625" style="6" customWidth="1"/>
    <col min="11495" max="11495" width="20.140625" style="6" customWidth="1"/>
    <col min="11496" max="11496" width="27.85546875" style="6" customWidth="1"/>
    <col min="11497" max="11497" width="17.5703125" style="6" customWidth="1"/>
    <col min="11498" max="11499" width="8.5703125" style="6" customWidth="1"/>
    <col min="11500" max="11500" width="16.28515625" style="6" customWidth="1"/>
    <col min="11501" max="11501" width="15" style="6" customWidth="1"/>
    <col min="11502" max="11502" width="17.5703125" style="6" customWidth="1"/>
    <col min="11503" max="11503" width="12.42578125" style="6" customWidth="1"/>
    <col min="11504" max="11504" width="15" style="6" customWidth="1"/>
    <col min="11505" max="11505" width="12.42578125" style="6" customWidth="1"/>
    <col min="11506" max="11506" width="6" style="6" customWidth="1"/>
    <col min="11507" max="11507" width="22.7109375" style="6" customWidth="1"/>
    <col min="11508" max="11508" width="31.7109375" style="6" customWidth="1"/>
    <col min="11509" max="11509" width="13.7109375" style="6" customWidth="1"/>
    <col min="11510" max="11510" width="16.28515625" style="6" customWidth="1"/>
    <col min="11511" max="11511" width="22.7109375" style="6" customWidth="1"/>
    <col min="11512" max="11512" width="21.42578125" style="6" customWidth="1"/>
    <col min="11513" max="11513" width="17.5703125" style="6" customWidth="1"/>
    <col min="11514" max="11514" width="16.28515625" style="6" customWidth="1"/>
    <col min="11515" max="11515" width="13.7109375" style="6" customWidth="1"/>
    <col min="11516" max="11516" width="8.5703125" style="6" customWidth="1"/>
    <col min="11517" max="11517" width="15" style="6" customWidth="1"/>
    <col min="11518" max="11518" width="17.5703125" style="6" customWidth="1"/>
    <col min="11519" max="11519" width="26.5703125" style="6" customWidth="1"/>
    <col min="11520" max="11520" width="25.28515625" style="6" customWidth="1"/>
    <col min="11521" max="11522" width="17.5703125" style="6" customWidth="1"/>
    <col min="11523" max="11523" width="12.42578125" style="6" customWidth="1"/>
    <col min="11524" max="11524" width="17.5703125" style="6" customWidth="1"/>
    <col min="11525" max="11525" width="12.42578125" style="6" customWidth="1"/>
    <col min="11526" max="11526" width="15" style="6" customWidth="1"/>
    <col min="11527" max="11527" width="16.28515625" style="6" customWidth="1"/>
    <col min="11528" max="11529" width="17.5703125" style="6" customWidth="1"/>
    <col min="11530" max="11530" width="27.85546875" style="6" customWidth="1"/>
    <col min="11531" max="11531" width="13.7109375" style="6" customWidth="1"/>
    <col min="11532" max="11533" width="17.5703125" style="6" customWidth="1"/>
    <col min="11534" max="11534" width="15" style="6" customWidth="1"/>
    <col min="11535" max="11536" width="12.42578125" style="6" customWidth="1"/>
    <col min="11537" max="11538" width="17.5703125" style="6" customWidth="1"/>
    <col min="11539" max="11539" width="22.7109375" style="6" customWidth="1"/>
    <col min="11540" max="11540" width="17.5703125" style="6" customWidth="1"/>
    <col min="11541" max="11541" width="15" style="6" customWidth="1"/>
    <col min="11542" max="11542" width="17.5703125" style="6" customWidth="1"/>
    <col min="11543" max="11543" width="12.42578125" style="6" customWidth="1"/>
    <col min="11544" max="11544" width="34.28515625" style="6" customWidth="1"/>
    <col min="11545" max="11545" width="29.140625" style="6" customWidth="1"/>
    <col min="11546" max="11547" width="18.85546875" style="6" customWidth="1"/>
    <col min="11548" max="11548" width="12.42578125" style="6" customWidth="1"/>
    <col min="11549" max="11549" width="20.140625" style="6" customWidth="1"/>
    <col min="11550" max="11550" width="16.28515625" style="6" customWidth="1"/>
    <col min="11551" max="11551" width="17.5703125" style="6" customWidth="1"/>
    <col min="11552" max="11733" width="12.42578125" style="6" customWidth="1"/>
    <col min="11734" max="11734" width="20.140625" style="6" customWidth="1"/>
    <col min="11735" max="11735" width="26.5703125" style="6" customWidth="1"/>
    <col min="11736" max="11736" width="29.140625" style="6" customWidth="1"/>
    <col min="11737" max="11738" width="13.7109375" style="6" customWidth="1"/>
    <col min="11739" max="11739" width="17.5703125" style="6" customWidth="1"/>
    <col min="11740" max="11740" width="12.42578125" style="6" customWidth="1"/>
    <col min="11741" max="11741" width="20.140625" style="6" customWidth="1"/>
    <col min="11742" max="11742" width="15" style="6" customWidth="1"/>
    <col min="11743" max="11743" width="12.42578125" style="6" customWidth="1"/>
    <col min="11744" max="11744" width="17.5703125" style="6" customWidth="1"/>
    <col min="11745" max="11745" width="15" style="6" customWidth="1"/>
    <col min="11746" max="11747" width="16.28515625" style="6" customWidth="1"/>
    <col min="11748" max="11748" width="15" style="6" customWidth="1"/>
    <col min="11749" max="11749" width="18.85546875" style="6" customWidth="1"/>
    <col min="11750" max="11750" width="11.140625" style="6" customWidth="1"/>
    <col min="11751" max="11751" width="20.140625" style="6" customWidth="1"/>
    <col min="11752" max="11752" width="27.85546875" style="6" customWidth="1"/>
    <col min="11753" max="11753" width="17.5703125" style="6" customWidth="1"/>
    <col min="11754" max="11755" width="8.5703125" style="6" customWidth="1"/>
    <col min="11756" max="11756" width="16.28515625" style="6" customWidth="1"/>
    <col min="11757" max="11757" width="15" style="6" customWidth="1"/>
    <col min="11758" max="11758" width="17.5703125" style="6" customWidth="1"/>
    <col min="11759" max="11759" width="12.42578125" style="6" customWidth="1"/>
    <col min="11760" max="11760" width="15" style="6" customWidth="1"/>
    <col min="11761" max="11761" width="12.42578125" style="6" customWidth="1"/>
    <col min="11762" max="11762" width="6" style="6" customWidth="1"/>
    <col min="11763" max="11763" width="22.7109375" style="6" customWidth="1"/>
    <col min="11764" max="11764" width="31.7109375" style="6" customWidth="1"/>
    <col min="11765" max="11765" width="13.7109375" style="6" customWidth="1"/>
    <col min="11766" max="11766" width="16.28515625" style="6" customWidth="1"/>
    <col min="11767" max="11767" width="22.7109375" style="6" customWidth="1"/>
    <col min="11768" max="11768" width="21.42578125" style="6" customWidth="1"/>
    <col min="11769" max="11769" width="17.5703125" style="6" customWidth="1"/>
    <col min="11770" max="11770" width="16.28515625" style="6" customWidth="1"/>
    <col min="11771" max="11771" width="13.7109375" style="6" customWidth="1"/>
    <col min="11772" max="11772" width="8.5703125" style="6" customWidth="1"/>
    <col min="11773" max="11773" width="15" style="6" customWidth="1"/>
    <col min="11774" max="11774" width="17.5703125" style="6" customWidth="1"/>
    <col min="11775" max="11775" width="26.5703125" style="6" customWidth="1"/>
    <col min="11776" max="11776" width="25.28515625" style="6" customWidth="1"/>
    <col min="11777" max="11778" width="17.5703125" style="6" customWidth="1"/>
    <col min="11779" max="11779" width="12.42578125" style="6" customWidth="1"/>
    <col min="11780" max="11780" width="17.5703125" style="6" customWidth="1"/>
    <col min="11781" max="11781" width="12.42578125" style="6" customWidth="1"/>
    <col min="11782" max="11782" width="15" style="6" customWidth="1"/>
    <col min="11783" max="11783" width="16.28515625" style="6" customWidth="1"/>
    <col min="11784" max="11785" width="17.5703125" style="6" customWidth="1"/>
    <col min="11786" max="11786" width="27.85546875" style="6" customWidth="1"/>
    <col min="11787" max="11787" width="13.7109375" style="6" customWidth="1"/>
    <col min="11788" max="11789" width="17.5703125" style="6" customWidth="1"/>
    <col min="11790" max="11790" width="15" style="6" customWidth="1"/>
    <col min="11791" max="11792" width="12.42578125" style="6" customWidth="1"/>
    <col min="11793" max="11794" width="17.5703125" style="6" customWidth="1"/>
    <col min="11795" max="11795" width="22.7109375" style="6" customWidth="1"/>
    <col min="11796" max="11796" width="17.5703125" style="6" customWidth="1"/>
    <col min="11797" max="11797" width="15" style="6" customWidth="1"/>
    <col min="11798" max="11798" width="17.5703125" style="6" customWidth="1"/>
    <col min="11799" max="11799" width="12.42578125" style="6" customWidth="1"/>
    <col min="11800" max="11800" width="34.28515625" style="6" customWidth="1"/>
    <col min="11801" max="11801" width="29.140625" style="6" customWidth="1"/>
    <col min="11802" max="11803" width="18.85546875" style="6" customWidth="1"/>
    <col min="11804" max="11804" width="12.42578125" style="6" customWidth="1"/>
    <col min="11805" max="11805" width="20.140625" style="6" customWidth="1"/>
    <col min="11806" max="11806" width="16.28515625" style="6" customWidth="1"/>
    <col min="11807" max="11807" width="17.5703125" style="6" customWidth="1"/>
    <col min="11808" max="11989" width="12.42578125" style="6" customWidth="1"/>
    <col min="11990" max="11990" width="20.140625" style="6" customWidth="1"/>
    <col min="11991" max="11991" width="26.5703125" style="6" customWidth="1"/>
    <col min="11992" max="11992" width="29.140625" style="6" customWidth="1"/>
    <col min="11993" max="11994" width="13.7109375" style="6" customWidth="1"/>
    <col min="11995" max="11995" width="17.5703125" style="6" customWidth="1"/>
    <col min="11996" max="11996" width="12.42578125" style="6" customWidth="1"/>
    <col min="11997" max="11997" width="20.140625" style="6" customWidth="1"/>
    <col min="11998" max="11998" width="15" style="6" customWidth="1"/>
    <col min="11999" max="11999" width="12.42578125" style="6" customWidth="1"/>
    <col min="12000" max="12000" width="17.5703125" style="6" customWidth="1"/>
    <col min="12001" max="12001" width="15" style="6" customWidth="1"/>
    <col min="12002" max="12003" width="16.28515625" style="6" customWidth="1"/>
    <col min="12004" max="12004" width="15" style="6" customWidth="1"/>
    <col min="12005" max="12005" width="18.85546875" style="6" customWidth="1"/>
    <col min="12006" max="12006" width="11.140625" style="6" customWidth="1"/>
    <col min="12007" max="12007" width="20.140625" style="6" customWidth="1"/>
    <col min="12008" max="12008" width="27.85546875" style="6" customWidth="1"/>
    <col min="12009" max="12009" width="17.5703125" style="6" customWidth="1"/>
    <col min="12010" max="12011" width="8.5703125" style="6" customWidth="1"/>
    <col min="12012" max="12012" width="16.28515625" style="6" customWidth="1"/>
    <col min="12013" max="12013" width="15" style="6" customWidth="1"/>
    <col min="12014" max="12014" width="17.5703125" style="6" customWidth="1"/>
    <col min="12015" max="12015" width="12.42578125" style="6" customWidth="1"/>
    <col min="12016" max="12016" width="15" style="6" customWidth="1"/>
    <col min="12017" max="12017" width="12.42578125" style="6" customWidth="1"/>
    <col min="12018" max="12018" width="6" style="6" customWidth="1"/>
    <col min="12019" max="12019" width="22.7109375" style="6" customWidth="1"/>
    <col min="12020" max="12020" width="31.7109375" style="6" customWidth="1"/>
    <col min="12021" max="12021" width="13.7109375" style="6" customWidth="1"/>
    <col min="12022" max="12022" width="16.28515625" style="6" customWidth="1"/>
    <col min="12023" max="12023" width="22.7109375" style="6" customWidth="1"/>
    <col min="12024" max="12024" width="21.42578125" style="6" customWidth="1"/>
    <col min="12025" max="12025" width="17.5703125" style="6" customWidth="1"/>
    <col min="12026" max="12026" width="16.28515625" style="6" customWidth="1"/>
    <col min="12027" max="12027" width="13.7109375" style="6" customWidth="1"/>
    <col min="12028" max="12028" width="8.5703125" style="6" customWidth="1"/>
    <col min="12029" max="12029" width="15" style="6" customWidth="1"/>
    <col min="12030" max="12030" width="17.5703125" style="6" customWidth="1"/>
    <col min="12031" max="12031" width="26.5703125" style="6" customWidth="1"/>
    <col min="12032" max="12032" width="25.28515625" style="6" customWidth="1"/>
    <col min="12033" max="12034" width="17.5703125" style="6" customWidth="1"/>
    <col min="12035" max="12035" width="12.42578125" style="6" customWidth="1"/>
    <col min="12036" max="12036" width="17.5703125" style="6" customWidth="1"/>
    <col min="12037" max="12037" width="12.42578125" style="6" customWidth="1"/>
    <col min="12038" max="12038" width="15" style="6" customWidth="1"/>
    <col min="12039" max="12039" width="16.28515625" style="6" customWidth="1"/>
    <col min="12040" max="12041" width="17.5703125" style="6" customWidth="1"/>
    <col min="12042" max="12042" width="27.85546875" style="6" customWidth="1"/>
    <col min="12043" max="12043" width="13.7109375" style="6" customWidth="1"/>
    <col min="12044" max="12045" width="17.5703125" style="6" customWidth="1"/>
    <col min="12046" max="12046" width="15" style="6" customWidth="1"/>
    <col min="12047" max="12048" width="12.42578125" style="6" customWidth="1"/>
    <col min="12049" max="12050" width="17.5703125" style="6" customWidth="1"/>
    <col min="12051" max="12051" width="22.7109375" style="6" customWidth="1"/>
    <col min="12052" max="12052" width="17.5703125" style="6" customWidth="1"/>
    <col min="12053" max="12053" width="15" style="6" customWidth="1"/>
    <col min="12054" max="12054" width="17.5703125" style="6" customWidth="1"/>
    <col min="12055" max="12055" width="12.42578125" style="6" customWidth="1"/>
    <col min="12056" max="12056" width="34.28515625" style="6" customWidth="1"/>
    <col min="12057" max="12057" width="29.140625" style="6" customWidth="1"/>
    <col min="12058" max="12059" width="18.85546875" style="6" customWidth="1"/>
    <col min="12060" max="12060" width="12.42578125" style="6" customWidth="1"/>
    <col min="12061" max="12061" width="20.140625" style="6" customWidth="1"/>
    <col min="12062" max="12062" width="16.28515625" style="6" customWidth="1"/>
    <col min="12063" max="12063" width="17.5703125" style="6" customWidth="1"/>
    <col min="12064" max="12245" width="12.42578125" style="6" customWidth="1"/>
    <col min="12246" max="12246" width="20.140625" style="6" customWidth="1"/>
    <col min="12247" max="12247" width="26.5703125" style="6" customWidth="1"/>
    <col min="12248" max="12248" width="29.140625" style="6" customWidth="1"/>
    <col min="12249" max="12250" width="13.7109375" style="6" customWidth="1"/>
    <col min="12251" max="12251" width="17.5703125" style="6" customWidth="1"/>
    <col min="12252" max="12252" width="12.42578125" style="6" customWidth="1"/>
    <col min="12253" max="12253" width="20.140625" style="6" customWidth="1"/>
    <col min="12254" max="12254" width="15" style="6" customWidth="1"/>
    <col min="12255" max="12255" width="12.42578125" style="6" customWidth="1"/>
    <col min="12256" max="12256" width="17.5703125" style="6" customWidth="1"/>
    <col min="12257" max="12257" width="15" style="6" customWidth="1"/>
    <col min="12258" max="12259" width="16.28515625" style="6" customWidth="1"/>
    <col min="12260" max="12260" width="15" style="6" customWidth="1"/>
    <col min="12261" max="12261" width="18.85546875" style="6" customWidth="1"/>
    <col min="12262" max="12262" width="11.140625" style="6" customWidth="1"/>
    <col min="12263" max="12263" width="20.140625" style="6" customWidth="1"/>
    <col min="12264" max="12264" width="27.85546875" style="6" customWidth="1"/>
    <col min="12265" max="12265" width="17.5703125" style="6" customWidth="1"/>
    <col min="12266" max="12267" width="8.5703125" style="6" customWidth="1"/>
    <col min="12268" max="12268" width="16.28515625" style="6" customWidth="1"/>
    <col min="12269" max="12269" width="15" style="6" customWidth="1"/>
    <col min="12270" max="12270" width="17.5703125" style="6" customWidth="1"/>
    <col min="12271" max="12271" width="12.42578125" style="6" customWidth="1"/>
    <col min="12272" max="12272" width="15" style="6" customWidth="1"/>
    <col min="12273" max="12273" width="12.42578125" style="6" customWidth="1"/>
    <col min="12274" max="12274" width="6" style="6" customWidth="1"/>
    <col min="12275" max="12275" width="22.7109375" style="6" customWidth="1"/>
    <col min="12276" max="12276" width="31.7109375" style="6" customWidth="1"/>
    <col min="12277" max="12277" width="13.7109375" style="6" customWidth="1"/>
    <col min="12278" max="12278" width="16.28515625" style="6" customWidth="1"/>
    <col min="12279" max="12279" width="22.7109375" style="6" customWidth="1"/>
    <col min="12280" max="12280" width="21.42578125" style="6" customWidth="1"/>
    <col min="12281" max="12281" width="17.5703125" style="6" customWidth="1"/>
    <col min="12282" max="12282" width="16.28515625" style="6" customWidth="1"/>
    <col min="12283" max="12283" width="13.7109375" style="6" customWidth="1"/>
    <col min="12284" max="12284" width="8.5703125" style="6" customWidth="1"/>
    <col min="12285" max="12285" width="15" style="6" customWidth="1"/>
    <col min="12286" max="12286" width="17.5703125" style="6" customWidth="1"/>
    <col min="12287" max="12287" width="26.5703125" style="6" customWidth="1"/>
    <col min="12288" max="12288" width="25.28515625" style="6" customWidth="1"/>
    <col min="12289" max="12290" width="17.5703125" style="6" customWidth="1"/>
    <col min="12291" max="12291" width="12.42578125" style="6" customWidth="1"/>
    <col min="12292" max="12292" width="17.5703125" style="6" customWidth="1"/>
    <col min="12293" max="12293" width="12.42578125" style="6" customWidth="1"/>
    <col min="12294" max="12294" width="15" style="6" customWidth="1"/>
    <col min="12295" max="12295" width="16.28515625" style="6" customWidth="1"/>
    <col min="12296" max="12297" width="17.5703125" style="6" customWidth="1"/>
    <col min="12298" max="12298" width="27.85546875" style="6" customWidth="1"/>
    <col min="12299" max="12299" width="13.7109375" style="6" customWidth="1"/>
    <col min="12300" max="12301" width="17.5703125" style="6" customWidth="1"/>
    <col min="12302" max="12302" width="15" style="6" customWidth="1"/>
    <col min="12303" max="12304" width="12.42578125" style="6" customWidth="1"/>
    <col min="12305" max="12306" width="17.5703125" style="6" customWidth="1"/>
    <col min="12307" max="12307" width="22.7109375" style="6" customWidth="1"/>
    <col min="12308" max="12308" width="17.5703125" style="6" customWidth="1"/>
    <col min="12309" max="12309" width="15" style="6" customWidth="1"/>
    <col min="12310" max="12310" width="17.5703125" style="6" customWidth="1"/>
    <col min="12311" max="12311" width="12.42578125" style="6" customWidth="1"/>
    <col min="12312" max="12312" width="34.28515625" style="6" customWidth="1"/>
    <col min="12313" max="12313" width="29.140625" style="6" customWidth="1"/>
    <col min="12314" max="12315" width="18.85546875" style="6" customWidth="1"/>
    <col min="12316" max="12316" width="12.42578125" style="6" customWidth="1"/>
    <col min="12317" max="12317" width="20.140625" style="6" customWidth="1"/>
    <col min="12318" max="12318" width="16.28515625" style="6" customWidth="1"/>
    <col min="12319" max="12319" width="17.5703125" style="6" customWidth="1"/>
    <col min="12320" max="12501" width="12.42578125" style="6" customWidth="1"/>
    <col min="12502" max="12502" width="20.140625" style="6" customWidth="1"/>
    <col min="12503" max="12503" width="26.5703125" style="6" customWidth="1"/>
    <col min="12504" max="12504" width="29.140625" style="6" customWidth="1"/>
    <col min="12505" max="12506" width="13.7109375" style="6" customWidth="1"/>
    <col min="12507" max="12507" width="17.5703125" style="6" customWidth="1"/>
    <col min="12508" max="12508" width="12.42578125" style="6" customWidth="1"/>
    <col min="12509" max="12509" width="20.140625" style="6" customWidth="1"/>
    <col min="12510" max="12510" width="15" style="6" customWidth="1"/>
    <col min="12511" max="12511" width="12.42578125" style="6" customWidth="1"/>
    <col min="12512" max="12512" width="17.5703125" style="6" customWidth="1"/>
    <col min="12513" max="12513" width="15" style="6" customWidth="1"/>
    <col min="12514" max="12515" width="16.28515625" style="6" customWidth="1"/>
    <col min="12516" max="12516" width="15" style="6" customWidth="1"/>
    <col min="12517" max="12517" width="18.85546875" style="6" customWidth="1"/>
    <col min="12518" max="12518" width="11.140625" style="6" customWidth="1"/>
    <col min="12519" max="12519" width="20.140625" style="6" customWidth="1"/>
    <col min="12520" max="12520" width="27.85546875" style="6" customWidth="1"/>
    <col min="12521" max="12521" width="17.5703125" style="6" customWidth="1"/>
    <col min="12522" max="12523" width="8.5703125" style="6" customWidth="1"/>
    <col min="12524" max="12524" width="16.28515625" style="6" customWidth="1"/>
    <col min="12525" max="12525" width="15" style="6" customWidth="1"/>
    <col min="12526" max="12526" width="17.5703125" style="6" customWidth="1"/>
    <col min="12527" max="12527" width="12.42578125" style="6" customWidth="1"/>
    <col min="12528" max="12528" width="15" style="6" customWidth="1"/>
    <col min="12529" max="12529" width="12.42578125" style="6" customWidth="1"/>
    <col min="12530" max="12530" width="6" style="6" customWidth="1"/>
    <col min="12531" max="12531" width="22.7109375" style="6" customWidth="1"/>
    <col min="12532" max="12532" width="31.7109375" style="6" customWidth="1"/>
    <col min="12533" max="12533" width="13.7109375" style="6" customWidth="1"/>
    <col min="12534" max="12534" width="16.28515625" style="6" customWidth="1"/>
    <col min="12535" max="12535" width="22.7109375" style="6" customWidth="1"/>
    <col min="12536" max="12536" width="21.42578125" style="6" customWidth="1"/>
    <col min="12537" max="12537" width="17.5703125" style="6" customWidth="1"/>
    <col min="12538" max="12538" width="16.28515625" style="6" customWidth="1"/>
    <col min="12539" max="12539" width="13.7109375" style="6" customWidth="1"/>
    <col min="12540" max="12540" width="8.5703125" style="6" customWidth="1"/>
    <col min="12541" max="12541" width="15" style="6" customWidth="1"/>
    <col min="12542" max="12542" width="17.5703125" style="6" customWidth="1"/>
    <col min="12543" max="12543" width="26.5703125" style="6" customWidth="1"/>
    <col min="12544" max="12544" width="25.28515625" style="6" customWidth="1"/>
    <col min="12545" max="12546" width="17.5703125" style="6" customWidth="1"/>
    <col min="12547" max="12547" width="12.42578125" style="6" customWidth="1"/>
    <col min="12548" max="12548" width="17.5703125" style="6" customWidth="1"/>
    <col min="12549" max="12549" width="12.42578125" style="6" customWidth="1"/>
    <col min="12550" max="12550" width="15" style="6" customWidth="1"/>
    <col min="12551" max="12551" width="16.28515625" style="6" customWidth="1"/>
    <col min="12552" max="12553" width="17.5703125" style="6" customWidth="1"/>
    <col min="12554" max="12554" width="27.85546875" style="6" customWidth="1"/>
    <col min="12555" max="12555" width="13.7109375" style="6" customWidth="1"/>
    <col min="12556" max="12557" width="17.5703125" style="6" customWidth="1"/>
    <col min="12558" max="12558" width="15" style="6" customWidth="1"/>
    <col min="12559" max="12560" width="12.42578125" style="6" customWidth="1"/>
    <col min="12561" max="12562" width="17.5703125" style="6" customWidth="1"/>
    <col min="12563" max="12563" width="22.7109375" style="6" customWidth="1"/>
    <col min="12564" max="12564" width="17.5703125" style="6" customWidth="1"/>
    <col min="12565" max="12565" width="15" style="6" customWidth="1"/>
    <col min="12566" max="12566" width="17.5703125" style="6" customWidth="1"/>
    <col min="12567" max="12567" width="12.42578125" style="6" customWidth="1"/>
    <col min="12568" max="12568" width="34.28515625" style="6" customWidth="1"/>
    <col min="12569" max="12569" width="29.140625" style="6" customWidth="1"/>
    <col min="12570" max="12571" width="18.85546875" style="6" customWidth="1"/>
    <col min="12572" max="12572" width="12.42578125" style="6" customWidth="1"/>
    <col min="12573" max="12573" width="20.140625" style="6" customWidth="1"/>
    <col min="12574" max="12574" width="16.28515625" style="6" customWidth="1"/>
    <col min="12575" max="12575" width="17.5703125" style="6" customWidth="1"/>
    <col min="12576" max="12757" width="12.42578125" style="6" customWidth="1"/>
    <col min="12758" max="12758" width="20.140625" style="6" customWidth="1"/>
    <col min="12759" max="12759" width="26.5703125" style="6" customWidth="1"/>
    <col min="12760" max="12760" width="29.140625" style="6" customWidth="1"/>
    <col min="12761" max="12762" width="13.7109375" style="6" customWidth="1"/>
    <col min="12763" max="12763" width="17.5703125" style="6" customWidth="1"/>
    <col min="12764" max="12764" width="12.42578125" style="6" customWidth="1"/>
    <col min="12765" max="12765" width="20.140625" style="6" customWidth="1"/>
    <col min="12766" max="12766" width="15" style="6" customWidth="1"/>
    <col min="12767" max="12767" width="12.42578125" style="6" customWidth="1"/>
    <col min="12768" max="12768" width="17.5703125" style="6" customWidth="1"/>
    <col min="12769" max="12769" width="15" style="6" customWidth="1"/>
    <col min="12770" max="12771" width="16.28515625" style="6" customWidth="1"/>
    <col min="12772" max="12772" width="15" style="6" customWidth="1"/>
    <col min="12773" max="12773" width="18.85546875" style="6" customWidth="1"/>
    <col min="12774" max="12774" width="11.140625" style="6" customWidth="1"/>
    <col min="12775" max="12775" width="20.140625" style="6" customWidth="1"/>
    <col min="12776" max="12776" width="27.85546875" style="6" customWidth="1"/>
    <col min="12777" max="12777" width="17.5703125" style="6" customWidth="1"/>
    <col min="12778" max="12779" width="8.5703125" style="6" customWidth="1"/>
    <col min="12780" max="12780" width="16.28515625" style="6" customWidth="1"/>
    <col min="12781" max="12781" width="15" style="6" customWidth="1"/>
    <col min="12782" max="12782" width="17.5703125" style="6" customWidth="1"/>
    <col min="12783" max="12783" width="12.42578125" style="6" customWidth="1"/>
    <col min="12784" max="12784" width="15" style="6" customWidth="1"/>
    <col min="12785" max="12785" width="12.42578125" style="6" customWidth="1"/>
    <col min="12786" max="12786" width="6" style="6" customWidth="1"/>
    <col min="12787" max="12787" width="22.7109375" style="6" customWidth="1"/>
    <col min="12788" max="12788" width="31.7109375" style="6" customWidth="1"/>
    <col min="12789" max="12789" width="13.7109375" style="6" customWidth="1"/>
    <col min="12790" max="12790" width="16.28515625" style="6" customWidth="1"/>
    <col min="12791" max="12791" width="22.7109375" style="6" customWidth="1"/>
    <col min="12792" max="12792" width="21.42578125" style="6" customWidth="1"/>
    <col min="12793" max="12793" width="17.5703125" style="6" customWidth="1"/>
    <col min="12794" max="12794" width="16.28515625" style="6" customWidth="1"/>
    <col min="12795" max="12795" width="13.7109375" style="6" customWidth="1"/>
    <col min="12796" max="12796" width="8.5703125" style="6" customWidth="1"/>
    <col min="12797" max="12797" width="15" style="6" customWidth="1"/>
    <col min="12798" max="12798" width="17.5703125" style="6" customWidth="1"/>
    <col min="12799" max="12799" width="26.5703125" style="6" customWidth="1"/>
    <col min="12800" max="12800" width="25.28515625" style="6" customWidth="1"/>
    <col min="12801" max="12802" width="17.5703125" style="6" customWidth="1"/>
    <col min="12803" max="12803" width="12.42578125" style="6" customWidth="1"/>
    <col min="12804" max="12804" width="17.5703125" style="6" customWidth="1"/>
    <col min="12805" max="12805" width="12.42578125" style="6" customWidth="1"/>
    <col min="12806" max="12806" width="15" style="6" customWidth="1"/>
    <col min="12807" max="12807" width="16.28515625" style="6" customWidth="1"/>
    <col min="12808" max="12809" width="17.5703125" style="6" customWidth="1"/>
    <col min="12810" max="12810" width="27.85546875" style="6" customWidth="1"/>
    <col min="12811" max="12811" width="13.7109375" style="6" customWidth="1"/>
    <col min="12812" max="12813" width="17.5703125" style="6" customWidth="1"/>
    <col min="12814" max="12814" width="15" style="6" customWidth="1"/>
    <col min="12815" max="12816" width="12.42578125" style="6" customWidth="1"/>
    <col min="12817" max="12818" width="17.5703125" style="6" customWidth="1"/>
    <col min="12819" max="12819" width="22.7109375" style="6" customWidth="1"/>
    <col min="12820" max="12820" width="17.5703125" style="6" customWidth="1"/>
    <col min="12821" max="12821" width="15" style="6" customWidth="1"/>
    <col min="12822" max="12822" width="17.5703125" style="6" customWidth="1"/>
    <col min="12823" max="12823" width="12.42578125" style="6" customWidth="1"/>
    <col min="12824" max="12824" width="34.28515625" style="6" customWidth="1"/>
    <col min="12825" max="12825" width="29.140625" style="6" customWidth="1"/>
    <col min="12826" max="12827" width="18.85546875" style="6" customWidth="1"/>
    <col min="12828" max="12828" width="12.42578125" style="6" customWidth="1"/>
    <col min="12829" max="12829" width="20.140625" style="6" customWidth="1"/>
    <col min="12830" max="12830" width="16.28515625" style="6" customWidth="1"/>
    <col min="12831" max="12831" width="17.5703125" style="6" customWidth="1"/>
    <col min="12832" max="13013" width="12.42578125" style="6" customWidth="1"/>
    <col min="13014" max="13014" width="20.140625" style="6" customWidth="1"/>
    <col min="13015" max="13015" width="26.5703125" style="6" customWidth="1"/>
    <col min="13016" max="13016" width="29.140625" style="6" customWidth="1"/>
    <col min="13017" max="13018" width="13.7109375" style="6" customWidth="1"/>
    <col min="13019" max="13019" width="17.5703125" style="6" customWidth="1"/>
    <col min="13020" max="13020" width="12.42578125" style="6" customWidth="1"/>
    <col min="13021" max="13021" width="20.140625" style="6" customWidth="1"/>
    <col min="13022" max="13022" width="15" style="6" customWidth="1"/>
    <col min="13023" max="13023" width="12.42578125" style="6" customWidth="1"/>
    <col min="13024" max="13024" width="17.5703125" style="6" customWidth="1"/>
    <col min="13025" max="13025" width="15" style="6" customWidth="1"/>
    <col min="13026" max="13027" width="16.28515625" style="6" customWidth="1"/>
    <col min="13028" max="13028" width="15" style="6" customWidth="1"/>
    <col min="13029" max="13029" width="18.85546875" style="6" customWidth="1"/>
    <col min="13030" max="13030" width="11.140625" style="6" customWidth="1"/>
    <col min="13031" max="13031" width="20.140625" style="6" customWidth="1"/>
    <col min="13032" max="13032" width="27.85546875" style="6" customWidth="1"/>
    <col min="13033" max="13033" width="17.5703125" style="6" customWidth="1"/>
    <col min="13034" max="13035" width="8.5703125" style="6" customWidth="1"/>
    <col min="13036" max="13036" width="16.28515625" style="6" customWidth="1"/>
    <col min="13037" max="13037" width="15" style="6" customWidth="1"/>
    <col min="13038" max="13038" width="17.5703125" style="6" customWidth="1"/>
    <col min="13039" max="13039" width="12.42578125" style="6" customWidth="1"/>
    <col min="13040" max="13040" width="15" style="6" customWidth="1"/>
    <col min="13041" max="13041" width="12.42578125" style="6" customWidth="1"/>
    <col min="13042" max="13042" width="6" style="6" customWidth="1"/>
    <col min="13043" max="13043" width="22.7109375" style="6" customWidth="1"/>
    <col min="13044" max="13044" width="31.7109375" style="6" customWidth="1"/>
    <col min="13045" max="13045" width="13.7109375" style="6" customWidth="1"/>
    <col min="13046" max="13046" width="16.28515625" style="6" customWidth="1"/>
    <col min="13047" max="13047" width="22.7109375" style="6" customWidth="1"/>
    <col min="13048" max="13048" width="21.42578125" style="6" customWidth="1"/>
    <col min="13049" max="13049" width="17.5703125" style="6" customWidth="1"/>
    <col min="13050" max="13050" width="16.28515625" style="6" customWidth="1"/>
    <col min="13051" max="13051" width="13.7109375" style="6" customWidth="1"/>
    <col min="13052" max="13052" width="8.5703125" style="6" customWidth="1"/>
    <col min="13053" max="13053" width="15" style="6" customWidth="1"/>
    <col min="13054" max="13054" width="17.5703125" style="6" customWidth="1"/>
    <col min="13055" max="13055" width="26.5703125" style="6" customWidth="1"/>
    <col min="13056" max="13056" width="25.28515625" style="6" customWidth="1"/>
    <col min="13057" max="13058" width="17.5703125" style="6" customWidth="1"/>
    <col min="13059" max="13059" width="12.42578125" style="6" customWidth="1"/>
    <col min="13060" max="13060" width="17.5703125" style="6" customWidth="1"/>
    <col min="13061" max="13061" width="12.42578125" style="6" customWidth="1"/>
    <col min="13062" max="13062" width="15" style="6" customWidth="1"/>
    <col min="13063" max="13063" width="16.28515625" style="6" customWidth="1"/>
    <col min="13064" max="13065" width="17.5703125" style="6" customWidth="1"/>
    <col min="13066" max="13066" width="27.85546875" style="6" customWidth="1"/>
    <col min="13067" max="13067" width="13.7109375" style="6" customWidth="1"/>
    <col min="13068" max="13069" width="17.5703125" style="6" customWidth="1"/>
    <col min="13070" max="13070" width="15" style="6" customWidth="1"/>
    <col min="13071" max="13072" width="12.42578125" style="6" customWidth="1"/>
    <col min="13073" max="13074" width="17.5703125" style="6" customWidth="1"/>
    <col min="13075" max="13075" width="22.7109375" style="6" customWidth="1"/>
    <col min="13076" max="13076" width="17.5703125" style="6" customWidth="1"/>
    <col min="13077" max="13077" width="15" style="6" customWidth="1"/>
    <col min="13078" max="13078" width="17.5703125" style="6" customWidth="1"/>
    <col min="13079" max="13079" width="12.42578125" style="6" customWidth="1"/>
    <col min="13080" max="13080" width="34.28515625" style="6" customWidth="1"/>
    <col min="13081" max="13081" width="29.140625" style="6" customWidth="1"/>
    <col min="13082" max="13083" width="18.85546875" style="6" customWidth="1"/>
    <col min="13084" max="13084" width="12.42578125" style="6" customWidth="1"/>
    <col min="13085" max="13085" width="20.140625" style="6" customWidth="1"/>
    <col min="13086" max="13086" width="16.28515625" style="6" customWidth="1"/>
    <col min="13087" max="13087" width="17.5703125" style="6" customWidth="1"/>
    <col min="13088" max="13269" width="12.42578125" style="6" customWidth="1"/>
    <col min="13270" max="13270" width="20.140625" style="6" customWidth="1"/>
    <col min="13271" max="13271" width="26.5703125" style="6" customWidth="1"/>
    <col min="13272" max="13272" width="29.140625" style="6" customWidth="1"/>
    <col min="13273" max="13274" width="13.7109375" style="6" customWidth="1"/>
    <col min="13275" max="13275" width="17.5703125" style="6" customWidth="1"/>
    <col min="13276" max="13276" width="12.42578125" style="6" customWidth="1"/>
    <col min="13277" max="13277" width="20.140625" style="6" customWidth="1"/>
    <col min="13278" max="13278" width="15" style="6" customWidth="1"/>
    <col min="13279" max="13279" width="12.42578125" style="6" customWidth="1"/>
    <col min="13280" max="13280" width="17.5703125" style="6" customWidth="1"/>
    <col min="13281" max="13281" width="15" style="6" customWidth="1"/>
    <col min="13282" max="13283" width="16.28515625" style="6" customWidth="1"/>
    <col min="13284" max="13284" width="15" style="6" customWidth="1"/>
    <col min="13285" max="13285" width="18.85546875" style="6" customWidth="1"/>
    <col min="13286" max="13286" width="11.140625" style="6" customWidth="1"/>
    <col min="13287" max="13287" width="20.140625" style="6" customWidth="1"/>
    <col min="13288" max="13288" width="27.85546875" style="6" customWidth="1"/>
    <col min="13289" max="13289" width="17.5703125" style="6" customWidth="1"/>
    <col min="13290" max="13291" width="8.5703125" style="6" customWidth="1"/>
    <col min="13292" max="13292" width="16.28515625" style="6" customWidth="1"/>
    <col min="13293" max="13293" width="15" style="6" customWidth="1"/>
    <col min="13294" max="13294" width="17.5703125" style="6" customWidth="1"/>
    <col min="13295" max="13295" width="12.42578125" style="6" customWidth="1"/>
    <col min="13296" max="13296" width="15" style="6" customWidth="1"/>
    <col min="13297" max="13297" width="12.42578125" style="6" customWidth="1"/>
    <col min="13298" max="13298" width="6" style="6" customWidth="1"/>
    <col min="13299" max="13299" width="22.7109375" style="6" customWidth="1"/>
    <col min="13300" max="13300" width="31.7109375" style="6" customWidth="1"/>
    <col min="13301" max="13301" width="13.7109375" style="6" customWidth="1"/>
    <col min="13302" max="13302" width="16.28515625" style="6" customWidth="1"/>
    <col min="13303" max="13303" width="22.7109375" style="6" customWidth="1"/>
    <col min="13304" max="13304" width="21.42578125" style="6" customWidth="1"/>
    <col min="13305" max="13305" width="17.5703125" style="6" customWidth="1"/>
    <col min="13306" max="13306" width="16.28515625" style="6" customWidth="1"/>
    <col min="13307" max="13307" width="13.7109375" style="6" customWidth="1"/>
    <col min="13308" max="13308" width="8.5703125" style="6" customWidth="1"/>
    <col min="13309" max="13309" width="15" style="6" customWidth="1"/>
    <col min="13310" max="13310" width="17.5703125" style="6" customWidth="1"/>
    <col min="13311" max="13311" width="26.5703125" style="6" customWidth="1"/>
    <col min="13312" max="13312" width="25.28515625" style="6" customWidth="1"/>
    <col min="13313" max="13314" width="17.5703125" style="6" customWidth="1"/>
    <col min="13315" max="13315" width="12.42578125" style="6" customWidth="1"/>
    <col min="13316" max="13316" width="17.5703125" style="6" customWidth="1"/>
    <col min="13317" max="13317" width="12.42578125" style="6" customWidth="1"/>
    <col min="13318" max="13318" width="15" style="6" customWidth="1"/>
    <col min="13319" max="13319" width="16.28515625" style="6" customWidth="1"/>
    <col min="13320" max="13321" width="17.5703125" style="6" customWidth="1"/>
    <col min="13322" max="13322" width="27.85546875" style="6" customWidth="1"/>
    <col min="13323" max="13323" width="13.7109375" style="6" customWidth="1"/>
    <col min="13324" max="13325" width="17.5703125" style="6" customWidth="1"/>
    <col min="13326" max="13326" width="15" style="6" customWidth="1"/>
    <col min="13327" max="13328" width="12.42578125" style="6" customWidth="1"/>
    <col min="13329" max="13330" width="17.5703125" style="6" customWidth="1"/>
    <col min="13331" max="13331" width="22.7109375" style="6" customWidth="1"/>
    <col min="13332" max="13332" width="17.5703125" style="6" customWidth="1"/>
    <col min="13333" max="13333" width="15" style="6" customWidth="1"/>
    <col min="13334" max="13334" width="17.5703125" style="6" customWidth="1"/>
    <col min="13335" max="13335" width="12.42578125" style="6" customWidth="1"/>
    <col min="13336" max="13336" width="34.28515625" style="6" customWidth="1"/>
    <col min="13337" max="13337" width="29.140625" style="6" customWidth="1"/>
    <col min="13338" max="13339" width="18.85546875" style="6" customWidth="1"/>
    <col min="13340" max="13340" width="12.42578125" style="6" customWidth="1"/>
    <col min="13341" max="13341" width="20.140625" style="6" customWidth="1"/>
    <col min="13342" max="13342" width="16.28515625" style="6" customWidth="1"/>
    <col min="13343" max="13343" width="17.5703125" style="6" customWidth="1"/>
    <col min="13344" max="13525" width="12.42578125" style="6" customWidth="1"/>
    <col min="13526" max="13526" width="20.140625" style="6" customWidth="1"/>
    <col min="13527" max="13527" width="26.5703125" style="6" customWidth="1"/>
    <col min="13528" max="13528" width="29.140625" style="6" customWidth="1"/>
    <col min="13529" max="13530" width="13.7109375" style="6" customWidth="1"/>
    <col min="13531" max="13531" width="17.5703125" style="6" customWidth="1"/>
    <col min="13532" max="13532" width="12.42578125" style="6" customWidth="1"/>
    <col min="13533" max="13533" width="20.140625" style="6" customWidth="1"/>
    <col min="13534" max="13534" width="15" style="6" customWidth="1"/>
    <col min="13535" max="13535" width="12.42578125" style="6" customWidth="1"/>
    <col min="13536" max="13536" width="17.5703125" style="6" customWidth="1"/>
    <col min="13537" max="13537" width="15" style="6" customWidth="1"/>
    <col min="13538" max="13539" width="16.28515625" style="6" customWidth="1"/>
    <col min="13540" max="13540" width="15" style="6" customWidth="1"/>
    <col min="13541" max="13541" width="18.85546875" style="6" customWidth="1"/>
    <col min="13542" max="13542" width="11.140625" style="6" customWidth="1"/>
    <col min="13543" max="13543" width="20.140625" style="6" customWidth="1"/>
    <col min="13544" max="13544" width="27.85546875" style="6" customWidth="1"/>
    <col min="13545" max="13545" width="17.5703125" style="6" customWidth="1"/>
    <col min="13546" max="13547" width="8.5703125" style="6" customWidth="1"/>
    <col min="13548" max="13548" width="16.28515625" style="6" customWidth="1"/>
    <col min="13549" max="13549" width="15" style="6" customWidth="1"/>
    <col min="13550" max="13550" width="17.5703125" style="6" customWidth="1"/>
    <col min="13551" max="13551" width="12.42578125" style="6" customWidth="1"/>
    <col min="13552" max="13552" width="15" style="6" customWidth="1"/>
    <col min="13553" max="13553" width="12.42578125" style="6" customWidth="1"/>
    <col min="13554" max="13554" width="6" style="6" customWidth="1"/>
    <col min="13555" max="13555" width="22.7109375" style="6" customWidth="1"/>
    <col min="13556" max="13556" width="31.7109375" style="6" customWidth="1"/>
    <col min="13557" max="13557" width="13.7109375" style="6" customWidth="1"/>
    <col min="13558" max="13558" width="16.28515625" style="6" customWidth="1"/>
    <col min="13559" max="13559" width="22.7109375" style="6" customWidth="1"/>
    <col min="13560" max="13560" width="21.42578125" style="6" customWidth="1"/>
    <col min="13561" max="13561" width="17.5703125" style="6" customWidth="1"/>
    <col min="13562" max="13562" width="16.28515625" style="6" customWidth="1"/>
    <col min="13563" max="13563" width="13.7109375" style="6" customWidth="1"/>
    <col min="13564" max="13564" width="8.5703125" style="6" customWidth="1"/>
    <col min="13565" max="13565" width="15" style="6" customWidth="1"/>
    <col min="13566" max="13566" width="17.5703125" style="6" customWidth="1"/>
    <col min="13567" max="13567" width="26.5703125" style="6" customWidth="1"/>
    <col min="13568" max="13568" width="25.28515625" style="6" customWidth="1"/>
    <col min="13569" max="13570" width="17.5703125" style="6" customWidth="1"/>
    <col min="13571" max="13571" width="12.42578125" style="6" customWidth="1"/>
    <col min="13572" max="13572" width="17.5703125" style="6" customWidth="1"/>
    <col min="13573" max="13573" width="12.42578125" style="6" customWidth="1"/>
    <col min="13574" max="13574" width="15" style="6" customWidth="1"/>
    <col min="13575" max="13575" width="16.28515625" style="6" customWidth="1"/>
    <col min="13576" max="13577" width="17.5703125" style="6" customWidth="1"/>
    <col min="13578" max="13578" width="27.85546875" style="6" customWidth="1"/>
    <col min="13579" max="13579" width="13.7109375" style="6" customWidth="1"/>
    <col min="13580" max="13581" width="17.5703125" style="6" customWidth="1"/>
    <col min="13582" max="13582" width="15" style="6" customWidth="1"/>
    <col min="13583" max="13584" width="12.42578125" style="6" customWidth="1"/>
    <col min="13585" max="13586" width="17.5703125" style="6" customWidth="1"/>
    <col min="13587" max="13587" width="22.7109375" style="6" customWidth="1"/>
    <col min="13588" max="13588" width="17.5703125" style="6" customWidth="1"/>
    <col min="13589" max="13589" width="15" style="6" customWidth="1"/>
    <col min="13590" max="13590" width="17.5703125" style="6" customWidth="1"/>
    <col min="13591" max="13591" width="12.42578125" style="6" customWidth="1"/>
    <col min="13592" max="13592" width="34.28515625" style="6" customWidth="1"/>
    <col min="13593" max="13593" width="29.140625" style="6" customWidth="1"/>
    <col min="13594" max="13595" width="18.85546875" style="6" customWidth="1"/>
    <col min="13596" max="13596" width="12.42578125" style="6" customWidth="1"/>
    <col min="13597" max="13597" width="20.140625" style="6" customWidth="1"/>
    <col min="13598" max="13598" width="16.28515625" style="6" customWidth="1"/>
    <col min="13599" max="13599" width="17.5703125" style="6" customWidth="1"/>
    <col min="13600" max="13781" width="12.42578125" style="6" customWidth="1"/>
    <col min="13782" max="13782" width="20.140625" style="6" customWidth="1"/>
    <col min="13783" max="13783" width="26.5703125" style="6" customWidth="1"/>
    <col min="13784" max="13784" width="29.140625" style="6" customWidth="1"/>
    <col min="13785" max="13786" width="13.7109375" style="6" customWidth="1"/>
    <col min="13787" max="13787" width="17.5703125" style="6" customWidth="1"/>
    <col min="13788" max="13788" width="12.42578125" style="6" customWidth="1"/>
    <col min="13789" max="13789" width="20.140625" style="6" customWidth="1"/>
    <col min="13790" max="13790" width="15" style="6" customWidth="1"/>
    <col min="13791" max="13791" width="12.42578125" style="6" customWidth="1"/>
    <col min="13792" max="13792" width="17.5703125" style="6" customWidth="1"/>
    <col min="13793" max="13793" width="15" style="6" customWidth="1"/>
    <col min="13794" max="13795" width="16.28515625" style="6" customWidth="1"/>
    <col min="13796" max="13796" width="15" style="6" customWidth="1"/>
    <col min="13797" max="13797" width="18.85546875" style="6" customWidth="1"/>
    <col min="13798" max="13798" width="11.140625" style="6" customWidth="1"/>
    <col min="13799" max="13799" width="20.140625" style="6" customWidth="1"/>
    <col min="13800" max="13800" width="27.85546875" style="6" customWidth="1"/>
    <col min="13801" max="13801" width="17.5703125" style="6" customWidth="1"/>
    <col min="13802" max="13803" width="8.5703125" style="6" customWidth="1"/>
    <col min="13804" max="13804" width="16.28515625" style="6" customWidth="1"/>
    <col min="13805" max="13805" width="15" style="6" customWidth="1"/>
    <col min="13806" max="13806" width="17.5703125" style="6" customWidth="1"/>
    <col min="13807" max="13807" width="12.42578125" style="6" customWidth="1"/>
    <col min="13808" max="13808" width="15" style="6" customWidth="1"/>
    <col min="13809" max="13809" width="12.42578125" style="6" customWidth="1"/>
    <col min="13810" max="13810" width="6" style="6" customWidth="1"/>
    <col min="13811" max="13811" width="22.7109375" style="6" customWidth="1"/>
    <col min="13812" max="13812" width="31.7109375" style="6" customWidth="1"/>
    <col min="13813" max="13813" width="13.7109375" style="6" customWidth="1"/>
    <col min="13814" max="13814" width="16.28515625" style="6" customWidth="1"/>
    <col min="13815" max="13815" width="22.7109375" style="6" customWidth="1"/>
    <col min="13816" max="13816" width="21.42578125" style="6" customWidth="1"/>
    <col min="13817" max="13817" width="17.5703125" style="6" customWidth="1"/>
    <col min="13818" max="13818" width="16.28515625" style="6" customWidth="1"/>
    <col min="13819" max="13819" width="13.7109375" style="6" customWidth="1"/>
    <col min="13820" max="13820" width="8.5703125" style="6" customWidth="1"/>
    <col min="13821" max="13821" width="15" style="6" customWidth="1"/>
    <col min="13822" max="13822" width="17.5703125" style="6" customWidth="1"/>
    <col min="13823" max="13823" width="26.5703125" style="6" customWidth="1"/>
    <col min="13824" max="13824" width="25.28515625" style="6" customWidth="1"/>
    <col min="13825" max="13826" width="17.5703125" style="6" customWidth="1"/>
    <col min="13827" max="13827" width="12.42578125" style="6" customWidth="1"/>
    <col min="13828" max="13828" width="17.5703125" style="6" customWidth="1"/>
    <col min="13829" max="13829" width="12.42578125" style="6" customWidth="1"/>
    <col min="13830" max="13830" width="15" style="6" customWidth="1"/>
    <col min="13831" max="13831" width="16.28515625" style="6" customWidth="1"/>
    <col min="13832" max="13833" width="17.5703125" style="6" customWidth="1"/>
    <col min="13834" max="13834" width="27.85546875" style="6" customWidth="1"/>
    <col min="13835" max="13835" width="13.7109375" style="6" customWidth="1"/>
    <col min="13836" max="13837" width="17.5703125" style="6" customWidth="1"/>
    <col min="13838" max="13838" width="15" style="6" customWidth="1"/>
    <col min="13839" max="13840" width="12.42578125" style="6" customWidth="1"/>
    <col min="13841" max="13842" width="17.5703125" style="6" customWidth="1"/>
    <col min="13843" max="13843" width="22.7109375" style="6" customWidth="1"/>
    <col min="13844" max="13844" width="17.5703125" style="6" customWidth="1"/>
    <col min="13845" max="13845" width="15" style="6" customWidth="1"/>
    <col min="13846" max="13846" width="17.5703125" style="6" customWidth="1"/>
    <col min="13847" max="13847" width="12.42578125" style="6" customWidth="1"/>
    <col min="13848" max="13848" width="34.28515625" style="6" customWidth="1"/>
    <col min="13849" max="13849" width="29.140625" style="6" customWidth="1"/>
    <col min="13850" max="13851" width="18.85546875" style="6" customWidth="1"/>
    <col min="13852" max="13852" width="12.42578125" style="6" customWidth="1"/>
    <col min="13853" max="13853" width="20.140625" style="6" customWidth="1"/>
    <col min="13854" max="13854" width="16.28515625" style="6" customWidth="1"/>
    <col min="13855" max="13855" width="17.5703125" style="6" customWidth="1"/>
    <col min="13856" max="14037" width="12.42578125" style="6" customWidth="1"/>
    <col min="14038" max="14038" width="20.140625" style="6" customWidth="1"/>
    <col min="14039" max="14039" width="26.5703125" style="6" customWidth="1"/>
    <col min="14040" max="14040" width="29.140625" style="6" customWidth="1"/>
    <col min="14041" max="14042" width="13.7109375" style="6" customWidth="1"/>
    <col min="14043" max="14043" width="17.5703125" style="6" customWidth="1"/>
    <col min="14044" max="14044" width="12.42578125" style="6" customWidth="1"/>
    <col min="14045" max="14045" width="20.140625" style="6" customWidth="1"/>
    <col min="14046" max="14046" width="15" style="6" customWidth="1"/>
    <col min="14047" max="14047" width="12.42578125" style="6" customWidth="1"/>
    <col min="14048" max="14048" width="17.5703125" style="6" customWidth="1"/>
    <col min="14049" max="14049" width="15" style="6" customWidth="1"/>
    <col min="14050" max="14051" width="16.28515625" style="6" customWidth="1"/>
    <col min="14052" max="14052" width="15" style="6" customWidth="1"/>
    <col min="14053" max="14053" width="18.85546875" style="6" customWidth="1"/>
    <col min="14054" max="14054" width="11.140625" style="6" customWidth="1"/>
    <col min="14055" max="14055" width="20.140625" style="6" customWidth="1"/>
    <col min="14056" max="14056" width="27.85546875" style="6" customWidth="1"/>
    <col min="14057" max="14057" width="17.5703125" style="6" customWidth="1"/>
    <col min="14058" max="14059" width="8.5703125" style="6" customWidth="1"/>
    <col min="14060" max="14060" width="16.28515625" style="6" customWidth="1"/>
    <col min="14061" max="14061" width="15" style="6" customWidth="1"/>
    <col min="14062" max="14062" width="17.5703125" style="6" customWidth="1"/>
    <col min="14063" max="14063" width="12.42578125" style="6" customWidth="1"/>
    <col min="14064" max="14064" width="15" style="6" customWidth="1"/>
    <col min="14065" max="14065" width="12.42578125" style="6" customWidth="1"/>
    <col min="14066" max="14066" width="6" style="6" customWidth="1"/>
    <col min="14067" max="14067" width="22.7109375" style="6" customWidth="1"/>
    <col min="14068" max="14068" width="31.7109375" style="6" customWidth="1"/>
    <col min="14069" max="14069" width="13.7109375" style="6" customWidth="1"/>
    <col min="14070" max="14070" width="16.28515625" style="6" customWidth="1"/>
    <col min="14071" max="14071" width="22.7109375" style="6" customWidth="1"/>
    <col min="14072" max="14072" width="21.42578125" style="6" customWidth="1"/>
    <col min="14073" max="14073" width="17.5703125" style="6" customWidth="1"/>
    <col min="14074" max="14074" width="16.28515625" style="6" customWidth="1"/>
    <col min="14075" max="14075" width="13.7109375" style="6" customWidth="1"/>
    <col min="14076" max="14076" width="8.5703125" style="6" customWidth="1"/>
    <col min="14077" max="14077" width="15" style="6" customWidth="1"/>
    <col min="14078" max="14078" width="17.5703125" style="6" customWidth="1"/>
    <col min="14079" max="14079" width="26.5703125" style="6" customWidth="1"/>
    <col min="14080" max="14080" width="25.28515625" style="6" customWidth="1"/>
    <col min="14081" max="14082" width="17.5703125" style="6" customWidth="1"/>
    <col min="14083" max="14083" width="12.42578125" style="6" customWidth="1"/>
    <col min="14084" max="14084" width="17.5703125" style="6" customWidth="1"/>
    <col min="14085" max="14085" width="12.42578125" style="6" customWidth="1"/>
    <col min="14086" max="14086" width="15" style="6" customWidth="1"/>
    <col min="14087" max="14087" width="16.28515625" style="6" customWidth="1"/>
    <col min="14088" max="14089" width="17.5703125" style="6" customWidth="1"/>
    <col min="14090" max="14090" width="27.85546875" style="6" customWidth="1"/>
    <col min="14091" max="14091" width="13.7109375" style="6" customWidth="1"/>
    <col min="14092" max="14093" width="17.5703125" style="6" customWidth="1"/>
    <col min="14094" max="14094" width="15" style="6" customWidth="1"/>
    <col min="14095" max="14096" width="12.42578125" style="6" customWidth="1"/>
    <col min="14097" max="14098" width="17.5703125" style="6" customWidth="1"/>
    <col min="14099" max="14099" width="22.7109375" style="6" customWidth="1"/>
    <col min="14100" max="14100" width="17.5703125" style="6" customWidth="1"/>
    <col min="14101" max="14101" width="15" style="6" customWidth="1"/>
    <col min="14102" max="14102" width="17.5703125" style="6" customWidth="1"/>
    <col min="14103" max="14103" width="12.42578125" style="6" customWidth="1"/>
    <col min="14104" max="14104" width="34.28515625" style="6" customWidth="1"/>
    <col min="14105" max="14105" width="29.140625" style="6" customWidth="1"/>
    <col min="14106" max="14107" width="18.85546875" style="6" customWidth="1"/>
    <col min="14108" max="14108" width="12.42578125" style="6" customWidth="1"/>
    <col min="14109" max="14109" width="20.140625" style="6" customWidth="1"/>
    <col min="14110" max="14110" width="16.28515625" style="6" customWidth="1"/>
    <col min="14111" max="14111" width="17.5703125" style="6" customWidth="1"/>
    <col min="14112" max="14293" width="12.42578125" style="6" customWidth="1"/>
    <col min="14294" max="14294" width="20.140625" style="6" customWidth="1"/>
    <col min="14295" max="14295" width="26.5703125" style="6" customWidth="1"/>
    <col min="14296" max="14296" width="29.140625" style="6" customWidth="1"/>
    <col min="14297" max="14298" width="13.7109375" style="6" customWidth="1"/>
    <col min="14299" max="14299" width="17.5703125" style="6" customWidth="1"/>
    <col min="14300" max="14300" width="12.42578125" style="6" customWidth="1"/>
    <col min="14301" max="14301" width="20.140625" style="6" customWidth="1"/>
    <col min="14302" max="14302" width="15" style="6" customWidth="1"/>
    <col min="14303" max="14303" width="12.42578125" style="6" customWidth="1"/>
    <col min="14304" max="14304" width="17.5703125" style="6" customWidth="1"/>
    <col min="14305" max="14305" width="15" style="6" customWidth="1"/>
    <col min="14306" max="14307" width="16.28515625" style="6" customWidth="1"/>
    <col min="14308" max="14308" width="15" style="6" customWidth="1"/>
    <col min="14309" max="14309" width="18.85546875" style="6" customWidth="1"/>
    <col min="14310" max="14310" width="11.140625" style="6" customWidth="1"/>
    <col min="14311" max="14311" width="20.140625" style="6" customWidth="1"/>
    <col min="14312" max="14312" width="27.85546875" style="6" customWidth="1"/>
    <col min="14313" max="14313" width="17.5703125" style="6" customWidth="1"/>
    <col min="14314" max="14315" width="8.5703125" style="6" customWidth="1"/>
    <col min="14316" max="14316" width="16.28515625" style="6" customWidth="1"/>
    <col min="14317" max="14317" width="15" style="6" customWidth="1"/>
    <col min="14318" max="14318" width="17.5703125" style="6" customWidth="1"/>
    <col min="14319" max="14319" width="12.42578125" style="6" customWidth="1"/>
    <col min="14320" max="14320" width="15" style="6" customWidth="1"/>
    <col min="14321" max="14321" width="12.42578125" style="6" customWidth="1"/>
    <col min="14322" max="14322" width="6" style="6" customWidth="1"/>
    <col min="14323" max="14323" width="22.7109375" style="6" customWidth="1"/>
    <col min="14324" max="14324" width="31.7109375" style="6" customWidth="1"/>
    <col min="14325" max="14325" width="13.7109375" style="6" customWidth="1"/>
    <col min="14326" max="14326" width="16.28515625" style="6" customWidth="1"/>
    <col min="14327" max="14327" width="22.7109375" style="6" customWidth="1"/>
    <col min="14328" max="14328" width="21.42578125" style="6" customWidth="1"/>
    <col min="14329" max="14329" width="17.5703125" style="6" customWidth="1"/>
    <col min="14330" max="14330" width="16.28515625" style="6" customWidth="1"/>
    <col min="14331" max="14331" width="13.7109375" style="6" customWidth="1"/>
    <col min="14332" max="14332" width="8.5703125" style="6" customWidth="1"/>
    <col min="14333" max="14333" width="15" style="6" customWidth="1"/>
    <col min="14334" max="14334" width="17.5703125" style="6" customWidth="1"/>
    <col min="14335" max="14335" width="26.5703125" style="6" customWidth="1"/>
    <col min="14336" max="14336" width="25.28515625" style="6" customWidth="1"/>
    <col min="14337" max="14338" width="17.5703125" style="6" customWidth="1"/>
    <col min="14339" max="14339" width="12.42578125" style="6" customWidth="1"/>
    <col min="14340" max="14340" width="17.5703125" style="6" customWidth="1"/>
    <col min="14341" max="14341" width="12.42578125" style="6" customWidth="1"/>
    <col min="14342" max="14342" width="15" style="6" customWidth="1"/>
    <col min="14343" max="14343" width="16.28515625" style="6" customWidth="1"/>
    <col min="14344" max="14345" width="17.5703125" style="6" customWidth="1"/>
    <col min="14346" max="14346" width="27.85546875" style="6" customWidth="1"/>
    <col min="14347" max="14347" width="13.7109375" style="6" customWidth="1"/>
    <col min="14348" max="14349" width="17.5703125" style="6" customWidth="1"/>
    <col min="14350" max="14350" width="15" style="6" customWidth="1"/>
    <col min="14351" max="14352" width="12.42578125" style="6" customWidth="1"/>
    <col min="14353" max="14354" width="17.5703125" style="6" customWidth="1"/>
    <col min="14355" max="14355" width="22.7109375" style="6" customWidth="1"/>
    <col min="14356" max="14356" width="17.5703125" style="6" customWidth="1"/>
    <col min="14357" max="14357" width="15" style="6" customWidth="1"/>
    <col min="14358" max="14358" width="17.5703125" style="6" customWidth="1"/>
    <col min="14359" max="14359" width="12.42578125" style="6" customWidth="1"/>
    <col min="14360" max="14360" width="34.28515625" style="6" customWidth="1"/>
    <col min="14361" max="14361" width="29.140625" style="6" customWidth="1"/>
    <col min="14362" max="14363" width="18.85546875" style="6" customWidth="1"/>
    <col min="14364" max="14364" width="12.42578125" style="6" customWidth="1"/>
    <col min="14365" max="14365" width="20.140625" style="6" customWidth="1"/>
    <col min="14366" max="14366" width="16.28515625" style="6" customWidth="1"/>
    <col min="14367" max="14367" width="17.5703125" style="6" customWidth="1"/>
    <col min="14368" max="14549" width="12.42578125" style="6" customWidth="1"/>
    <col min="14550" max="14550" width="20.140625" style="6" customWidth="1"/>
    <col min="14551" max="14551" width="26.5703125" style="6" customWidth="1"/>
    <col min="14552" max="14552" width="29.140625" style="6" customWidth="1"/>
    <col min="14553" max="14554" width="13.7109375" style="6" customWidth="1"/>
    <col min="14555" max="14555" width="17.5703125" style="6" customWidth="1"/>
    <col min="14556" max="14556" width="12.42578125" style="6" customWidth="1"/>
    <col min="14557" max="14557" width="20.140625" style="6" customWidth="1"/>
    <col min="14558" max="14558" width="15" style="6" customWidth="1"/>
    <col min="14559" max="14559" width="12.42578125" style="6" customWidth="1"/>
    <col min="14560" max="14560" width="17.5703125" style="6" customWidth="1"/>
    <col min="14561" max="14561" width="15" style="6" customWidth="1"/>
    <col min="14562" max="14563" width="16.28515625" style="6" customWidth="1"/>
    <col min="14564" max="14564" width="15" style="6" customWidth="1"/>
    <col min="14565" max="14565" width="18.85546875" style="6" customWidth="1"/>
    <col min="14566" max="14566" width="11.140625" style="6" customWidth="1"/>
    <col min="14567" max="14567" width="20.140625" style="6" customWidth="1"/>
    <col min="14568" max="14568" width="27.85546875" style="6" customWidth="1"/>
    <col min="14569" max="14569" width="17.5703125" style="6" customWidth="1"/>
    <col min="14570" max="14571" width="8.5703125" style="6" customWidth="1"/>
    <col min="14572" max="14572" width="16.28515625" style="6" customWidth="1"/>
    <col min="14573" max="14573" width="15" style="6" customWidth="1"/>
    <col min="14574" max="14574" width="17.5703125" style="6" customWidth="1"/>
    <col min="14575" max="14575" width="12.42578125" style="6" customWidth="1"/>
    <col min="14576" max="14576" width="15" style="6" customWidth="1"/>
    <col min="14577" max="14577" width="12.42578125" style="6" customWidth="1"/>
    <col min="14578" max="14578" width="6" style="6" customWidth="1"/>
    <col min="14579" max="14579" width="22.7109375" style="6" customWidth="1"/>
    <col min="14580" max="14580" width="31.7109375" style="6" customWidth="1"/>
    <col min="14581" max="14581" width="13.7109375" style="6" customWidth="1"/>
    <col min="14582" max="14582" width="16.28515625" style="6" customWidth="1"/>
    <col min="14583" max="14583" width="22.7109375" style="6" customWidth="1"/>
    <col min="14584" max="14584" width="21.42578125" style="6" customWidth="1"/>
    <col min="14585" max="14585" width="17.5703125" style="6" customWidth="1"/>
    <col min="14586" max="14586" width="16.28515625" style="6" customWidth="1"/>
    <col min="14587" max="14587" width="13.7109375" style="6" customWidth="1"/>
    <col min="14588" max="14588" width="8.5703125" style="6" customWidth="1"/>
    <col min="14589" max="14589" width="15" style="6" customWidth="1"/>
    <col min="14590" max="14590" width="17.5703125" style="6" customWidth="1"/>
    <col min="14591" max="14591" width="26.5703125" style="6" customWidth="1"/>
    <col min="14592" max="14592" width="25.28515625" style="6" customWidth="1"/>
    <col min="14593" max="14594" width="17.5703125" style="6" customWidth="1"/>
    <col min="14595" max="14595" width="12.42578125" style="6" customWidth="1"/>
    <col min="14596" max="14596" width="17.5703125" style="6" customWidth="1"/>
    <col min="14597" max="14597" width="12.42578125" style="6" customWidth="1"/>
    <col min="14598" max="14598" width="15" style="6" customWidth="1"/>
    <col min="14599" max="14599" width="16.28515625" style="6" customWidth="1"/>
    <col min="14600" max="14601" width="17.5703125" style="6" customWidth="1"/>
    <col min="14602" max="14602" width="27.85546875" style="6" customWidth="1"/>
    <col min="14603" max="14603" width="13.7109375" style="6" customWidth="1"/>
    <col min="14604" max="14605" width="17.5703125" style="6" customWidth="1"/>
    <col min="14606" max="14606" width="15" style="6" customWidth="1"/>
    <col min="14607" max="14608" width="12.42578125" style="6" customWidth="1"/>
    <col min="14609" max="14610" width="17.5703125" style="6" customWidth="1"/>
    <col min="14611" max="14611" width="22.7109375" style="6" customWidth="1"/>
    <col min="14612" max="14612" width="17.5703125" style="6" customWidth="1"/>
    <col min="14613" max="14613" width="15" style="6" customWidth="1"/>
    <col min="14614" max="14614" width="17.5703125" style="6" customWidth="1"/>
    <col min="14615" max="14615" width="12.42578125" style="6" customWidth="1"/>
    <col min="14616" max="14616" width="34.28515625" style="6" customWidth="1"/>
    <col min="14617" max="14617" width="29.140625" style="6" customWidth="1"/>
    <col min="14618" max="14619" width="18.85546875" style="6" customWidth="1"/>
    <col min="14620" max="14620" width="12.42578125" style="6" customWidth="1"/>
    <col min="14621" max="14621" width="20.140625" style="6" customWidth="1"/>
    <col min="14622" max="14622" width="16.28515625" style="6" customWidth="1"/>
    <col min="14623" max="14623" width="17.5703125" style="6" customWidth="1"/>
    <col min="14624" max="14805" width="12.42578125" style="6" customWidth="1"/>
    <col min="14806" max="14806" width="20.140625" style="6" customWidth="1"/>
    <col min="14807" max="14807" width="26.5703125" style="6" customWidth="1"/>
    <col min="14808" max="14808" width="29.140625" style="6" customWidth="1"/>
    <col min="14809" max="14810" width="13.7109375" style="6" customWidth="1"/>
    <col min="14811" max="14811" width="17.5703125" style="6" customWidth="1"/>
    <col min="14812" max="14812" width="12.42578125" style="6" customWidth="1"/>
    <col min="14813" max="14813" width="20.140625" style="6" customWidth="1"/>
    <col min="14814" max="14814" width="15" style="6" customWidth="1"/>
    <col min="14815" max="14815" width="12.42578125" style="6" customWidth="1"/>
    <col min="14816" max="14816" width="17.5703125" style="6" customWidth="1"/>
    <col min="14817" max="14817" width="15" style="6" customWidth="1"/>
    <col min="14818" max="14819" width="16.28515625" style="6" customWidth="1"/>
    <col min="14820" max="14820" width="15" style="6" customWidth="1"/>
    <col min="14821" max="14821" width="18.85546875" style="6" customWidth="1"/>
    <col min="14822" max="14822" width="11.140625" style="6" customWidth="1"/>
    <col min="14823" max="14823" width="20.140625" style="6" customWidth="1"/>
    <col min="14824" max="14824" width="27.85546875" style="6" customWidth="1"/>
    <col min="14825" max="14825" width="17.5703125" style="6" customWidth="1"/>
    <col min="14826" max="14827" width="8.5703125" style="6" customWidth="1"/>
    <col min="14828" max="14828" width="16.28515625" style="6" customWidth="1"/>
    <col min="14829" max="14829" width="15" style="6" customWidth="1"/>
    <col min="14830" max="14830" width="17.5703125" style="6" customWidth="1"/>
    <col min="14831" max="14831" width="12.42578125" style="6" customWidth="1"/>
    <col min="14832" max="14832" width="15" style="6" customWidth="1"/>
    <col min="14833" max="14833" width="12.42578125" style="6" customWidth="1"/>
    <col min="14834" max="14834" width="6" style="6" customWidth="1"/>
    <col min="14835" max="14835" width="22.7109375" style="6" customWidth="1"/>
    <col min="14836" max="14836" width="31.7109375" style="6" customWidth="1"/>
    <col min="14837" max="14837" width="13.7109375" style="6" customWidth="1"/>
    <col min="14838" max="14838" width="16.28515625" style="6" customWidth="1"/>
    <col min="14839" max="14839" width="22.7109375" style="6" customWidth="1"/>
    <col min="14840" max="14840" width="21.42578125" style="6" customWidth="1"/>
    <col min="14841" max="14841" width="17.5703125" style="6" customWidth="1"/>
    <col min="14842" max="14842" width="16.28515625" style="6" customWidth="1"/>
    <col min="14843" max="14843" width="13.7109375" style="6" customWidth="1"/>
    <col min="14844" max="14844" width="8.5703125" style="6" customWidth="1"/>
    <col min="14845" max="14845" width="15" style="6" customWidth="1"/>
    <col min="14846" max="14846" width="17.5703125" style="6" customWidth="1"/>
    <col min="14847" max="14847" width="26.5703125" style="6" customWidth="1"/>
    <col min="14848" max="14848" width="25.28515625" style="6" customWidth="1"/>
    <col min="14849" max="14850" width="17.5703125" style="6" customWidth="1"/>
    <col min="14851" max="14851" width="12.42578125" style="6" customWidth="1"/>
    <col min="14852" max="14852" width="17.5703125" style="6" customWidth="1"/>
    <col min="14853" max="14853" width="12.42578125" style="6" customWidth="1"/>
    <col min="14854" max="14854" width="15" style="6" customWidth="1"/>
    <col min="14855" max="14855" width="16.28515625" style="6" customWidth="1"/>
    <col min="14856" max="14857" width="17.5703125" style="6" customWidth="1"/>
    <col min="14858" max="14858" width="27.85546875" style="6" customWidth="1"/>
    <col min="14859" max="14859" width="13.7109375" style="6" customWidth="1"/>
    <col min="14860" max="14861" width="17.5703125" style="6" customWidth="1"/>
    <col min="14862" max="14862" width="15" style="6" customWidth="1"/>
    <col min="14863" max="14864" width="12.42578125" style="6" customWidth="1"/>
    <col min="14865" max="14866" width="17.5703125" style="6" customWidth="1"/>
    <col min="14867" max="14867" width="22.7109375" style="6" customWidth="1"/>
    <col min="14868" max="14868" width="17.5703125" style="6" customWidth="1"/>
    <col min="14869" max="14869" width="15" style="6" customWidth="1"/>
    <col min="14870" max="14870" width="17.5703125" style="6" customWidth="1"/>
    <col min="14871" max="14871" width="12.42578125" style="6" customWidth="1"/>
    <col min="14872" max="14872" width="34.28515625" style="6" customWidth="1"/>
    <col min="14873" max="14873" width="29.140625" style="6" customWidth="1"/>
    <col min="14874" max="14875" width="18.85546875" style="6" customWidth="1"/>
    <col min="14876" max="14876" width="12.42578125" style="6" customWidth="1"/>
    <col min="14877" max="14877" width="20.140625" style="6" customWidth="1"/>
    <col min="14878" max="14878" width="16.28515625" style="6" customWidth="1"/>
    <col min="14879" max="14879" width="17.5703125" style="6" customWidth="1"/>
    <col min="14880" max="15061" width="12.42578125" style="6" customWidth="1"/>
    <col min="15062" max="15062" width="20.140625" style="6" customWidth="1"/>
    <col min="15063" max="15063" width="26.5703125" style="6" customWidth="1"/>
    <col min="15064" max="15064" width="29.140625" style="6" customWidth="1"/>
    <col min="15065" max="15066" width="13.7109375" style="6" customWidth="1"/>
    <col min="15067" max="15067" width="17.5703125" style="6" customWidth="1"/>
    <col min="15068" max="15068" width="12.42578125" style="6" customWidth="1"/>
    <col min="15069" max="15069" width="20.140625" style="6" customWidth="1"/>
    <col min="15070" max="15070" width="15" style="6" customWidth="1"/>
    <col min="15071" max="15071" width="12.42578125" style="6" customWidth="1"/>
    <col min="15072" max="15072" width="17.5703125" style="6" customWidth="1"/>
    <col min="15073" max="15073" width="15" style="6" customWidth="1"/>
    <col min="15074" max="15075" width="16.28515625" style="6" customWidth="1"/>
    <col min="15076" max="15076" width="15" style="6" customWidth="1"/>
    <col min="15077" max="15077" width="18.85546875" style="6" customWidth="1"/>
    <col min="15078" max="15078" width="11.140625" style="6" customWidth="1"/>
    <col min="15079" max="15079" width="20.140625" style="6" customWidth="1"/>
    <col min="15080" max="15080" width="27.85546875" style="6" customWidth="1"/>
    <col min="15081" max="15081" width="17.5703125" style="6" customWidth="1"/>
    <col min="15082" max="15083" width="8.5703125" style="6" customWidth="1"/>
    <col min="15084" max="15084" width="16.28515625" style="6" customWidth="1"/>
    <col min="15085" max="15085" width="15" style="6" customWidth="1"/>
    <col min="15086" max="15086" width="17.5703125" style="6" customWidth="1"/>
    <col min="15087" max="15087" width="12.42578125" style="6" customWidth="1"/>
    <col min="15088" max="15088" width="15" style="6" customWidth="1"/>
    <col min="15089" max="15089" width="12.42578125" style="6" customWidth="1"/>
    <col min="15090" max="15090" width="6" style="6" customWidth="1"/>
    <col min="15091" max="15091" width="22.7109375" style="6" customWidth="1"/>
    <col min="15092" max="15092" width="31.7109375" style="6" customWidth="1"/>
    <col min="15093" max="15093" width="13.7109375" style="6" customWidth="1"/>
    <col min="15094" max="15094" width="16.28515625" style="6" customWidth="1"/>
    <col min="15095" max="15095" width="22.7109375" style="6" customWidth="1"/>
    <col min="15096" max="15096" width="21.42578125" style="6" customWidth="1"/>
    <col min="15097" max="15097" width="17.5703125" style="6" customWidth="1"/>
    <col min="15098" max="15098" width="16.28515625" style="6" customWidth="1"/>
    <col min="15099" max="15099" width="13.7109375" style="6" customWidth="1"/>
    <col min="15100" max="15100" width="8.5703125" style="6" customWidth="1"/>
    <col min="15101" max="15101" width="15" style="6" customWidth="1"/>
    <col min="15102" max="15102" width="17.5703125" style="6" customWidth="1"/>
    <col min="15103" max="15103" width="26.5703125" style="6" customWidth="1"/>
    <col min="15104" max="15104" width="25.28515625" style="6" customWidth="1"/>
    <col min="15105" max="15106" width="17.5703125" style="6" customWidth="1"/>
    <col min="15107" max="15107" width="12.42578125" style="6" customWidth="1"/>
    <col min="15108" max="15108" width="17.5703125" style="6" customWidth="1"/>
    <col min="15109" max="15109" width="12.42578125" style="6" customWidth="1"/>
    <col min="15110" max="15110" width="15" style="6" customWidth="1"/>
    <col min="15111" max="15111" width="16.28515625" style="6" customWidth="1"/>
    <col min="15112" max="15113" width="17.5703125" style="6" customWidth="1"/>
    <col min="15114" max="15114" width="27.85546875" style="6" customWidth="1"/>
    <col min="15115" max="15115" width="13.7109375" style="6" customWidth="1"/>
    <col min="15116" max="15117" width="17.5703125" style="6" customWidth="1"/>
    <col min="15118" max="15118" width="15" style="6" customWidth="1"/>
    <col min="15119" max="15120" width="12.42578125" style="6" customWidth="1"/>
    <col min="15121" max="15122" width="17.5703125" style="6" customWidth="1"/>
    <col min="15123" max="15123" width="22.7109375" style="6" customWidth="1"/>
    <col min="15124" max="15124" width="17.5703125" style="6" customWidth="1"/>
    <col min="15125" max="15125" width="15" style="6" customWidth="1"/>
    <col min="15126" max="15126" width="17.5703125" style="6" customWidth="1"/>
    <col min="15127" max="15127" width="12.42578125" style="6" customWidth="1"/>
    <col min="15128" max="15128" width="34.28515625" style="6" customWidth="1"/>
    <col min="15129" max="15129" width="29.140625" style="6" customWidth="1"/>
    <col min="15130" max="15131" width="18.85546875" style="6" customWidth="1"/>
    <col min="15132" max="15132" width="12.42578125" style="6" customWidth="1"/>
    <col min="15133" max="15133" width="20.140625" style="6" customWidth="1"/>
    <col min="15134" max="15134" width="16.28515625" style="6" customWidth="1"/>
    <col min="15135" max="15135" width="17.5703125" style="6" customWidth="1"/>
    <col min="15136" max="15317" width="12.42578125" style="6" customWidth="1"/>
    <col min="15318" max="15318" width="20.140625" style="6" customWidth="1"/>
    <col min="15319" max="15319" width="26.5703125" style="6" customWidth="1"/>
    <col min="15320" max="15320" width="29.140625" style="6" customWidth="1"/>
    <col min="15321" max="15322" width="13.7109375" style="6" customWidth="1"/>
    <col min="15323" max="15323" width="17.5703125" style="6" customWidth="1"/>
    <col min="15324" max="15324" width="12.42578125" style="6" customWidth="1"/>
    <col min="15325" max="15325" width="20.140625" style="6" customWidth="1"/>
    <col min="15326" max="15326" width="15" style="6" customWidth="1"/>
    <col min="15327" max="15327" width="12.42578125" style="6" customWidth="1"/>
    <col min="15328" max="15328" width="17.5703125" style="6" customWidth="1"/>
    <col min="15329" max="15329" width="15" style="6" customWidth="1"/>
    <col min="15330" max="15331" width="16.28515625" style="6" customWidth="1"/>
    <col min="15332" max="15332" width="15" style="6" customWidth="1"/>
    <col min="15333" max="15333" width="18.85546875" style="6" customWidth="1"/>
    <col min="15334" max="15334" width="11.140625" style="6" customWidth="1"/>
    <col min="15335" max="15335" width="20.140625" style="6" customWidth="1"/>
    <col min="15336" max="15336" width="27.85546875" style="6" customWidth="1"/>
    <col min="15337" max="15337" width="17.5703125" style="6" customWidth="1"/>
    <col min="15338" max="15339" width="8.5703125" style="6" customWidth="1"/>
    <col min="15340" max="15340" width="16.28515625" style="6" customWidth="1"/>
    <col min="15341" max="15341" width="15" style="6" customWidth="1"/>
    <col min="15342" max="15342" width="17.5703125" style="6" customWidth="1"/>
    <col min="15343" max="15343" width="12.42578125" style="6" customWidth="1"/>
    <col min="15344" max="15344" width="15" style="6" customWidth="1"/>
    <col min="15345" max="15345" width="12.42578125" style="6" customWidth="1"/>
    <col min="15346" max="15346" width="6" style="6" customWidth="1"/>
    <col min="15347" max="15347" width="22.7109375" style="6" customWidth="1"/>
    <col min="15348" max="15348" width="31.7109375" style="6" customWidth="1"/>
    <col min="15349" max="15349" width="13.7109375" style="6" customWidth="1"/>
    <col min="15350" max="15350" width="16.28515625" style="6" customWidth="1"/>
    <col min="15351" max="15351" width="22.7109375" style="6" customWidth="1"/>
    <col min="15352" max="15352" width="21.42578125" style="6" customWidth="1"/>
    <col min="15353" max="15353" width="17.5703125" style="6" customWidth="1"/>
    <col min="15354" max="15354" width="16.28515625" style="6" customWidth="1"/>
    <col min="15355" max="15355" width="13.7109375" style="6" customWidth="1"/>
    <col min="15356" max="15356" width="8.5703125" style="6" customWidth="1"/>
    <col min="15357" max="15357" width="15" style="6" customWidth="1"/>
    <col min="15358" max="15358" width="17.5703125" style="6" customWidth="1"/>
    <col min="15359" max="15359" width="26.5703125" style="6" customWidth="1"/>
    <col min="15360" max="15360" width="25.28515625" style="6" customWidth="1"/>
    <col min="15361" max="15362" width="17.5703125" style="6" customWidth="1"/>
    <col min="15363" max="15363" width="12.42578125" style="6" customWidth="1"/>
    <col min="15364" max="15364" width="17.5703125" style="6" customWidth="1"/>
    <col min="15365" max="15365" width="12.42578125" style="6" customWidth="1"/>
    <col min="15366" max="15366" width="15" style="6" customWidth="1"/>
    <col min="15367" max="15367" width="16.28515625" style="6" customWidth="1"/>
    <col min="15368" max="15369" width="17.5703125" style="6" customWidth="1"/>
    <col min="15370" max="15370" width="27.85546875" style="6" customWidth="1"/>
    <col min="15371" max="15371" width="13.7109375" style="6" customWidth="1"/>
    <col min="15372" max="15373" width="17.5703125" style="6" customWidth="1"/>
    <col min="15374" max="15374" width="15" style="6" customWidth="1"/>
    <col min="15375" max="15376" width="12.42578125" style="6" customWidth="1"/>
    <col min="15377" max="15378" width="17.5703125" style="6" customWidth="1"/>
    <col min="15379" max="15379" width="22.7109375" style="6" customWidth="1"/>
    <col min="15380" max="15380" width="17.5703125" style="6" customWidth="1"/>
    <col min="15381" max="15381" width="15" style="6" customWidth="1"/>
    <col min="15382" max="15382" width="17.5703125" style="6" customWidth="1"/>
    <col min="15383" max="15383" width="12.42578125" style="6" customWidth="1"/>
    <col min="15384" max="15384" width="34.28515625" style="6" customWidth="1"/>
    <col min="15385" max="15385" width="29.140625" style="6" customWidth="1"/>
    <col min="15386" max="15387" width="18.85546875" style="6" customWidth="1"/>
    <col min="15388" max="15388" width="12.42578125" style="6" customWidth="1"/>
    <col min="15389" max="15389" width="20.140625" style="6" customWidth="1"/>
    <col min="15390" max="15390" width="16.28515625" style="6" customWidth="1"/>
    <col min="15391" max="15391" width="17.5703125" style="6" customWidth="1"/>
    <col min="15392" max="15573" width="12.42578125" style="6" customWidth="1"/>
    <col min="15574" max="15574" width="20.140625" style="6" customWidth="1"/>
    <col min="15575" max="15575" width="26.5703125" style="6" customWidth="1"/>
    <col min="15576" max="15576" width="29.140625" style="6" customWidth="1"/>
    <col min="15577" max="15578" width="13.7109375" style="6" customWidth="1"/>
    <col min="15579" max="15579" width="17.5703125" style="6" customWidth="1"/>
    <col min="15580" max="15580" width="12.42578125" style="6" customWidth="1"/>
    <col min="15581" max="15581" width="20.140625" style="6" customWidth="1"/>
    <col min="15582" max="15582" width="15" style="6" customWidth="1"/>
    <col min="15583" max="15583" width="12.42578125" style="6" customWidth="1"/>
    <col min="15584" max="15584" width="17.5703125" style="6" customWidth="1"/>
    <col min="15585" max="15585" width="15" style="6" customWidth="1"/>
    <col min="15586" max="15587" width="16.28515625" style="6" customWidth="1"/>
    <col min="15588" max="15588" width="15" style="6" customWidth="1"/>
    <col min="15589" max="15589" width="18.85546875" style="6" customWidth="1"/>
    <col min="15590" max="15590" width="11.140625" style="6" customWidth="1"/>
    <col min="15591" max="15591" width="20.140625" style="6" customWidth="1"/>
    <col min="15592" max="15592" width="27.85546875" style="6" customWidth="1"/>
    <col min="15593" max="15593" width="17.5703125" style="6" customWidth="1"/>
    <col min="15594" max="15595" width="8.5703125" style="6" customWidth="1"/>
    <col min="15596" max="15596" width="16.28515625" style="6" customWidth="1"/>
    <col min="15597" max="15597" width="15" style="6" customWidth="1"/>
    <col min="15598" max="15598" width="17.5703125" style="6" customWidth="1"/>
    <col min="15599" max="15599" width="12.42578125" style="6" customWidth="1"/>
    <col min="15600" max="15600" width="15" style="6" customWidth="1"/>
    <col min="15601" max="15601" width="12.42578125" style="6" customWidth="1"/>
    <col min="15602" max="15602" width="6" style="6" customWidth="1"/>
    <col min="15603" max="15603" width="22.7109375" style="6" customWidth="1"/>
    <col min="15604" max="15604" width="31.7109375" style="6" customWidth="1"/>
    <col min="15605" max="15605" width="13.7109375" style="6" customWidth="1"/>
    <col min="15606" max="15606" width="16.28515625" style="6" customWidth="1"/>
    <col min="15607" max="15607" width="22.7109375" style="6" customWidth="1"/>
    <col min="15608" max="15608" width="21.42578125" style="6" customWidth="1"/>
    <col min="15609" max="15609" width="17.5703125" style="6" customWidth="1"/>
    <col min="15610" max="15610" width="16.28515625" style="6" customWidth="1"/>
    <col min="15611" max="15611" width="13.7109375" style="6" customWidth="1"/>
    <col min="15612" max="15612" width="8.5703125" style="6" customWidth="1"/>
    <col min="15613" max="15613" width="15" style="6" customWidth="1"/>
    <col min="15614" max="15614" width="17.5703125" style="6" customWidth="1"/>
    <col min="15615" max="15615" width="26.5703125" style="6" customWidth="1"/>
    <col min="15616" max="15616" width="25.28515625" style="6" customWidth="1"/>
    <col min="15617" max="15618" width="17.5703125" style="6" customWidth="1"/>
    <col min="15619" max="15619" width="12.42578125" style="6" customWidth="1"/>
    <col min="15620" max="15620" width="17.5703125" style="6" customWidth="1"/>
    <col min="15621" max="15621" width="12.42578125" style="6" customWidth="1"/>
    <col min="15622" max="15622" width="15" style="6" customWidth="1"/>
    <col min="15623" max="15623" width="16.28515625" style="6" customWidth="1"/>
    <col min="15624" max="15625" width="17.5703125" style="6" customWidth="1"/>
    <col min="15626" max="15626" width="27.85546875" style="6" customWidth="1"/>
    <col min="15627" max="15627" width="13.7109375" style="6" customWidth="1"/>
    <col min="15628" max="15629" width="17.5703125" style="6" customWidth="1"/>
    <col min="15630" max="15630" width="15" style="6" customWidth="1"/>
    <col min="15631" max="15632" width="12.42578125" style="6" customWidth="1"/>
    <col min="15633" max="15634" width="17.5703125" style="6" customWidth="1"/>
    <col min="15635" max="15635" width="22.7109375" style="6" customWidth="1"/>
    <col min="15636" max="15636" width="17.5703125" style="6" customWidth="1"/>
    <col min="15637" max="15637" width="15" style="6" customWidth="1"/>
    <col min="15638" max="15638" width="17.5703125" style="6" customWidth="1"/>
    <col min="15639" max="15639" width="12.42578125" style="6" customWidth="1"/>
    <col min="15640" max="15640" width="34.28515625" style="6" customWidth="1"/>
    <col min="15641" max="15641" width="29.140625" style="6" customWidth="1"/>
    <col min="15642" max="15643" width="18.85546875" style="6" customWidth="1"/>
    <col min="15644" max="15644" width="12.42578125" style="6" customWidth="1"/>
    <col min="15645" max="15645" width="20.140625" style="6" customWidth="1"/>
    <col min="15646" max="15646" width="16.28515625" style="6" customWidth="1"/>
    <col min="15647" max="15647" width="17.5703125" style="6" customWidth="1"/>
    <col min="15648" max="15829" width="12.42578125" style="6" customWidth="1"/>
    <col min="15830" max="15830" width="20.140625" style="6" customWidth="1"/>
    <col min="15831" max="15831" width="26.5703125" style="6" customWidth="1"/>
    <col min="15832" max="15832" width="29.140625" style="6" customWidth="1"/>
    <col min="15833" max="15834" width="13.7109375" style="6" customWidth="1"/>
    <col min="15835" max="15835" width="17.5703125" style="6" customWidth="1"/>
    <col min="15836" max="15836" width="12.42578125" style="6" customWidth="1"/>
    <col min="15837" max="15837" width="20.140625" style="6" customWidth="1"/>
    <col min="15838" max="15838" width="15" style="6" customWidth="1"/>
    <col min="15839" max="15839" width="12.42578125" style="6" customWidth="1"/>
    <col min="15840" max="15840" width="17.5703125" style="6" customWidth="1"/>
    <col min="15841" max="15841" width="15" style="6" customWidth="1"/>
    <col min="15842" max="15843" width="16.28515625" style="6" customWidth="1"/>
    <col min="15844" max="15844" width="15" style="6" customWidth="1"/>
    <col min="15845" max="15845" width="18.85546875" style="6" customWidth="1"/>
    <col min="15846" max="15846" width="11.140625" style="6" customWidth="1"/>
    <col min="15847" max="15847" width="20.140625" style="6" customWidth="1"/>
    <col min="15848" max="15848" width="27.85546875" style="6" customWidth="1"/>
    <col min="15849" max="15849" width="17.5703125" style="6" customWidth="1"/>
    <col min="15850" max="15851" width="8.5703125" style="6" customWidth="1"/>
    <col min="15852" max="15852" width="16.28515625" style="6" customWidth="1"/>
    <col min="15853" max="15853" width="15" style="6" customWidth="1"/>
    <col min="15854" max="15854" width="17.5703125" style="6" customWidth="1"/>
    <col min="15855" max="15855" width="12.42578125" style="6" customWidth="1"/>
    <col min="15856" max="15856" width="15" style="6" customWidth="1"/>
    <col min="15857" max="15857" width="12.42578125" style="6" customWidth="1"/>
    <col min="15858" max="15858" width="6" style="6" customWidth="1"/>
    <col min="15859" max="15859" width="22.7109375" style="6" customWidth="1"/>
    <col min="15860" max="15860" width="31.7109375" style="6" customWidth="1"/>
    <col min="15861" max="15861" width="13.7109375" style="6" customWidth="1"/>
    <col min="15862" max="15862" width="16.28515625" style="6" customWidth="1"/>
    <col min="15863" max="15863" width="22.7109375" style="6" customWidth="1"/>
    <col min="15864" max="15864" width="21.42578125" style="6" customWidth="1"/>
    <col min="15865" max="15865" width="17.5703125" style="6" customWidth="1"/>
    <col min="15866" max="15866" width="16.28515625" style="6" customWidth="1"/>
    <col min="15867" max="15867" width="13.7109375" style="6" customWidth="1"/>
    <col min="15868" max="15868" width="8.5703125" style="6" customWidth="1"/>
    <col min="15869" max="15869" width="15" style="6" customWidth="1"/>
    <col min="15870" max="15870" width="17.5703125" style="6" customWidth="1"/>
    <col min="15871" max="15871" width="26.5703125" style="6" customWidth="1"/>
    <col min="15872" max="15872" width="25.28515625" style="6" customWidth="1"/>
    <col min="15873" max="15874" width="17.5703125" style="6" customWidth="1"/>
    <col min="15875" max="15875" width="12.42578125" style="6" customWidth="1"/>
    <col min="15876" max="15876" width="17.5703125" style="6" customWidth="1"/>
    <col min="15877" max="15877" width="12.42578125" style="6" customWidth="1"/>
    <col min="15878" max="15878" width="15" style="6" customWidth="1"/>
    <col min="15879" max="15879" width="16.28515625" style="6" customWidth="1"/>
    <col min="15880" max="15881" width="17.5703125" style="6" customWidth="1"/>
    <col min="15882" max="15882" width="27.85546875" style="6" customWidth="1"/>
    <col min="15883" max="15883" width="13.7109375" style="6" customWidth="1"/>
    <col min="15884" max="15885" width="17.5703125" style="6" customWidth="1"/>
    <col min="15886" max="15886" width="15" style="6" customWidth="1"/>
    <col min="15887" max="15888" width="12.42578125" style="6" customWidth="1"/>
    <col min="15889" max="15890" width="17.5703125" style="6" customWidth="1"/>
    <col min="15891" max="15891" width="22.7109375" style="6" customWidth="1"/>
    <col min="15892" max="15892" width="17.5703125" style="6" customWidth="1"/>
    <col min="15893" max="15893" width="15" style="6" customWidth="1"/>
    <col min="15894" max="15894" width="17.5703125" style="6" customWidth="1"/>
    <col min="15895" max="15895" width="12.42578125" style="6" customWidth="1"/>
    <col min="15896" max="15896" width="34.28515625" style="6" customWidth="1"/>
    <col min="15897" max="15897" width="29.140625" style="6" customWidth="1"/>
    <col min="15898" max="15899" width="18.85546875" style="6" customWidth="1"/>
    <col min="15900" max="15900" width="12.42578125" style="6" customWidth="1"/>
    <col min="15901" max="15901" width="20.140625" style="6" customWidth="1"/>
    <col min="15902" max="15902" width="16.28515625" style="6" customWidth="1"/>
    <col min="15903" max="15903" width="17.5703125" style="6" customWidth="1"/>
    <col min="15904" max="16085" width="12.42578125" style="6" customWidth="1"/>
    <col min="16086" max="16086" width="20.140625" style="6" customWidth="1"/>
    <col min="16087" max="16087" width="26.5703125" style="6" customWidth="1"/>
    <col min="16088" max="16088" width="29.140625" style="6" customWidth="1"/>
    <col min="16089" max="16090" width="13.7109375" style="6" customWidth="1"/>
    <col min="16091" max="16091" width="17.5703125" style="6" customWidth="1"/>
    <col min="16092" max="16092" width="12.42578125" style="6" customWidth="1"/>
    <col min="16093" max="16093" width="20.140625" style="6" customWidth="1"/>
    <col min="16094" max="16094" width="15" style="6" customWidth="1"/>
    <col min="16095" max="16095" width="12.42578125" style="6" customWidth="1"/>
    <col min="16096" max="16096" width="17.5703125" style="6" customWidth="1"/>
    <col min="16097" max="16097" width="15" style="6" customWidth="1"/>
    <col min="16098" max="16099" width="16.28515625" style="6" customWidth="1"/>
    <col min="16100" max="16100" width="15" style="6" customWidth="1"/>
    <col min="16101" max="16101" width="18.85546875" style="6" customWidth="1"/>
    <col min="16102" max="16102" width="11.140625" style="6" customWidth="1"/>
    <col min="16103" max="16103" width="20.140625" style="6" customWidth="1"/>
    <col min="16104" max="16104" width="27.85546875" style="6" customWidth="1"/>
    <col min="16105" max="16105" width="17.5703125" style="6" customWidth="1"/>
    <col min="16106" max="16107" width="8.5703125" style="6" customWidth="1"/>
    <col min="16108" max="16108" width="16.28515625" style="6" customWidth="1"/>
    <col min="16109" max="16109" width="15" style="6" customWidth="1"/>
    <col min="16110" max="16110" width="17.5703125" style="6" customWidth="1"/>
    <col min="16111" max="16111" width="12.42578125" style="6" customWidth="1"/>
    <col min="16112" max="16112" width="15" style="6" customWidth="1"/>
    <col min="16113" max="16113" width="12.42578125" style="6" customWidth="1"/>
    <col min="16114" max="16114" width="6" style="6" customWidth="1"/>
    <col min="16115" max="16115" width="22.7109375" style="6" customWidth="1"/>
    <col min="16116" max="16116" width="31.7109375" style="6" customWidth="1"/>
    <col min="16117" max="16117" width="13.7109375" style="6" customWidth="1"/>
    <col min="16118" max="16118" width="16.28515625" style="6" customWidth="1"/>
    <col min="16119" max="16119" width="22.7109375" style="6" customWidth="1"/>
    <col min="16120" max="16120" width="21.42578125" style="6" customWidth="1"/>
    <col min="16121" max="16121" width="17.5703125" style="6" customWidth="1"/>
    <col min="16122" max="16122" width="16.28515625" style="6" customWidth="1"/>
    <col min="16123" max="16123" width="13.7109375" style="6" customWidth="1"/>
    <col min="16124" max="16124" width="8.5703125" style="6" customWidth="1"/>
    <col min="16125" max="16125" width="15" style="6" customWidth="1"/>
    <col min="16126" max="16126" width="17.5703125" style="6" customWidth="1"/>
    <col min="16127" max="16127" width="26.5703125" style="6" customWidth="1"/>
    <col min="16128" max="16128" width="25.28515625" style="6" customWidth="1"/>
    <col min="16129" max="16130" width="17.5703125" style="6" customWidth="1"/>
    <col min="16131" max="16131" width="12.42578125" style="6" customWidth="1"/>
    <col min="16132" max="16132" width="17.5703125" style="6" customWidth="1"/>
    <col min="16133" max="16133" width="12.42578125" style="6" customWidth="1"/>
    <col min="16134" max="16134" width="15" style="6" customWidth="1"/>
    <col min="16135" max="16135" width="16.28515625" style="6" customWidth="1"/>
    <col min="16136" max="16137" width="17.5703125" style="6" customWidth="1"/>
    <col min="16138" max="16138" width="27.85546875" style="6" customWidth="1"/>
    <col min="16139" max="16139" width="13.7109375" style="6" customWidth="1"/>
    <col min="16140" max="16141" width="17.5703125" style="6" customWidth="1"/>
    <col min="16142" max="16142" width="15" style="6" customWidth="1"/>
    <col min="16143" max="16144" width="12.42578125" style="6" customWidth="1"/>
    <col min="16145" max="16146" width="17.5703125" style="6" customWidth="1"/>
    <col min="16147" max="16147" width="22.7109375" style="6" customWidth="1"/>
    <col min="16148" max="16148" width="17.5703125" style="6" customWidth="1"/>
    <col min="16149" max="16149" width="15" style="6" customWidth="1"/>
    <col min="16150" max="16150" width="17.5703125" style="6" customWidth="1"/>
    <col min="16151" max="16151" width="12.42578125" style="6" customWidth="1"/>
    <col min="16152" max="16152" width="34.28515625" style="6" customWidth="1"/>
    <col min="16153" max="16153" width="29.140625" style="6" customWidth="1"/>
    <col min="16154" max="16155" width="18.85546875" style="6" customWidth="1"/>
    <col min="16156" max="16156" width="12.42578125" style="6" customWidth="1"/>
    <col min="16157" max="16157" width="20.140625" style="6" customWidth="1"/>
    <col min="16158" max="16158" width="16.28515625" style="6" customWidth="1"/>
    <col min="16159" max="16159" width="17.5703125" style="6" customWidth="1"/>
    <col min="16160" max="16384" width="12.42578125" style="6" customWidth="1"/>
  </cols>
  <sheetData>
    <row r="1" spans="1:213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44275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9"/>
      <c r="DO1" s="45"/>
      <c r="DP1" s="45"/>
      <c r="DQ1" s="45"/>
      <c r="DR1" s="45"/>
      <c r="DS1" s="45"/>
      <c r="DT1" s="45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</row>
    <row r="2" spans="1:213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44298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5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49"/>
      <c r="DO2" s="70"/>
      <c r="DP2" s="70"/>
      <c r="DQ2" s="50"/>
      <c r="DR2" s="45"/>
      <c r="DS2" s="45"/>
      <c r="DT2" s="4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</row>
    <row r="3" spans="1:213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14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70"/>
      <c r="CN3" s="70"/>
      <c r="CO3" s="70"/>
      <c r="CP3" s="76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8"/>
      <c r="DF3" s="45"/>
      <c r="DG3" s="45"/>
      <c r="DH3" s="45"/>
      <c r="DI3" s="45"/>
      <c r="DJ3" s="45"/>
      <c r="DK3" s="45"/>
      <c r="DL3" s="45"/>
      <c r="DM3" s="45"/>
      <c r="DN3" s="49"/>
      <c r="DO3" s="45"/>
      <c r="DP3" s="45"/>
      <c r="DQ3" s="50"/>
      <c r="DR3" s="45"/>
      <c r="DS3" s="45"/>
      <c r="DT3" s="4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</row>
    <row r="4" spans="1:213" s="56" customFormat="1" ht="14.25" x14ac:dyDescent="0.15">
      <c r="A4" s="110" t="s">
        <v>110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2"/>
      <c r="DO4" s="50"/>
      <c r="DP4" s="50"/>
      <c r="DQ4" s="50"/>
      <c r="DR4" s="50"/>
      <c r="DS4" s="50"/>
      <c r="DT4" s="50"/>
      <c r="DU4" s="54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</row>
    <row r="5" spans="1:213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2"/>
      <c r="DO5" s="50"/>
      <c r="DP5" s="50"/>
      <c r="DQ5" s="50"/>
      <c r="DR5" s="50"/>
      <c r="DS5" s="50"/>
      <c r="DT5" s="50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</row>
    <row r="6" spans="1:213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2"/>
      <c r="DO6" s="50"/>
      <c r="DP6" s="50"/>
      <c r="DQ6" s="50"/>
      <c r="DR6" s="50"/>
      <c r="DS6" s="50"/>
      <c r="DT6" s="50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</row>
    <row r="7" spans="1:213" s="56" customFormat="1" ht="14.25" x14ac:dyDescent="0.2">
      <c r="A7" s="109" t="s">
        <v>72</v>
      </c>
      <c r="B7" s="176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2"/>
      <c r="DO7" s="50"/>
      <c r="DP7" s="50"/>
      <c r="DQ7" s="50"/>
      <c r="DR7" s="50"/>
      <c r="DS7" s="50"/>
      <c r="DT7" s="50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</row>
    <row r="8" spans="1:213" s="56" customFormat="1" ht="14.25" x14ac:dyDescent="0.15">
      <c r="A8" s="127">
        <f>K2</f>
        <v>44298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2"/>
      <c r="DO8" s="89"/>
      <c r="DP8" s="89"/>
      <c r="DQ8" s="89"/>
      <c r="DR8" s="89"/>
      <c r="DS8" s="89"/>
      <c r="DT8" s="89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</row>
    <row r="9" spans="1:213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0.20100000000000001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2"/>
      <c r="DO9" s="90"/>
      <c r="DP9" s="90"/>
      <c r="DQ9" s="89"/>
      <c r="DR9" s="89"/>
      <c r="DS9" s="89"/>
      <c r="DT9" s="89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</row>
    <row r="10" spans="1:213" ht="18" x14ac:dyDescent="0.15">
      <c r="A10" s="110">
        <f>K1</f>
        <v>44275</v>
      </c>
      <c r="B10" s="8">
        <f>(P10+X10)</f>
        <v>1000</v>
      </c>
      <c r="C10" s="128">
        <v>1000</v>
      </c>
      <c r="D10" s="123">
        <f>AP10</f>
        <v>5574.49</v>
      </c>
      <c r="E10" s="123">
        <f>AR10</f>
        <v>5622.43</v>
      </c>
      <c r="F10" s="124">
        <f>AS10</f>
        <v>44249</v>
      </c>
      <c r="G10" s="10">
        <f t="shared" ref="G10:G73" si="0">(E10/D10)-1</f>
        <v>8.5998898553949488E-3</v>
      </c>
      <c r="H10" s="129">
        <f>AK148</f>
        <v>44306</v>
      </c>
      <c r="I10" s="41">
        <f>IF(A10&gt;I9,H10,I9)</f>
        <v>44306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0.20100000000000001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44306</v>
      </c>
      <c r="AB10" s="4"/>
      <c r="AC10" s="139"/>
      <c r="AD10" s="140">
        <f>A10</f>
        <v>44275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44277</v>
      </c>
      <c r="AP10" s="171">
        <f>VLOOKUP($AO10,[1]Plan1!$EW$167:$EZ$293,2)</f>
        <v>5574.49</v>
      </c>
      <c r="AQ10" s="170">
        <f>EDATE($AO10,-2)</f>
        <v>44218</v>
      </c>
      <c r="AR10" s="171">
        <f>VLOOKUP($AO10,[1]Plan1!$EW$167:$EZ$293,4)</f>
        <v>5622.43</v>
      </c>
      <c r="AS10" s="170">
        <f>EDATE($AO10,-1)</f>
        <v>44249</v>
      </c>
      <c r="AT10" s="172">
        <f>(AR10/AP10)-1</f>
        <v>8.5998898553949488E-3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9"/>
      <c r="CO10" s="20"/>
      <c r="CP10" s="18"/>
      <c r="CQ10" s="18"/>
      <c r="CR10" s="18"/>
      <c r="CS10" s="18"/>
      <c r="CT10" s="18"/>
      <c r="CU10" s="19"/>
      <c r="CV10" s="18"/>
      <c r="CW10" s="18"/>
      <c r="CX10" s="18"/>
      <c r="CY10" s="1"/>
      <c r="CZ10" s="1"/>
      <c r="DA10" s="1"/>
      <c r="DB10" s="1"/>
      <c r="DC10" s="1"/>
      <c r="DD10" s="3"/>
      <c r="DE10" s="13"/>
      <c r="DF10" s="1"/>
      <c r="DG10" s="1"/>
      <c r="DH10" s="1"/>
      <c r="DI10" s="1"/>
      <c r="DJ10" s="1"/>
      <c r="DK10" s="1"/>
      <c r="DL10" s="1"/>
      <c r="DM10" s="1"/>
      <c r="DN10" s="4"/>
      <c r="DO10" s="15"/>
      <c r="DP10" s="15"/>
      <c r="DQ10" s="15"/>
      <c r="DR10" s="21"/>
      <c r="DS10" s="15"/>
      <c r="DT10" s="15"/>
    </row>
    <row r="11" spans="1:213" ht="14.25" customHeight="1" x14ac:dyDescent="0.2">
      <c r="A11" s="111">
        <f t="shared" ref="A11:A74" si="9">(A10+1)</f>
        <v>44276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5574.49</v>
      </c>
      <c r="E11" s="114">
        <f>E10</f>
        <v>5622.43</v>
      </c>
      <c r="F11" s="115">
        <f t="shared" ref="F11:F37" si="12">IF(D11=D10,F10,A11)</f>
        <v>44249</v>
      </c>
      <c r="G11" s="116">
        <f t="shared" si="0"/>
        <v>8.5998898553949488E-3</v>
      </c>
      <c r="H11" s="117">
        <f t="shared" ref="H11:H74" si="13">IF(DAY(A11)=H$9,VLOOKUP(A11,AH$118:AN$450,4),H10)</f>
        <v>44306</v>
      </c>
      <c r="I11" s="117">
        <f t="shared" ref="I11:I73" si="14">IF(A11&gt;I10,H11,I10)</f>
        <v>44306</v>
      </c>
      <c r="J11" s="118">
        <f t="shared" ref="J11:J74" si="15">IF(I11=I10,J10,NETWORKDAYS(I10,I11,$AD$148:$AD$502)-1)</f>
        <v>20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0.20100000000000001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44306</v>
      </c>
      <c r="AB11" s="4"/>
      <c r="AC11" s="139">
        <v>0</v>
      </c>
      <c r="AD11" s="140">
        <f>A8</f>
        <v>44298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44306</v>
      </c>
      <c r="AN11" s="11"/>
      <c r="AO11" s="145">
        <f t="shared" si="8"/>
        <v>44306</v>
      </c>
      <c r="AP11" s="171">
        <f>VLOOKUP($AO11,[1]Plan1!$EW$167:$EZ$293,2)</f>
        <v>5622.43</v>
      </c>
      <c r="AQ11" s="170">
        <f t="shared" ref="AQ11:AQ74" si="22">EDATE($AO11,-2)</f>
        <v>44247</v>
      </c>
      <c r="AR11" s="171">
        <f>VLOOKUP($AO11,[1]Plan1!$EW$167:$EZ$293,4)</f>
        <v>5674.72</v>
      </c>
      <c r="AS11" s="170">
        <f t="shared" ref="AS11:AS74" si="23">EDATE($AO11,-1)</f>
        <v>44275</v>
      </c>
      <c r="AT11" s="172">
        <f t="shared" ref="AT11:AT74" si="24">(AR11/AP11)-1</f>
        <v>9.3002491805145304E-3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22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3"/>
      <c r="DE11" s="1"/>
      <c r="DF11" s="1"/>
      <c r="DG11" s="1"/>
      <c r="DH11" s="1"/>
      <c r="DI11" s="1"/>
      <c r="DJ11" s="1"/>
      <c r="DK11" s="1"/>
      <c r="DL11" s="1"/>
      <c r="DM11" s="1"/>
      <c r="DN11" s="4"/>
      <c r="DO11" s="15"/>
      <c r="DP11" s="15"/>
      <c r="DQ11" s="15"/>
      <c r="DR11" s="15"/>
      <c r="DS11" s="15"/>
      <c r="DT11" s="15"/>
    </row>
    <row r="12" spans="1:213" ht="15" x14ac:dyDescent="0.25">
      <c r="A12" s="111">
        <f t="shared" si="9"/>
        <v>44277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5574.49</v>
      </c>
      <c r="E12" s="114">
        <f t="shared" ref="E12:E41" si="26">E11</f>
        <v>5622.43</v>
      </c>
      <c r="F12" s="115">
        <f t="shared" si="12"/>
        <v>44249</v>
      </c>
      <c r="G12" s="116">
        <f t="shared" si="0"/>
        <v>8.5998898553949488E-3</v>
      </c>
      <c r="H12" s="117">
        <f t="shared" si="13"/>
        <v>44306</v>
      </c>
      <c r="I12" s="117">
        <f t="shared" si="14"/>
        <v>44306</v>
      </c>
      <c r="J12" s="118">
        <f t="shared" si="15"/>
        <v>20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0.20100000000000001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44306</v>
      </c>
      <c r="AB12" s="4"/>
      <c r="AC12" s="139">
        <f t="shared" ref="AC12:AC61" si="32">AC11+1</f>
        <v>1</v>
      </c>
      <c r="AD12" s="145">
        <f t="shared" ref="AD12:AD43" si="33">VLOOKUP(AC12,$AG$148:$AK$330,4,FALSE)</f>
        <v>44306</v>
      </c>
      <c r="AE12" s="141">
        <f t="shared" ref="AE12:AE24" si="34">(AE11-AH12)</f>
        <v>969.09435759999997</v>
      </c>
      <c r="AF12" s="149">
        <f t="shared" ref="AF12:AF43" si="35">NETWORKDAYS(AD11,AD12,AD$148:AD$502)-1</f>
        <v>6</v>
      </c>
      <c r="AG12" s="150">
        <f>TRUNC(AE11*(ROUND((1+T$10)^(AF12/252),9)-1),8)</f>
        <v>4.3703450000000004</v>
      </c>
      <c r="AH12" s="151">
        <f t="shared" ref="AH12:AH24" si="36">TRUNC((AE11*AI12),8)</f>
        <v>30.905642400000001</v>
      </c>
      <c r="AI12" s="177">
        <v>3.0905642409425203E-2</v>
      </c>
      <c r="AJ12" s="141">
        <f t="shared" ref="AJ12:AJ18" si="37">(AG12+AH12)</f>
        <v>35.275987400000005</v>
      </c>
      <c r="AK12" s="139">
        <f t="shared" ref="AK12:AK61" si="38">AK11+1</f>
        <v>1</v>
      </c>
      <c r="AL12" s="148" t="s">
        <v>79</v>
      </c>
      <c r="AM12" s="145">
        <f t="shared" si="21"/>
        <v>44336</v>
      </c>
      <c r="AN12" s="7"/>
      <c r="AO12" s="145">
        <f t="shared" si="8"/>
        <v>44336</v>
      </c>
      <c r="AP12" s="171">
        <f>VLOOKUP($AO12,[1]Plan1!$EW$167:$EZ$293,2)</f>
        <v>5674.72</v>
      </c>
      <c r="AQ12" s="170">
        <f t="shared" si="22"/>
        <v>44275</v>
      </c>
      <c r="AR12" s="171">
        <f>VLOOKUP($AO12,[1]Plan1!$EW$167:$EZ$293,4)</f>
        <v>5692.31</v>
      </c>
      <c r="AS12" s="170">
        <f t="shared" si="23"/>
        <v>44306</v>
      </c>
      <c r="AT12" s="172">
        <f t="shared" si="24"/>
        <v>3.0997124087179806E-3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22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3"/>
      <c r="DE12" s="1"/>
      <c r="DF12" s="1"/>
      <c r="DG12" s="1"/>
      <c r="DH12" s="1"/>
      <c r="DI12" s="1"/>
      <c r="DJ12" s="1"/>
      <c r="DK12" s="1"/>
      <c r="DL12" s="1"/>
      <c r="DM12" s="1"/>
      <c r="DN12" s="4"/>
      <c r="DO12" s="15"/>
      <c r="DP12" s="15"/>
      <c r="DQ12" s="15"/>
      <c r="DR12" s="15"/>
      <c r="DS12" s="23"/>
      <c r="DT12" s="23"/>
    </row>
    <row r="13" spans="1:213" ht="15" x14ac:dyDescent="0.25">
      <c r="A13" s="111">
        <f t="shared" si="9"/>
        <v>44278</v>
      </c>
      <c r="B13" s="112">
        <f t="shared" si="10"/>
        <v>1000</v>
      </c>
      <c r="C13" s="112">
        <f t="shared" si="25"/>
        <v>1000</v>
      </c>
      <c r="D13" s="113">
        <f t="shared" si="11"/>
        <v>5574.49</v>
      </c>
      <c r="E13" s="114">
        <f t="shared" si="26"/>
        <v>5622.43</v>
      </c>
      <c r="F13" s="115">
        <f t="shared" si="12"/>
        <v>44249</v>
      </c>
      <c r="G13" s="116">
        <f t="shared" si="0"/>
        <v>8.5998898553949488E-3</v>
      </c>
      <c r="H13" s="117">
        <f t="shared" si="13"/>
        <v>44306</v>
      </c>
      <c r="I13" s="117">
        <f t="shared" si="14"/>
        <v>44306</v>
      </c>
      <c r="J13" s="118">
        <f t="shared" si="15"/>
        <v>20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0.20100000000000001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44306</v>
      </c>
      <c r="AB13" s="4"/>
      <c r="AC13" s="139">
        <f t="shared" si="32"/>
        <v>2</v>
      </c>
      <c r="AD13" s="145">
        <f t="shared" si="33"/>
        <v>44336</v>
      </c>
      <c r="AE13" s="141">
        <f t="shared" si="34"/>
        <v>943.70302153</v>
      </c>
      <c r="AF13" s="143">
        <f t="shared" si="35"/>
        <v>21</v>
      </c>
      <c r="AG13" s="152">
        <f t="shared" ref="AG13:AG18" si="39">TRUNC(AE12*(ROUND((1+T$10)^(AF13/252),9)-1),8)</f>
        <v>14.904623730000001</v>
      </c>
      <c r="AH13" s="151">
        <f t="shared" si="36"/>
        <v>25.391336070000001</v>
      </c>
      <c r="AI13" s="177">
        <v>2.620109783370975E-2</v>
      </c>
      <c r="AJ13" s="141">
        <f t="shared" si="37"/>
        <v>40.295959800000006</v>
      </c>
      <c r="AK13" s="139">
        <f t="shared" si="38"/>
        <v>2</v>
      </c>
      <c r="AL13" s="148" t="s">
        <v>79</v>
      </c>
      <c r="AM13" s="145">
        <f t="shared" si="21"/>
        <v>44368</v>
      </c>
      <c r="AN13" s="7"/>
      <c r="AO13" s="145">
        <f t="shared" si="8"/>
        <v>44368</v>
      </c>
      <c r="AP13" s="171">
        <f>VLOOKUP($AO13,[1]Plan1!$EW$167:$EZ$293,2)</f>
        <v>5692.31</v>
      </c>
      <c r="AQ13" s="170">
        <f t="shared" si="22"/>
        <v>44307</v>
      </c>
      <c r="AR13" s="171">
        <f>VLOOKUP($AO13,[1]Plan1!$EW$167:$EZ$293,4)</f>
        <v>5739.56</v>
      </c>
      <c r="AS13" s="170">
        <f t="shared" si="23"/>
        <v>44337</v>
      </c>
      <c r="AT13" s="172">
        <f t="shared" si="24"/>
        <v>8.3006723105383262E-3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22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3"/>
      <c r="DE13" s="1"/>
      <c r="DF13" s="1"/>
      <c r="DG13" s="1"/>
      <c r="DH13" s="1"/>
      <c r="DI13" s="1"/>
      <c r="DJ13" s="1"/>
      <c r="DK13" s="1"/>
      <c r="DL13" s="1"/>
      <c r="DM13" s="1"/>
      <c r="DN13" s="4"/>
      <c r="DO13" s="15"/>
      <c r="DP13" s="15"/>
      <c r="DQ13" s="15"/>
      <c r="DR13" s="15"/>
      <c r="DS13" s="23"/>
      <c r="DT13" s="23"/>
    </row>
    <row r="14" spans="1:213" ht="15" x14ac:dyDescent="0.25">
      <c r="A14" s="111">
        <f t="shared" si="9"/>
        <v>44279</v>
      </c>
      <c r="B14" s="112">
        <f t="shared" si="10"/>
        <v>1000</v>
      </c>
      <c r="C14" s="112">
        <f t="shared" si="25"/>
        <v>1000</v>
      </c>
      <c r="D14" s="113">
        <f t="shared" si="11"/>
        <v>5574.49</v>
      </c>
      <c r="E14" s="114">
        <f t="shared" si="26"/>
        <v>5622.43</v>
      </c>
      <c r="F14" s="115">
        <f t="shared" si="12"/>
        <v>44249</v>
      </c>
      <c r="G14" s="116">
        <f t="shared" si="0"/>
        <v>8.5998898553949488E-3</v>
      </c>
      <c r="H14" s="117">
        <f t="shared" si="13"/>
        <v>44306</v>
      </c>
      <c r="I14" s="117">
        <f t="shared" si="14"/>
        <v>44306</v>
      </c>
      <c r="J14" s="118">
        <f t="shared" si="15"/>
        <v>20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0.20100000000000001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44306</v>
      </c>
      <c r="AB14" s="4"/>
      <c r="AC14" s="139">
        <f t="shared" si="32"/>
        <v>3</v>
      </c>
      <c r="AD14" s="145">
        <f t="shared" si="33"/>
        <v>44368</v>
      </c>
      <c r="AE14" s="141">
        <f t="shared" si="34"/>
        <v>918.37512370000002</v>
      </c>
      <c r="AF14" s="143">
        <f t="shared" si="35"/>
        <v>21</v>
      </c>
      <c r="AG14" s="152">
        <f t="shared" si="39"/>
        <v>14.51410622</v>
      </c>
      <c r="AH14" s="151">
        <f t="shared" si="36"/>
        <v>25.327897830000001</v>
      </c>
      <c r="AI14" s="177">
        <v>2.6838843633996825E-2</v>
      </c>
      <c r="AJ14" s="141">
        <f t="shared" si="37"/>
        <v>39.84200405</v>
      </c>
      <c r="AK14" s="139">
        <f t="shared" si="38"/>
        <v>3</v>
      </c>
      <c r="AL14" s="148" t="s">
        <v>79</v>
      </c>
      <c r="AM14" s="145">
        <f t="shared" si="21"/>
        <v>44376</v>
      </c>
      <c r="AN14" s="7"/>
      <c r="AO14" s="145">
        <f t="shared" si="8"/>
        <v>44397</v>
      </c>
      <c r="AP14" s="171">
        <f>VLOOKUP($AO14,[1]Plan1!$EW$167:$EZ$293,2)</f>
        <v>5739.56</v>
      </c>
      <c r="AQ14" s="170">
        <f t="shared" si="22"/>
        <v>44336</v>
      </c>
      <c r="AR14" s="171">
        <f>VLOOKUP($AO14,[1]Plan1!$EW$167:$EZ$293,4)</f>
        <v>5739.56</v>
      </c>
      <c r="AS14" s="170">
        <f t="shared" si="23"/>
        <v>44367</v>
      </c>
      <c r="AT14" s="172">
        <f t="shared" si="24"/>
        <v>0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22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3"/>
      <c r="DE14" s="1"/>
      <c r="DF14" s="1"/>
      <c r="DG14" s="1"/>
      <c r="DH14" s="1"/>
      <c r="DI14" s="1"/>
      <c r="DJ14" s="1"/>
      <c r="DK14" s="1"/>
      <c r="DL14" s="1"/>
      <c r="DM14" s="1"/>
      <c r="DN14" s="4"/>
      <c r="DO14" s="15"/>
      <c r="DP14" s="15"/>
      <c r="DQ14" s="15"/>
      <c r="DR14" s="15"/>
      <c r="DS14" s="23"/>
      <c r="DT14" s="23"/>
    </row>
    <row r="15" spans="1:213" ht="15" x14ac:dyDescent="0.25">
      <c r="A15" s="111">
        <f t="shared" si="9"/>
        <v>44280</v>
      </c>
      <c r="B15" s="112">
        <f t="shared" si="10"/>
        <v>1000</v>
      </c>
      <c r="C15" s="112">
        <f t="shared" si="25"/>
        <v>1000</v>
      </c>
      <c r="D15" s="113">
        <f t="shared" si="11"/>
        <v>5574.49</v>
      </c>
      <c r="E15" s="114">
        <f t="shared" si="26"/>
        <v>5622.43</v>
      </c>
      <c r="F15" s="115">
        <f t="shared" si="12"/>
        <v>44249</v>
      </c>
      <c r="G15" s="116">
        <f t="shared" si="0"/>
        <v>8.5998898553949488E-3</v>
      </c>
      <c r="H15" s="117">
        <f t="shared" si="13"/>
        <v>44306</v>
      </c>
      <c r="I15" s="117">
        <f t="shared" si="14"/>
        <v>44306</v>
      </c>
      <c r="J15" s="118">
        <f t="shared" si="15"/>
        <v>20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0.20100000000000001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44306</v>
      </c>
      <c r="AB15" s="4"/>
      <c r="AC15" s="178">
        <f t="shared" si="32"/>
        <v>4</v>
      </c>
      <c r="AD15" s="179">
        <v>44376</v>
      </c>
      <c r="AE15" s="180">
        <f t="shared" si="34"/>
        <v>0</v>
      </c>
      <c r="AF15" s="181">
        <f t="shared" si="35"/>
        <v>6</v>
      </c>
      <c r="AG15" s="182">
        <f t="shared" si="39"/>
        <v>4.01361612</v>
      </c>
      <c r="AH15" s="183">
        <f t="shared" si="36"/>
        <v>918.37512370000002</v>
      </c>
      <c r="AI15" s="184">
        <v>1</v>
      </c>
      <c r="AJ15" s="180">
        <f t="shared" si="37"/>
        <v>922.38873982000007</v>
      </c>
      <c r="AK15" s="178">
        <f t="shared" si="38"/>
        <v>4</v>
      </c>
      <c r="AL15" s="185" t="s">
        <v>79</v>
      </c>
      <c r="AM15" s="179">
        <f t="shared" si="21"/>
        <v>44428</v>
      </c>
      <c r="AN15" s="7"/>
      <c r="AO15" s="145">
        <f t="shared" si="8"/>
        <v>44428</v>
      </c>
      <c r="AP15" s="171">
        <f>VLOOKUP($AO15,[1]Plan1!$EW$167:$EZ$293,2)</f>
        <v>5739.56</v>
      </c>
      <c r="AQ15" s="170">
        <f t="shared" si="22"/>
        <v>44367</v>
      </c>
      <c r="AR15" s="171">
        <f>VLOOKUP($AO15,[1]Plan1!$EW$167:$EZ$293,4)</f>
        <v>5739.56</v>
      </c>
      <c r="AS15" s="170">
        <f t="shared" si="23"/>
        <v>44397</v>
      </c>
      <c r="AT15" s="172">
        <f t="shared" si="24"/>
        <v>0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22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3"/>
      <c r="DE15" s="1"/>
      <c r="DF15" s="1"/>
      <c r="DG15" s="1"/>
      <c r="DH15" s="1"/>
      <c r="DI15" s="1"/>
      <c r="DJ15" s="1"/>
      <c r="DK15" s="1"/>
      <c r="DL15" s="1"/>
      <c r="DM15" s="1"/>
      <c r="DN15" s="4"/>
      <c r="DO15" s="15"/>
      <c r="DP15" s="15"/>
      <c r="DQ15" s="15"/>
      <c r="DR15" s="15"/>
      <c r="DS15" s="23"/>
      <c r="DT15" s="23"/>
    </row>
    <row r="16" spans="1:213" ht="15" x14ac:dyDescent="0.25">
      <c r="A16" s="111">
        <f t="shared" si="9"/>
        <v>44281</v>
      </c>
      <c r="B16" s="112">
        <f t="shared" si="10"/>
        <v>1000</v>
      </c>
      <c r="C16" s="112">
        <f t="shared" si="25"/>
        <v>1000</v>
      </c>
      <c r="D16" s="113">
        <f t="shared" si="11"/>
        <v>5574.49</v>
      </c>
      <c r="E16" s="114">
        <f t="shared" si="26"/>
        <v>5622.43</v>
      </c>
      <c r="F16" s="115">
        <f t="shared" si="12"/>
        <v>44249</v>
      </c>
      <c r="G16" s="116">
        <f t="shared" si="0"/>
        <v>8.5998898553949488E-3</v>
      </c>
      <c r="H16" s="117">
        <f t="shared" si="13"/>
        <v>44306</v>
      </c>
      <c r="I16" s="117">
        <f t="shared" si="14"/>
        <v>44306</v>
      </c>
      <c r="J16" s="118">
        <f t="shared" si="15"/>
        <v>20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0.20100000000000001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44306</v>
      </c>
      <c r="AB16" s="4"/>
      <c r="AC16" s="139">
        <f t="shared" si="32"/>
        <v>5</v>
      </c>
      <c r="AD16" s="145">
        <f t="shared" si="33"/>
        <v>44428</v>
      </c>
      <c r="AE16" s="141">
        <f t="shared" si="34"/>
        <v>0</v>
      </c>
      <c r="AF16" s="143">
        <f t="shared" si="35"/>
        <v>38</v>
      </c>
      <c r="AG16" s="152">
        <f t="shared" si="39"/>
        <v>0</v>
      </c>
      <c r="AH16" s="151">
        <f t="shared" si="36"/>
        <v>0</v>
      </c>
      <c r="AI16" s="177">
        <v>2.1516E-2</v>
      </c>
      <c r="AJ16" s="141">
        <f t="shared" si="37"/>
        <v>0</v>
      </c>
      <c r="AK16" s="139">
        <f t="shared" si="38"/>
        <v>5</v>
      </c>
      <c r="AL16" s="148" t="s">
        <v>79</v>
      </c>
      <c r="AM16" s="145">
        <f t="shared" si="21"/>
        <v>44459</v>
      </c>
      <c r="AN16"/>
      <c r="AO16" s="145">
        <f t="shared" si="8"/>
        <v>44459</v>
      </c>
      <c r="AP16" s="171">
        <f>VLOOKUP($AO16,[1]Plan1!$EW$167:$EZ$293,2)</f>
        <v>5739.56</v>
      </c>
      <c r="AQ16" s="170">
        <f t="shared" si="22"/>
        <v>44397</v>
      </c>
      <c r="AR16" s="171">
        <f>VLOOKUP($AO16,[1]Plan1!$EW$167:$EZ$293,4)</f>
        <v>5739.56</v>
      </c>
      <c r="AS16" s="170">
        <f t="shared" si="23"/>
        <v>44428</v>
      </c>
      <c r="AT16" s="172">
        <f t="shared" si="24"/>
        <v>0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22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3"/>
      <c r="DE16" s="1"/>
      <c r="DF16" s="1"/>
      <c r="DG16" s="1"/>
      <c r="DH16" s="1"/>
      <c r="DI16" s="1"/>
      <c r="DJ16" s="1"/>
      <c r="DK16" s="1"/>
      <c r="DL16" s="1"/>
      <c r="DM16" s="1"/>
      <c r="DN16" s="4"/>
      <c r="DO16" s="15"/>
      <c r="DP16" s="15"/>
      <c r="DQ16" s="15"/>
      <c r="DR16" s="15"/>
      <c r="DS16" s="23"/>
      <c r="DT16" s="23"/>
    </row>
    <row r="17" spans="1:124" ht="15" x14ac:dyDescent="0.25">
      <c r="A17" s="111">
        <f t="shared" si="9"/>
        <v>44282</v>
      </c>
      <c r="B17" s="112">
        <f t="shared" si="10"/>
        <v>1000</v>
      </c>
      <c r="C17" s="112">
        <f t="shared" si="25"/>
        <v>1000</v>
      </c>
      <c r="D17" s="113">
        <f>IF(E17=E16,D16,E16)</f>
        <v>5574.49</v>
      </c>
      <c r="E17" s="114">
        <f t="shared" si="26"/>
        <v>5622.43</v>
      </c>
      <c r="F17" s="115">
        <f t="shared" si="12"/>
        <v>44249</v>
      </c>
      <c r="G17" s="116">
        <f t="shared" si="0"/>
        <v>8.5998898553949488E-3</v>
      </c>
      <c r="H17" s="117">
        <f t="shared" si="13"/>
        <v>44306</v>
      </c>
      <c r="I17" s="117">
        <f t="shared" si="14"/>
        <v>44306</v>
      </c>
      <c r="J17" s="118">
        <f t="shared" si="15"/>
        <v>20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0.20100000000000001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44306</v>
      </c>
      <c r="AB17" s="4"/>
      <c r="AC17" s="139">
        <f t="shared" si="32"/>
        <v>6</v>
      </c>
      <c r="AD17" s="145">
        <f t="shared" si="33"/>
        <v>44459</v>
      </c>
      <c r="AE17" s="141">
        <f t="shared" si="34"/>
        <v>0</v>
      </c>
      <c r="AF17" s="143">
        <f t="shared" si="35"/>
        <v>20</v>
      </c>
      <c r="AG17" s="152">
        <f t="shared" si="39"/>
        <v>0</v>
      </c>
      <c r="AH17" s="151">
        <f t="shared" si="36"/>
        <v>0</v>
      </c>
      <c r="AI17" s="177">
        <v>2.41E-2</v>
      </c>
      <c r="AJ17" s="141">
        <f t="shared" si="37"/>
        <v>0</v>
      </c>
      <c r="AK17" s="139">
        <f t="shared" si="38"/>
        <v>6</v>
      </c>
      <c r="AL17" s="148" t="s">
        <v>79</v>
      </c>
      <c r="AM17" s="145">
        <f t="shared" si="21"/>
        <v>44489</v>
      </c>
      <c r="AN17"/>
      <c r="AO17" s="145">
        <f t="shared" si="8"/>
        <v>44489</v>
      </c>
      <c r="AP17" s="171">
        <f>VLOOKUP($AO17,[1]Plan1!$EW$167:$EZ$293,2)</f>
        <v>5739.56</v>
      </c>
      <c r="AQ17" s="170">
        <f t="shared" si="22"/>
        <v>44428</v>
      </c>
      <c r="AR17" s="171">
        <f>VLOOKUP($AO17,[1]Plan1!$EW$167:$EZ$293,4)</f>
        <v>5739.56</v>
      </c>
      <c r="AS17" s="170">
        <f t="shared" si="23"/>
        <v>44459</v>
      </c>
      <c r="AT17" s="172">
        <f t="shared" si="24"/>
        <v>0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22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3"/>
      <c r="DE17" s="1"/>
      <c r="DF17" s="1"/>
      <c r="DG17" s="1"/>
      <c r="DH17" s="1"/>
      <c r="DI17" s="1"/>
      <c r="DJ17" s="1"/>
      <c r="DK17" s="1"/>
      <c r="DL17" s="1"/>
      <c r="DM17" s="1"/>
      <c r="DN17" s="4"/>
      <c r="DO17" s="15"/>
      <c r="DP17" s="15"/>
      <c r="DQ17" s="15"/>
      <c r="DR17" s="15"/>
      <c r="DS17" s="23"/>
      <c r="DT17" s="23"/>
    </row>
    <row r="18" spans="1:124" ht="15" x14ac:dyDescent="0.25">
      <c r="A18" s="111">
        <f t="shared" si="9"/>
        <v>44283</v>
      </c>
      <c r="B18" s="112">
        <f t="shared" si="10"/>
        <v>1000</v>
      </c>
      <c r="C18" s="112">
        <f t="shared" si="25"/>
        <v>1000</v>
      </c>
      <c r="D18" s="113">
        <f t="shared" si="11"/>
        <v>5574.49</v>
      </c>
      <c r="E18" s="114">
        <f t="shared" si="26"/>
        <v>5622.43</v>
      </c>
      <c r="F18" s="115">
        <f t="shared" si="12"/>
        <v>44249</v>
      </c>
      <c r="G18" s="116">
        <f t="shared" si="0"/>
        <v>8.5998898553949488E-3</v>
      </c>
      <c r="H18" s="117">
        <f t="shared" si="13"/>
        <v>44306</v>
      </c>
      <c r="I18" s="117">
        <f t="shared" si="14"/>
        <v>44306</v>
      </c>
      <c r="J18" s="118">
        <f t="shared" si="15"/>
        <v>20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0.20100000000000001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44306</v>
      </c>
      <c r="AB18" s="4"/>
      <c r="AC18" s="139">
        <f t="shared" si="32"/>
        <v>7</v>
      </c>
      <c r="AD18" s="145">
        <f t="shared" si="33"/>
        <v>44489</v>
      </c>
      <c r="AE18" s="141">
        <f t="shared" si="34"/>
        <v>0</v>
      </c>
      <c r="AF18" s="143">
        <f t="shared" si="35"/>
        <v>21</v>
      </c>
      <c r="AG18" s="152">
        <f t="shared" si="39"/>
        <v>0</v>
      </c>
      <c r="AH18" s="151">
        <f t="shared" si="36"/>
        <v>0</v>
      </c>
      <c r="AI18" s="177">
        <v>2.4937999999999998E-2</v>
      </c>
      <c r="AJ18" s="141">
        <f t="shared" si="37"/>
        <v>0</v>
      </c>
      <c r="AK18" s="139">
        <f t="shared" si="38"/>
        <v>7</v>
      </c>
      <c r="AL18" s="148" t="s">
        <v>79</v>
      </c>
      <c r="AM18" s="145">
        <f t="shared" si="21"/>
        <v>44522</v>
      </c>
      <c r="AN18"/>
      <c r="AO18" s="145">
        <f t="shared" si="8"/>
        <v>44522</v>
      </c>
      <c r="AP18" s="171">
        <f>VLOOKUP($AO18,[1]Plan1!$EW$167:$EZ$293,2)</f>
        <v>5739.56</v>
      </c>
      <c r="AQ18" s="170">
        <f t="shared" si="22"/>
        <v>44461</v>
      </c>
      <c r="AR18" s="171">
        <f>VLOOKUP($AO18,[1]Plan1!$EW$167:$EZ$293,4)</f>
        <v>5739.56</v>
      </c>
      <c r="AS18" s="170">
        <f t="shared" si="23"/>
        <v>44491</v>
      </c>
      <c r="AT18" s="172">
        <f t="shared" si="24"/>
        <v>0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22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3"/>
      <c r="DE18" s="1"/>
      <c r="DF18" s="1"/>
      <c r="DG18" s="1"/>
      <c r="DH18" s="1"/>
      <c r="DI18" s="1"/>
      <c r="DJ18" s="1"/>
      <c r="DK18" s="1"/>
      <c r="DL18" s="1"/>
      <c r="DM18" s="1"/>
      <c r="DN18" s="4"/>
      <c r="DO18" s="15"/>
      <c r="DP18" s="15"/>
      <c r="DQ18" s="15"/>
      <c r="DR18" s="15"/>
      <c r="DS18" s="23"/>
      <c r="DT18" s="23"/>
    </row>
    <row r="19" spans="1:124" ht="15" x14ac:dyDescent="0.25">
      <c r="A19" s="111">
        <f t="shared" si="9"/>
        <v>44284</v>
      </c>
      <c r="B19" s="112">
        <f t="shared" si="10"/>
        <v>1000</v>
      </c>
      <c r="C19" s="112">
        <f t="shared" si="25"/>
        <v>1000</v>
      </c>
      <c r="D19" s="113">
        <f t="shared" si="11"/>
        <v>5574.49</v>
      </c>
      <c r="E19" s="114">
        <f t="shared" si="26"/>
        <v>5622.43</v>
      </c>
      <c r="F19" s="115">
        <f t="shared" si="12"/>
        <v>44249</v>
      </c>
      <c r="G19" s="116">
        <f t="shared" si="0"/>
        <v>8.5998898553949488E-3</v>
      </c>
      <c r="H19" s="117">
        <f t="shared" si="13"/>
        <v>44306</v>
      </c>
      <c r="I19" s="117">
        <f t="shared" si="14"/>
        <v>44306</v>
      </c>
      <c r="J19" s="118">
        <f t="shared" si="15"/>
        <v>20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0.20100000000000001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44306</v>
      </c>
      <c r="AB19" s="4"/>
      <c r="AC19" s="139">
        <f t="shared" si="32"/>
        <v>8</v>
      </c>
      <c r="AD19" s="145">
        <f t="shared" si="33"/>
        <v>44522</v>
      </c>
      <c r="AE19" s="141">
        <f t="shared" si="34"/>
        <v>0</v>
      </c>
      <c r="AF19" s="143">
        <f t="shared" si="35"/>
        <v>21</v>
      </c>
      <c r="AG19" s="152">
        <f t="shared" ref="AG19" si="40">TRUNC(AE18*(ROUND((1+T$10)^(AF19/252),9)-1),8)</f>
        <v>0</v>
      </c>
      <c r="AH19" s="151">
        <f t="shared" si="36"/>
        <v>0</v>
      </c>
      <c r="AI19" s="177">
        <v>2.7747999999999998E-2</v>
      </c>
      <c r="AJ19" s="141">
        <f t="shared" ref="AJ19" si="41">(AG19+AH19)</f>
        <v>0</v>
      </c>
      <c r="AK19" s="139">
        <f t="shared" si="38"/>
        <v>8</v>
      </c>
      <c r="AL19" s="148" t="s">
        <v>79</v>
      </c>
      <c r="AM19" s="145">
        <f t="shared" si="21"/>
        <v>44550</v>
      </c>
      <c r="AN19"/>
      <c r="AO19" s="145">
        <f t="shared" si="8"/>
        <v>44550</v>
      </c>
      <c r="AP19" s="171">
        <f>VLOOKUP($AO19,[1]Plan1!$EW$167:$EZ$293,2)</f>
        <v>5739.56</v>
      </c>
      <c r="AQ19" s="170">
        <f t="shared" si="22"/>
        <v>44489</v>
      </c>
      <c r="AR19" s="171">
        <f>VLOOKUP($AO19,[1]Plan1!$EW$167:$EZ$293,4)</f>
        <v>5739.56</v>
      </c>
      <c r="AS19" s="170">
        <f t="shared" si="23"/>
        <v>44520</v>
      </c>
      <c r="AT19" s="172">
        <f t="shared" si="24"/>
        <v>0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22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3"/>
      <c r="DE19" s="1"/>
      <c r="DF19" s="1"/>
      <c r="DG19" s="1"/>
      <c r="DH19" s="1"/>
      <c r="DI19" s="1"/>
      <c r="DJ19" s="1"/>
      <c r="DK19" s="1"/>
      <c r="DL19" s="1"/>
      <c r="DM19" s="1"/>
      <c r="DN19" s="4"/>
      <c r="DO19" s="15"/>
      <c r="DP19" s="15"/>
      <c r="DQ19" s="15"/>
      <c r="DR19" s="15"/>
      <c r="DS19" s="23"/>
      <c r="DT19" s="23"/>
    </row>
    <row r="20" spans="1:124" ht="15" x14ac:dyDescent="0.25">
      <c r="A20" s="111">
        <f t="shared" si="9"/>
        <v>44285</v>
      </c>
      <c r="B20" s="112">
        <f t="shared" si="10"/>
        <v>1000</v>
      </c>
      <c r="C20" s="112">
        <f t="shared" si="25"/>
        <v>1000</v>
      </c>
      <c r="D20" s="113">
        <f t="shared" si="11"/>
        <v>5574.49</v>
      </c>
      <c r="E20" s="114">
        <f t="shared" si="26"/>
        <v>5622.43</v>
      </c>
      <c r="F20" s="115">
        <f t="shared" si="12"/>
        <v>44249</v>
      </c>
      <c r="G20" s="116">
        <f t="shared" si="0"/>
        <v>8.5998898553949488E-3</v>
      </c>
      <c r="H20" s="117">
        <f t="shared" si="13"/>
        <v>44306</v>
      </c>
      <c r="I20" s="117">
        <f t="shared" si="14"/>
        <v>44306</v>
      </c>
      <c r="J20" s="118">
        <f t="shared" si="15"/>
        <v>20</v>
      </c>
      <c r="K20" s="102">
        <f t="shared" si="1"/>
        <v>0</v>
      </c>
      <c r="L20" s="8">
        <f t="shared" si="16"/>
        <v>1</v>
      </c>
      <c r="M20" s="119">
        <f t="shared" si="17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0.20100000000000001</v>
      </c>
      <c r="U20" s="120">
        <f t="shared" si="20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44306</v>
      </c>
      <c r="AB20" s="4"/>
      <c r="AC20" s="139">
        <f t="shared" si="32"/>
        <v>9</v>
      </c>
      <c r="AD20" s="145">
        <f t="shared" si="33"/>
        <v>44550</v>
      </c>
      <c r="AE20" s="141">
        <f t="shared" si="34"/>
        <v>0</v>
      </c>
      <c r="AF20" s="143">
        <f t="shared" si="35"/>
        <v>20</v>
      </c>
      <c r="AG20" s="152">
        <f t="shared" ref="AG20:AG22" si="42">TRUNC(AE19*(ROUND((1+T$10)^(AF20/252),9)-1),8)</f>
        <v>0</v>
      </c>
      <c r="AH20" s="151">
        <f t="shared" si="36"/>
        <v>0</v>
      </c>
      <c r="AI20" s="177">
        <v>2.9090999999999999E-2</v>
      </c>
      <c r="AJ20" s="141">
        <f t="shared" ref="AJ20:AJ22" si="43">(AG20+AH20)</f>
        <v>0</v>
      </c>
      <c r="AK20" s="139">
        <f t="shared" si="38"/>
        <v>9</v>
      </c>
      <c r="AL20" s="148" t="s">
        <v>79</v>
      </c>
      <c r="AM20" s="145">
        <f t="shared" si="21"/>
        <v>44581</v>
      </c>
      <c r="AN20"/>
      <c r="AO20" s="145">
        <f t="shared" si="8"/>
        <v>44581</v>
      </c>
      <c r="AP20" s="171">
        <f>VLOOKUP($AO20,[1]Plan1!$EW$167:$EZ$293,2)</f>
        <v>5739.56</v>
      </c>
      <c r="AQ20" s="170">
        <f t="shared" si="22"/>
        <v>44520</v>
      </c>
      <c r="AR20" s="171">
        <f>VLOOKUP($AO20,[1]Plan1!$EW$167:$EZ$293,4)</f>
        <v>5739.56</v>
      </c>
      <c r="AS20" s="170">
        <f t="shared" si="23"/>
        <v>44550</v>
      </c>
      <c r="AT20" s="172">
        <f t="shared" si="24"/>
        <v>0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22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3"/>
      <c r="DE20" s="1"/>
      <c r="DF20" s="1"/>
      <c r="DG20" s="1"/>
      <c r="DH20" s="1"/>
      <c r="DI20" s="1"/>
      <c r="DJ20" s="1"/>
      <c r="DK20" s="1"/>
      <c r="DL20" s="1"/>
      <c r="DM20" s="1"/>
      <c r="DN20" s="4"/>
      <c r="DO20" s="15"/>
      <c r="DP20" s="15"/>
      <c r="DQ20" s="15"/>
      <c r="DR20" s="15"/>
      <c r="DS20" s="23"/>
      <c r="DT20" s="23"/>
    </row>
    <row r="21" spans="1:124" ht="15" x14ac:dyDescent="0.25">
      <c r="A21" s="111">
        <f t="shared" si="9"/>
        <v>44286</v>
      </c>
      <c r="B21" s="112">
        <f t="shared" si="10"/>
        <v>1000</v>
      </c>
      <c r="C21" s="112">
        <f t="shared" si="25"/>
        <v>1000</v>
      </c>
      <c r="D21" s="113">
        <f t="shared" si="11"/>
        <v>5574.49</v>
      </c>
      <c r="E21" s="114">
        <f t="shared" si="26"/>
        <v>5622.43</v>
      </c>
      <c r="F21" s="115">
        <f t="shared" si="12"/>
        <v>44249</v>
      </c>
      <c r="G21" s="116">
        <f t="shared" si="0"/>
        <v>8.5998898553949488E-3</v>
      </c>
      <c r="H21" s="117">
        <f t="shared" si="13"/>
        <v>44306</v>
      </c>
      <c r="I21" s="117">
        <f t="shared" si="14"/>
        <v>44306</v>
      </c>
      <c r="J21" s="118">
        <f t="shared" si="15"/>
        <v>20</v>
      </c>
      <c r="K21" s="102">
        <f t="shared" si="1"/>
        <v>0</v>
      </c>
      <c r="L21" s="8">
        <f t="shared" si="16"/>
        <v>1</v>
      </c>
      <c r="M21" s="119">
        <f t="shared" si="17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0.20100000000000001</v>
      </c>
      <c r="U21" s="120">
        <f t="shared" si="20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44306</v>
      </c>
      <c r="AB21" s="4"/>
      <c r="AC21" s="139">
        <f t="shared" si="32"/>
        <v>10</v>
      </c>
      <c r="AD21" s="145">
        <f t="shared" si="33"/>
        <v>44581</v>
      </c>
      <c r="AE21" s="141">
        <f t="shared" si="34"/>
        <v>0</v>
      </c>
      <c r="AF21" s="143">
        <f t="shared" si="35"/>
        <v>23</v>
      </c>
      <c r="AG21" s="152">
        <f t="shared" si="42"/>
        <v>0</v>
      </c>
      <c r="AH21" s="151">
        <f t="shared" si="36"/>
        <v>0</v>
      </c>
      <c r="AI21" s="177">
        <v>3.3242000000000001E-2</v>
      </c>
      <c r="AJ21" s="141">
        <f t="shared" si="43"/>
        <v>0</v>
      </c>
      <c r="AK21" s="139">
        <f t="shared" si="38"/>
        <v>10</v>
      </c>
      <c r="AL21" s="148" t="s">
        <v>79</v>
      </c>
      <c r="AM21" s="145">
        <f t="shared" si="21"/>
        <v>44613</v>
      </c>
      <c r="AN21"/>
      <c r="AO21" s="145">
        <f t="shared" si="8"/>
        <v>44613</v>
      </c>
      <c r="AP21" s="171">
        <f>VLOOKUP($AO21,[1]Plan1!$EW$167:$EZ$293,2)</f>
        <v>5739.56</v>
      </c>
      <c r="AQ21" s="170">
        <f t="shared" si="22"/>
        <v>44551</v>
      </c>
      <c r="AR21" s="171">
        <f>VLOOKUP($AO21,[1]Plan1!$EW$167:$EZ$293,4)</f>
        <v>5739.56</v>
      </c>
      <c r="AS21" s="170">
        <f t="shared" si="23"/>
        <v>44582</v>
      </c>
      <c r="AT21" s="172">
        <f t="shared" si="24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22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3"/>
      <c r="DE21" s="1"/>
      <c r="DF21" s="1"/>
      <c r="DG21" s="1"/>
      <c r="DH21" s="1"/>
      <c r="DI21" s="1"/>
      <c r="DJ21" s="1"/>
      <c r="DK21" s="1"/>
      <c r="DL21" s="1"/>
      <c r="DM21" s="1"/>
      <c r="DN21" s="4"/>
      <c r="DO21" s="15"/>
      <c r="DP21" s="15"/>
      <c r="DQ21" s="15"/>
      <c r="DR21" s="15"/>
      <c r="DS21" s="23"/>
      <c r="DT21" s="23"/>
    </row>
    <row r="22" spans="1:124" ht="15" x14ac:dyDescent="0.25">
      <c r="A22" s="111">
        <f t="shared" si="9"/>
        <v>44287</v>
      </c>
      <c r="B22" s="112">
        <f t="shared" si="10"/>
        <v>1000</v>
      </c>
      <c r="C22" s="112">
        <f t="shared" si="25"/>
        <v>1000</v>
      </c>
      <c r="D22" s="113">
        <f t="shared" si="11"/>
        <v>5574.49</v>
      </c>
      <c r="E22" s="114">
        <f t="shared" si="26"/>
        <v>5622.43</v>
      </c>
      <c r="F22" s="115">
        <f t="shared" si="12"/>
        <v>44249</v>
      </c>
      <c r="G22" s="116">
        <f t="shared" si="0"/>
        <v>8.5998898553949488E-3</v>
      </c>
      <c r="H22" s="117">
        <f t="shared" si="13"/>
        <v>44306</v>
      </c>
      <c r="I22" s="117">
        <f t="shared" si="14"/>
        <v>44306</v>
      </c>
      <c r="J22" s="118">
        <f t="shared" si="15"/>
        <v>20</v>
      </c>
      <c r="K22" s="102">
        <f t="shared" si="1"/>
        <v>0</v>
      </c>
      <c r="L22" s="8">
        <f t="shared" si="16"/>
        <v>1</v>
      </c>
      <c r="M22" s="119">
        <f t="shared" si="17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0.20100000000000001</v>
      </c>
      <c r="U22" s="120">
        <f t="shared" si="20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44306</v>
      </c>
      <c r="AB22" s="4"/>
      <c r="AC22" s="139">
        <f t="shared" si="32"/>
        <v>11</v>
      </c>
      <c r="AD22" s="145">
        <f t="shared" si="33"/>
        <v>44613</v>
      </c>
      <c r="AE22" s="141">
        <f t="shared" si="34"/>
        <v>0</v>
      </c>
      <c r="AF22" s="143">
        <f t="shared" si="35"/>
        <v>22</v>
      </c>
      <c r="AG22" s="152">
        <f t="shared" si="42"/>
        <v>0</v>
      </c>
      <c r="AH22" s="151">
        <f t="shared" si="36"/>
        <v>0</v>
      </c>
      <c r="AI22" s="177">
        <v>3.0096999999999999E-2</v>
      </c>
      <c r="AJ22" s="141">
        <f t="shared" si="43"/>
        <v>0</v>
      </c>
      <c r="AK22" s="139">
        <f t="shared" si="38"/>
        <v>11</v>
      </c>
      <c r="AL22" s="148" t="s">
        <v>79</v>
      </c>
      <c r="AM22" s="145">
        <f t="shared" si="21"/>
        <v>44641</v>
      </c>
      <c r="AN22"/>
      <c r="AO22" s="145">
        <f t="shared" si="8"/>
        <v>44641</v>
      </c>
      <c r="AP22" s="171">
        <f>VLOOKUP($AO22,[1]Plan1!$EW$167:$EZ$293,2)</f>
        <v>5739.56</v>
      </c>
      <c r="AQ22" s="170">
        <f t="shared" si="22"/>
        <v>44582</v>
      </c>
      <c r="AR22" s="171">
        <f>VLOOKUP($AO22,[1]Plan1!$EW$167:$EZ$293,4)</f>
        <v>5739.56</v>
      </c>
      <c r="AS22" s="170">
        <f t="shared" si="23"/>
        <v>44613</v>
      </c>
      <c r="AT22" s="172">
        <f t="shared" si="24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22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3"/>
      <c r="DE22" s="1"/>
      <c r="DF22" s="1"/>
      <c r="DG22" s="1"/>
      <c r="DH22" s="1"/>
      <c r="DI22" s="1"/>
      <c r="DJ22" s="1"/>
      <c r="DK22" s="1"/>
      <c r="DL22" s="1"/>
      <c r="DM22" s="1"/>
      <c r="DN22" s="4"/>
      <c r="DO22" s="15"/>
      <c r="DP22" s="15"/>
      <c r="DQ22" s="15"/>
      <c r="DR22" s="15"/>
      <c r="DS22" s="23"/>
      <c r="DT22" s="23"/>
    </row>
    <row r="23" spans="1:124" ht="15" x14ac:dyDescent="0.25">
      <c r="A23" s="111">
        <f t="shared" si="9"/>
        <v>44288</v>
      </c>
      <c r="B23" s="112">
        <f t="shared" si="10"/>
        <v>1000</v>
      </c>
      <c r="C23" s="112">
        <f t="shared" si="25"/>
        <v>1000</v>
      </c>
      <c r="D23" s="113">
        <f t="shared" si="11"/>
        <v>5574.49</v>
      </c>
      <c r="E23" s="114">
        <f t="shared" si="26"/>
        <v>5622.43</v>
      </c>
      <c r="F23" s="115">
        <f t="shared" si="12"/>
        <v>44249</v>
      </c>
      <c r="G23" s="116">
        <f t="shared" si="0"/>
        <v>8.5998898553949488E-3</v>
      </c>
      <c r="H23" s="117">
        <f t="shared" si="13"/>
        <v>44306</v>
      </c>
      <c r="I23" s="117">
        <f t="shared" si="14"/>
        <v>44306</v>
      </c>
      <c r="J23" s="118">
        <f t="shared" si="15"/>
        <v>20</v>
      </c>
      <c r="K23" s="102">
        <f t="shared" si="1"/>
        <v>0</v>
      </c>
      <c r="L23" s="8">
        <f t="shared" si="16"/>
        <v>1</v>
      </c>
      <c r="M23" s="119">
        <f t="shared" si="17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0.20100000000000001</v>
      </c>
      <c r="U23" s="120">
        <f t="shared" si="20"/>
        <v>0</v>
      </c>
      <c r="V23" s="120">
        <v>252</v>
      </c>
      <c r="W23" s="119">
        <f t="shared" si="5"/>
        <v>1</v>
      </c>
      <c r="X23" s="112">
        <f t="shared" si="6"/>
        <v>0</v>
      </c>
      <c r="Y23" s="112">
        <f t="shared" si="7"/>
        <v>0</v>
      </c>
      <c r="Z23" s="125" t="str">
        <f t="shared" si="30"/>
        <v>A+J=</v>
      </c>
      <c r="AA23" s="117">
        <f t="shared" si="31"/>
        <v>44306</v>
      </c>
      <c r="AB23" s="4"/>
      <c r="AC23" s="139">
        <f t="shared" si="32"/>
        <v>12</v>
      </c>
      <c r="AD23" s="145">
        <f t="shared" si="33"/>
        <v>44641</v>
      </c>
      <c r="AE23" s="141">
        <f t="shared" si="34"/>
        <v>0</v>
      </c>
      <c r="AF23" s="143">
        <f t="shared" si="35"/>
        <v>18</v>
      </c>
      <c r="AG23" s="152">
        <f t="shared" ref="AG23:AG24" si="44">TRUNC(AE22*(ROUND((1+T$10)^(AF23/252),9)-1),8)</f>
        <v>0</v>
      </c>
      <c r="AH23" s="151">
        <f t="shared" si="36"/>
        <v>0</v>
      </c>
      <c r="AI23" s="177">
        <v>3.2410000000000001E-2</v>
      </c>
      <c r="AJ23" s="141">
        <f t="shared" ref="AJ23:AJ24" si="45">(AG23+AH23)</f>
        <v>0</v>
      </c>
      <c r="AK23" s="139">
        <f t="shared" si="38"/>
        <v>12</v>
      </c>
      <c r="AL23" s="148" t="s">
        <v>79</v>
      </c>
      <c r="AM23" s="145">
        <f t="shared" si="21"/>
        <v>44671</v>
      </c>
      <c r="AN23"/>
      <c r="AO23" s="145">
        <f t="shared" si="8"/>
        <v>44671</v>
      </c>
      <c r="AP23" s="171">
        <f>VLOOKUP($AO23,[1]Plan1!$EW$167:$EZ$293,2)</f>
        <v>5739.56</v>
      </c>
      <c r="AQ23" s="170">
        <f t="shared" si="22"/>
        <v>44612</v>
      </c>
      <c r="AR23" s="171">
        <f>VLOOKUP($AO23,[1]Plan1!$EW$167:$EZ$293,4)</f>
        <v>5739.56</v>
      </c>
      <c r="AS23" s="170">
        <f t="shared" si="23"/>
        <v>44640</v>
      </c>
      <c r="AT23" s="172">
        <f t="shared" si="24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22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3"/>
      <c r="DE23" s="1"/>
      <c r="DF23" s="1"/>
      <c r="DG23" s="1"/>
      <c r="DH23" s="1"/>
      <c r="DI23" s="1"/>
      <c r="DJ23" s="1"/>
      <c r="DK23" s="1"/>
      <c r="DL23" s="1"/>
      <c r="DM23" s="1"/>
      <c r="DN23" s="4"/>
      <c r="DO23" s="15"/>
      <c r="DP23" s="15"/>
      <c r="DQ23" s="15"/>
      <c r="DR23" s="15"/>
      <c r="DS23" s="23"/>
      <c r="DT23" s="23"/>
    </row>
    <row r="24" spans="1:124" ht="15" x14ac:dyDescent="0.25">
      <c r="A24" s="111">
        <f t="shared" si="9"/>
        <v>44289</v>
      </c>
      <c r="B24" s="112">
        <f t="shared" si="10"/>
        <v>1000</v>
      </c>
      <c r="C24" s="112">
        <f t="shared" si="25"/>
        <v>1000</v>
      </c>
      <c r="D24" s="113">
        <f t="shared" si="11"/>
        <v>5574.49</v>
      </c>
      <c r="E24" s="114">
        <f t="shared" si="26"/>
        <v>5622.43</v>
      </c>
      <c r="F24" s="115">
        <f t="shared" si="12"/>
        <v>44249</v>
      </c>
      <c r="G24" s="116">
        <f t="shared" si="0"/>
        <v>8.5998898553949488E-3</v>
      </c>
      <c r="H24" s="117">
        <f t="shared" si="13"/>
        <v>44306</v>
      </c>
      <c r="I24" s="117">
        <f t="shared" si="14"/>
        <v>44306</v>
      </c>
      <c r="J24" s="118">
        <f t="shared" si="15"/>
        <v>20</v>
      </c>
      <c r="K24" s="102">
        <f t="shared" si="1"/>
        <v>0</v>
      </c>
      <c r="L24" s="8">
        <f t="shared" si="16"/>
        <v>1</v>
      </c>
      <c r="M24" s="119">
        <f t="shared" si="17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0.20100000000000001</v>
      </c>
      <c r="U24" s="120">
        <f t="shared" si="20"/>
        <v>0</v>
      </c>
      <c r="V24" s="120">
        <v>252</v>
      </c>
      <c r="W24" s="119">
        <f t="shared" si="5"/>
        <v>1</v>
      </c>
      <c r="X24" s="112">
        <f t="shared" si="6"/>
        <v>0</v>
      </c>
      <c r="Y24" s="112">
        <f t="shared" si="7"/>
        <v>0</v>
      </c>
      <c r="Z24" s="125" t="str">
        <f t="shared" si="30"/>
        <v>A+J=</v>
      </c>
      <c r="AA24" s="117">
        <f t="shared" si="31"/>
        <v>44306</v>
      </c>
      <c r="AB24" s="4"/>
      <c r="AC24" s="139">
        <f t="shared" si="32"/>
        <v>13</v>
      </c>
      <c r="AD24" s="145">
        <f t="shared" si="33"/>
        <v>44671</v>
      </c>
      <c r="AE24" s="141">
        <f t="shared" si="34"/>
        <v>0</v>
      </c>
      <c r="AF24" s="143">
        <f t="shared" si="35"/>
        <v>21</v>
      </c>
      <c r="AG24" s="152">
        <f t="shared" si="44"/>
        <v>0</v>
      </c>
      <c r="AH24" s="151">
        <f t="shared" si="36"/>
        <v>0</v>
      </c>
      <c r="AI24" s="177">
        <v>3.2092999999999997E-2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21"/>
        <v>44701</v>
      </c>
      <c r="AN24"/>
      <c r="AO24" s="145">
        <f t="shared" si="8"/>
        <v>44701</v>
      </c>
      <c r="AP24" s="171">
        <f>VLOOKUP($AO24,[1]Plan1!$EW$167:$EZ$293,2)</f>
        <v>5739.56</v>
      </c>
      <c r="AQ24" s="170">
        <f t="shared" si="22"/>
        <v>44640</v>
      </c>
      <c r="AR24" s="171">
        <f>VLOOKUP($AO24,[1]Plan1!$EW$167:$EZ$293,4)</f>
        <v>5739.56</v>
      </c>
      <c r="AS24" s="170">
        <f t="shared" si="23"/>
        <v>44671</v>
      </c>
      <c r="AT24" s="172">
        <f t="shared" si="24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22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3"/>
      <c r="DE24" s="1"/>
      <c r="DF24" s="1"/>
      <c r="DG24" s="1"/>
      <c r="DH24" s="1"/>
      <c r="DI24" s="1"/>
      <c r="DJ24" s="1"/>
      <c r="DK24" s="1"/>
      <c r="DL24" s="1"/>
      <c r="DM24" s="1"/>
      <c r="DN24" s="4"/>
      <c r="DO24" s="15"/>
      <c r="DP24" s="15"/>
      <c r="DQ24" s="15"/>
      <c r="DR24" s="15"/>
      <c r="DS24" s="23"/>
      <c r="DT24" s="23"/>
    </row>
    <row r="25" spans="1:124" ht="15" x14ac:dyDescent="0.25">
      <c r="A25" s="111">
        <f t="shared" si="9"/>
        <v>44290</v>
      </c>
      <c r="B25" s="112">
        <f t="shared" si="10"/>
        <v>1000</v>
      </c>
      <c r="C25" s="112">
        <f t="shared" si="25"/>
        <v>1000</v>
      </c>
      <c r="D25" s="113">
        <f t="shared" si="11"/>
        <v>5574.49</v>
      </c>
      <c r="E25" s="114">
        <f t="shared" si="26"/>
        <v>5622.43</v>
      </c>
      <c r="F25" s="115">
        <f t="shared" si="12"/>
        <v>44249</v>
      </c>
      <c r="G25" s="116">
        <f t="shared" si="0"/>
        <v>8.5998898553949488E-3</v>
      </c>
      <c r="H25" s="117">
        <f t="shared" si="13"/>
        <v>44306</v>
      </c>
      <c r="I25" s="117">
        <f t="shared" si="14"/>
        <v>44306</v>
      </c>
      <c r="J25" s="118">
        <f t="shared" si="15"/>
        <v>20</v>
      </c>
      <c r="K25" s="102">
        <f t="shared" si="1"/>
        <v>0</v>
      </c>
      <c r="L25" s="8">
        <f t="shared" si="16"/>
        <v>1</v>
      </c>
      <c r="M25" s="119">
        <f t="shared" si="17"/>
        <v>1</v>
      </c>
      <c r="N25" s="119">
        <v>1</v>
      </c>
      <c r="O25" s="112">
        <f t="shared" si="2"/>
        <v>1</v>
      </c>
      <c r="P25" s="112">
        <f t="shared" si="3"/>
        <v>1000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0.20100000000000001</v>
      </c>
      <c r="U25" s="120">
        <f t="shared" si="20"/>
        <v>0</v>
      </c>
      <c r="V25" s="120">
        <v>252</v>
      </c>
      <c r="W25" s="119">
        <f t="shared" si="5"/>
        <v>1</v>
      </c>
      <c r="X25" s="112">
        <f t="shared" si="6"/>
        <v>0</v>
      </c>
      <c r="Y25" s="112">
        <f t="shared" si="7"/>
        <v>0</v>
      </c>
      <c r="Z25" s="125" t="str">
        <f t="shared" si="30"/>
        <v>A+J=</v>
      </c>
      <c r="AA25" s="117">
        <f t="shared" si="31"/>
        <v>44306</v>
      </c>
      <c r="AB25" s="4"/>
      <c r="AC25" s="139">
        <f t="shared" si="32"/>
        <v>14</v>
      </c>
      <c r="AD25" s="145">
        <f t="shared" si="33"/>
        <v>44701</v>
      </c>
      <c r="AE25" s="141">
        <f t="shared" ref="AE25" si="46">(AE24-AH25)</f>
        <v>0</v>
      </c>
      <c r="AF25" s="143">
        <f t="shared" si="35"/>
        <v>21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77">
        <v>3.5725E-2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44732</v>
      </c>
      <c r="AN25"/>
      <c r="AO25" s="145">
        <f t="shared" si="8"/>
        <v>44732</v>
      </c>
      <c r="AP25" s="171">
        <f>VLOOKUP($AO25,[1]Plan1!$EW$167:$EZ$293,2)</f>
        <v>5739.56</v>
      </c>
      <c r="AQ25" s="170">
        <f t="shared" si="22"/>
        <v>44671</v>
      </c>
      <c r="AR25" s="171">
        <f>VLOOKUP($AO25,[1]Plan1!$EW$167:$EZ$293,4)</f>
        <v>5739.56</v>
      </c>
      <c r="AS25" s="170">
        <f t="shared" si="23"/>
        <v>44701</v>
      </c>
      <c r="AT25" s="172">
        <f t="shared" si="24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25"/>
      <c r="CP25" s="1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26"/>
      <c r="DO25" s="27"/>
      <c r="DP25" s="27"/>
      <c r="DQ25" s="27"/>
      <c r="DR25" s="27"/>
      <c r="DS25" s="27"/>
      <c r="DT25" s="27"/>
    </row>
    <row r="26" spans="1:124" ht="15" x14ac:dyDescent="0.25">
      <c r="A26" s="111">
        <f t="shared" si="9"/>
        <v>44291</v>
      </c>
      <c r="B26" s="112">
        <f t="shared" si="10"/>
        <v>1000</v>
      </c>
      <c r="C26" s="112">
        <f t="shared" si="25"/>
        <v>1000</v>
      </c>
      <c r="D26" s="113">
        <f t="shared" si="11"/>
        <v>5574.49</v>
      </c>
      <c r="E26" s="114">
        <f t="shared" si="26"/>
        <v>5622.43</v>
      </c>
      <c r="F26" s="115">
        <f t="shared" si="12"/>
        <v>44249</v>
      </c>
      <c r="G26" s="116">
        <f t="shared" si="0"/>
        <v>8.5998898553949488E-3</v>
      </c>
      <c r="H26" s="117">
        <f t="shared" si="13"/>
        <v>44306</v>
      </c>
      <c r="I26" s="117">
        <f t="shared" si="14"/>
        <v>44306</v>
      </c>
      <c r="J26" s="118">
        <f t="shared" si="15"/>
        <v>20</v>
      </c>
      <c r="K26" s="102">
        <f t="shared" si="1"/>
        <v>0</v>
      </c>
      <c r="L26" s="8">
        <f t="shared" si="16"/>
        <v>1</v>
      </c>
      <c r="M26" s="119">
        <f t="shared" si="17"/>
        <v>1</v>
      </c>
      <c r="N26" s="119">
        <v>1</v>
      </c>
      <c r="O26" s="112">
        <f t="shared" si="2"/>
        <v>1</v>
      </c>
      <c r="P26" s="112">
        <f t="shared" si="3"/>
        <v>1000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0.20100000000000001</v>
      </c>
      <c r="U26" s="120">
        <f t="shared" si="20"/>
        <v>0</v>
      </c>
      <c r="V26" s="120">
        <v>252</v>
      </c>
      <c r="W26" s="119">
        <f t="shared" si="5"/>
        <v>1</v>
      </c>
      <c r="X26" s="112">
        <f t="shared" si="6"/>
        <v>0</v>
      </c>
      <c r="Y26" s="112">
        <f t="shared" si="7"/>
        <v>0</v>
      </c>
      <c r="Z26" s="125" t="str">
        <f t="shared" si="30"/>
        <v>A+J=</v>
      </c>
      <c r="AA26" s="117">
        <f t="shared" si="31"/>
        <v>44306</v>
      </c>
      <c r="AB26" s="4"/>
      <c r="AC26" s="139">
        <f t="shared" si="32"/>
        <v>15</v>
      </c>
      <c r="AD26" s="145">
        <f t="shared" si="33"/>
        <v>44732</v>
      </c>
      <c r="AE26" s="141">
        <f t="shared" ref="AE26:AE61" si="51">(AE25-AH26)</f>
        <v>0</v>
      </c>
      <c r="AF26" s="143">
        <f t="shared" si="35"/>
        <v>20</v>
      </c>
      <c r="AG26" s="152">
        <f t="shared" ref="AG26:AG61" si="52">TRUNC(AE25*(ROUND((1+T$10)^(AF26/252),9)-1),8)</f>
        <v>0</v>
      </c>
      <c r="AH26" s="151">
        <f t="shared" ref="AH26:AH61" si="53">TRUNC((AE25*AI26),8)</f>
        <v>0</v>
      </c>
      <c r="AI26" s="177">
        <v>3.6442999999999996E-2</v>
      </c>
      <c r="AJ26" s="141">
        <f t="shared" ref="AJ26:AJ61" si="54">(AG26+AH26)</f>
        <v>0</v>
      </c>
      <c r="AK26" s="139">
        <f t="shared" si="38"/>
        <v>15</v>
      </c>
      <c r="AL26" s="148" t="s">
        <v>79</v>
      </c>
      <c r="AM26" s="145">
        <f t="shared" ref="AM26:AM61" si="55">AD27</f>
        <v>44762</v>
      </c>
      <c r="AN26"/>
      <c r="AO26" s="145">
        <f t="shared" si="8"/>
        <v>44762</v>
      </c>
      <c r="AP26" s="171">
        <f>VLOOKUP($AO26,[1]Plan1!$EW$167:$EZ$293,2)</f>
        <v>5739.56</v>
      </c>
      <c r="AQ26" s="170">
        <f t="shared" si="22"/>
        <v>44701</v>
      </c>
      <c r="AR26" s="171">
        <f>VLOOKUP($AO26,[1]Plan1!$EW$167:$EZ$293,4)</f>
        <v>5739.56</v>
      </c>
      <c r="AS26" s="170">
        <f t="shared" si="23"/>
        <v>44732</v>
      </c>
      <c r="AT26" s="172">
        <f t="shared" si="24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22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3"/>
      <c r="DE26" s="1"/>
      <c r="DF26" s="1"/>
      <c r="DG26" s="1"/>
      <c r="DH26" s="1"/>
      <c r="DI26" s="1"/>
      <c r="DJ26" s="1"/>
      <c r="DK26" s="1"/>
      <c r="DL26" s="1"/>
      <c r="DM26" s="1"/>
      <c r="DN26" s="4"/>
      <c r="DO26" s="15"/>
      <c r="DP26" s="15"/>
      <c r="DQ26" s="15"/>
      <c r="DR26" s="15"/>
      <c r="DS26" s="23"/>
      <c r="DT26" s="23"/>
    </row>
    <row r="27" spans="1:124" ht="15" x14ac:dyDescent="0.25">
      <c r="A27" s="111">
        <f t="shared" si="9"/>
        <v>44292</v>
      </c>
      <c r="B27" s="112">
        <f t="shared" si="10"/>
        <v>1000</v>
      </c>
      <c r="C27" s="112">
        <f t="shared" si="25"/>
        <v>1000</v>
      </c>
      <c r="D27" s="113">
        <f t="shared" si="11"/>
        <v>5574.49</v>
      </c>
      <c r="E27" s="114">
        <f t="shared" si="26"/>
        <v>5622.43</v>
      </c>
      <c r="F27" s="115">
        <f t="shared" si="12"/>
        <v>44249</v>
      </c>
      <c r="G27" s="116">
        <f t="shared" si="0"/>
        <v>8.5998898553949488E-3</v>
      </c>
      <c r="H27" s="117">
        <f t="shared" si="13"/>
        <v>44306</v>
      </c>
      <c r="I27" s="117">
        <f t="shared" si="14"/>
        <v>44306</v>
      </c>
      <c r="J27" s="118">
        <f t="shared" si="15"/>
        <v>20</v>
      </c>
      <c r="K27" s="102">
        <f t="shared" si="1"/>
        <v>0</v>
      </c>
      <c r="L27" s="8">
        <f t="shared" si="16"/>
        <v>1</v>
      </c>
      <c r="M27" s="119">
        <f t="shared" si="17"/>
        <v>1</v>
      </c>
      <c r="N27" s="119">
        <v>1</v>
      </c>
      <c r="O27" s="112">
        <f t="shared" si="2"/>
        <v>1</v>
      </c>
      <c r="P27" s="112">
        <f t="shared" si="3"/>
        <v>1000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0.20100000000000001</v>
      </c>
      <c r="U27" s="120">
        <f t="shared" si="20"/>
        <v>0</v>
      </c>
      <c r="V27" s="120">
        <v>252</v>
      </c>
      <c r="W27" s="119">
        <f t="shared" si="5"/>
        <v>1</v>
      </c>
      <c r="X27" s="112">
        <f t="shared" si="6"/>
        <v>0</v>
      </c>
      <c r="Y27" s="112">
        <f t="shared" si="7"/>
        <v>0</v>
      </c>
      <c r="Z27" s="125" t="str">
        <f t="shared" si="30"/>
        <v>A+J=</v>
      </c>
      <c r="AA27" s="117">
        <f t="shared" si="31"/>
        <v>44306</v>
      </c>
      <c r="AB27" s="4"/>
      <c r="AC27" s="139">
        <f t="shared" si="32"/>
        <v>16</v>
      </c>
      <c r="AD27" s="145">
        <f t="shared" si="33"/>
        <v>44762</v>
      </c>
      <c r="AE27" s="141">
        <f t="shared" si="51"/>
        <v>0</v>
      </c>
      <c r="AF27" s="143">
        <f t="shared" si="35"/>
        <v>22</v>
      </c>
      <c r="AG27" s="152">
        <f t="shared" si="52"/>
        <v>0</v>
      </c>
      <c r="AH27" s="151">
        <f t="shared" si="53"/>
        <v>0</v>
      </c>
      <c r="AI27" s="177">
        <v>3.5213000000000001E-2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44795</v>
      </c>
      <c r="AN27"/>
      <c r="AO27" s="145">
        <f t="shared" si="8"/>
        <v>44795</v>
      </c>
      <c r="AP27" s="171">
        <f>VLOOKUP($AO27,[1]Plan1!$EW$167:$EZ$293,2)</f>
        <v>5739.56</v>
      </c>
      <c r="AQ27" s="170">
        <f t="shared" si="22"/>
        <v>44734</v>
      </c>
      <c r="AR27" s="171">
        <f>VLOOKUP($AO27,[1]Plan1!$EW$167:$EZ$293,4)</f>
        <v>5739.56</v>
      </c>
      <c r="AS27" s="170">
        <f t="shared" si="23"/>
        <v>44764</v>
      </c>
      <c r="AT27" s="172">
        <f t="shared" si="24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22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3"/>
      <c r="DE27" s="1"/>
      <c r="DF27" s="1"/>
      <c r="DG27" s="1"/>
      <c r="DH27" s="1"/>
      <c r="DI27" s="1"/>
      <c r="DJ27" s="1"/>
      <c r="DK27" s="1"/>
      <c r="DL27" s="1"/>
      <c r="DM27" s="1"/>
      <c r="DN27" s="4"/>
      <c r="DO27" s="15"/>
      <c r="DP27" s="15"/>
      <c r="DQ27" s="15"/>
      <c r="DR27" s="15"/>
      <c r="DS27" s="23"/>
      <c r="DT27" s="23"/>
    </row>
    <row r="28" spans="1:124" ht="15" x14ac:dyDescent="0.25">
      <c r="A28" s="111">
        <f t="shared" si="9"/>
        <v>44293</v>
      </c>
      <c r="B28" s="112">
        <f t="shared" si="10"/>
        <v>1000</v>
      </c>
      <c r="C28" s="112">
        <f t="shared" si="25"/>
        <v>1000</v>
      </c>
      <c r="D28" s="113">
        <f t="shared" si="11"/>
        <v>5574.49</v>
      </c>
      <c r="E28" s="114">
        <f t="shared" si="26"/>
        <v>5622.43</v>
      </c>
      <c r="F28" s="115">
        <f t="shared" si="12"/>
        <v>44249</v>
      </c>
      <c r="G28" s="116">
        <f t="shared" si="0"/>
        <v>8.5998898553949488E-3</v>
      </c>
      <c r="H28" s="117">
        <f t="shared" si="13"/>
        <v>44306</v>
      </c>
      <c r="I28" s="117">
        <f t="shared" si="14"/>
        <v>44306</v>
      </c>
      <c r="J28" s="118">
        <f t="shared" si="15"/>
        <v>20</v>
      </c>
      <c r="K28" s="102">
        <f t="shared" si="1"/>
        <v>0</v>
      </c>
      <c r="L28" s="8">
        <f t="shared" si="16"/>
        <v>1</v>
      </c>
      <c r="M28" s="119">
        <f t="shared" si="17"/>
        <v>1</v>
      </c>
      <c r="N28" s="119">
        <v>1</v>
      </c>
      <c r="O28" s="112">
        <f t="shared" si="2"/>
        <v>1</v>
      </c>
      <c r="P28" s="112">
        <f t="shared" si="3"/>
        <v>1000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0.20100000000000001</v>
      </c>
      <c r="U28" s="120">
        <f t="shared" si="20"/>
        <v>0</v>
      </c>
      <c r="V28" s="120">
        <v>252</v>
      </c>
      <c r="W28" s="119">
        <f t="shared" si="5"/>
        <v>1</v>
      </c>
      <c r="X28" s="112">
        <f t="shared" si="6"/>
        <v>0</v>
      </c>
      <c r="Y28" s="112">
        <f t="shared" si="7"/>
        <v>0</v>
      </c>
      <c r="Z28" s="125" t="str">
        <f t="shared" si="30"/>
        <v>A+J=</v>
      </c>
      <c r="AA28" s="117">
        <f t="shared" si="31"/>
        <v>44306</v>
      </c>
      <c r="AB28" s="4"/>
      <c r="AC28" s="139">
        <f t="shared" si="32"/>
        <v>17</v>
      </c>
      <c r="AD28" s="145">
        <f t="shared" si="33"/>
        <v>44795</v>
      </c>
      <c r="AE28" s="141">
        <f t="shared" si="51"/>
        <v>0</v>
      </c>
      <c r="AF28" s="143">
        <f t="shared" si="35"/>
        <v>23</v>
      </c>
      <c r="AG28" s="152">
        <f t="shared" si="52"/>
        <v>0</v>
      </c>
      <c r="AH28" s="151">
        <f t="shared" si="53"/>
        <v>0</v>
      </c>
      <c r="AI28" s="177">
        <v>3.4224999999999998E-2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44824</v>
      </c>
      <c r="AN28"/>
      <c r="AO28" s="145">
        <f t="shared" si="8"/>
        <v>44824</v>
      </c>
      <c r="AP28" s="171">
        <f>VLOOKUP($AO28,[1]Plan1!$EW$167:$EZ$293,2)</f>
        <v>5739.56</v>
      </c>
      <c r="AQ28" s="170">
        <f t="shared" si="22"/>
        <v>44762</v>
      </c>
      <c r="AR28" s="171">
        <f>VLOOKUP($AO28,[1]Plan1!$EW$167:$EZ$293,4)</f>
        <v>5739.56</v>
      </c>
      <c r="AS28" s="170">
        <f t="shared" si="23"/>
        <v>44793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22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3"/>
      <c r="DE28" s="1"/>
      <c r="DF28" s="1"/>
      <c r="DG28" s="1"/>
      <c r="DH28" s="1"/>
      <c r="DI28" s="1"/>
      <c r="DJ28" s="1"/>
      <c r="DK28" s="1"/>
      <c r="DL28" s="1"/>
      <c r="DM28" s="1"/>
      <c r="DN28" s="4"/>
      <c r="DO28" s="15"/>
      <c r="DP28" s="15"/>
      <c r="DQ28" s="15"/>
      <c r="DR28" s="15"/>
      <c r="DS28" s="23"/>
      <c r="DT28" s="23"/>
    </row>
    <row r="29" spans="1:124" ht="15" x14ac:dyDescent="0.25">
      <c r="A29" s="111">
        <f t="shared" si="9"/>
        <v>44294</v>
      </c>
      <c r="B29" s="112">
        <f t="shared" si="10"/>
        <v>1000</v>
      </c>
      <c r="C29" s="112">
        <f t="shared" si="25"/>
        <v>1000</v>
      </c>
      <c r="D29" s="113">
        <f t="shared" si="11"/>
        <v>5574.49</v>
      </c>
      <c r="E29" s="114">
        <f t="shared" si="26"/>
        <v>5622.43</v>
      </c>
      <c r="F29" s="115">
        <f t="shared" si="12"/>
        <v>44249</v>
      </c>
      <c r="G29" s="116">
        <f t="shared" si="0"/>
        <v>8.5998898553949488E-3</v>
      </c>
      <c r="H29" s="117">
        <f t="shared" si="13"/>
        <v>44306</v>
      </c>
      <c r="I29" s="117">
        <f t="shared" si="14"/>
        <v>44306</v>
      </c>
      <c r="J29" s="118">
        <f t="shared" si="15"/>
        <v>20</v>
      </c>
      <c r="K29" s="102">
        <f t="shared" si="1"/>
        <v>0</v>
      </c>
      <c r="L29" s="8">
        <f t="shared" si="16"/>
        <v>1</v>
      </c>
      <c r="M29" s="119">
        <f t="shared" si="17"/>
        <v>1</v>
      </c>
      <c r="N29" s="119">
        <v>1</v>
      </c>
      <c r="O29" s="112">
        <f t="shared" si="2"/>
        <v>1</v>
      </c>
      <c r="P29" s="112">
        <f t="shared" si="3"/>
        <v>1000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0.20100000000000001</v>
      </c>
      <c r="U29" s="120">
        <f t="shared" si="20"/>
        <v>0</v>
      </c>
      <c r="V29" s="120">
        <v>252</v>
      </c>
      <c r="W29" s="119">
        <f t="shared" si="5"/>
        <v>1</v>
      </c>
      <c r="X29" s="112">
        <f t="shared" si="6"/>
        <v>0</v>
      </c>
      <c r="Y29" s="112">
        <f t="shared" si="7"/>
        <v>0</v>
      </c>
      <c r="Z29" s="125" t="str">
        <f t="shared" si="30"/>
        <v>A+J=</v>
      </c>
      <c r="AA29" s="117">
        <f t="shared" si="31"/>
        <v>44306</v>
      </c>
      <c r="AB29" s="4"/>
      <c r="AC29" s="139">
        <f t="shared" si="32"/>
        <v>18</v>
      </c>
      <c r="AD29" s="145">
        <f t="shared" si="33"/>
        <v>44824</v>
      </c>
      <c r="AE29" s="141">
        <f t="shared" si="51"/>
        <v>0</v>
      </c>
      <c r="AF29" s="143">
        <f t="shared" si="35"/>
        <v>20</v>
      </c>
      <c r="AG29" s="152">
        <f t="shared" si="52"/>
        <v>0</v>
      </c>
      <c r="AH29" s="151">
        <f t="shared" si="53"/>
        <v>0</v>
      </c>
      <c r="AI29" s="177">
        <v>3.696E-2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44854</v>
      </c>
      <c r="AN29"/>
      <c r="AO29" s="145">
        <f t="shared" si="8"/>
        <v>44854</v>
      </c>
      <c r="AP29" s="171">
        <f>VLOOKUP($AO29,[1]Plan1!$EW$167:$EZ$293,2)</f>
        <v>5739.56</v>
      </c>
      <c r="AQ29" s="170">
        <f t="shared" si="22"/>
        <v>44793</v>
      </c>
      <c r="AR29" s="171">
        <f>VLOOKUP($AO29,[1]Plan1!$EW$167:$EZ$293,4)</f>
        <v>5739.56</v>
      </c>
      <c r="AS29" s="170">
        <f t="shared" si="23"/>
        <v>44824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22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3"/>
      <c r="DE29" s="1"/>
      <c r="DF29" s="1"/>
      <c r="DG29" s="1"/>
      <c r="DH29" s="1"/>
      <c r="DI29" s="1"/>
      <c r="DJ29" s="1"/>
      <c r="DK29" s="1"/>
      <c r="DL29" s="1"/>
      <c r="DM29" s="1"/>
      <c r="DN29" s="4"/>
      <c r="DO29" s="15"/>
      <c r="DP29" s="15"/>
      <c r="DQ29" s="15"/>
      <c r="DR29" s="15"/>
      <c r="DS29" s="23"/>
      <c r="DT29" s="23"/>
    </row>
    <row r="30" spans="1:124" ht="15" x14ac:dyDescent="0.25">
      <c r="A30" s="111">
        <f t="shared" si="9"/>
        <v>44295</v>
      </c>
      <c r="B30" s="112">
        <f t="shared" si="10"/>
        <v>1000</v>
      </c>
      <c r="C30" s="112">
        <f t="shared" si="25"/>
        <v>1000</v>
      </c>
      <c r="D30" s="113">
        <f t="shared" si="11"/>
        <v>5574.49</v>
      </c>
      <c r="E30" s="114">
        <f t="shared" si="26"/>
        <v>5622.43</v>
      </c>
      <c r="F30" s="115">
        <f t="shared" si="12"/>
        <v>44249</v>
      </c>
      <c r="G30" s="116">
        <f t="shared" si="0"/>
        <v>8.5998898553949488E-3</v>
      </c>
      <c r="H30" s="117">
        <f t="shared" si="13"/>
        <v>44306</v>
      </c>
      <c r="I30" s="117">
        <f t="shared" si="14"/>
        <v>44306</v>
      </c>
      <c r="J30" s="118">
        <f t="shared" si="15"/>
        <v>20</v>
      </c>
      <c r="K30" s="102">
        <f t="shared" si="1"/>
        <v>0</v>
      </c>
      <c r="L30" s="8">
        <f t="shared" si="16"/>
        <v>1</v>
      </c>
      <c r="M30" s="119">
        <f t="shared" si="17"/>
        <v>1</v>
      </c>
      <c r="N30" s="119">
        <v>1</v>
      </c>
      <c r="O30" s="112">
        <f t="shared" si="2"/>
        <v>1</v>
      </c>
      <c r="P30" s="112">
        <f t="shared" si="3"/>
        <v>1000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0.20100000000000001</v>
      </c>
      <c r="U30" s="120">
        <f t="shared" si="20"/>
        <v>0</v>
      </c>
      <c r="V30" s="120">
        <v>252</v>
      </c>
      <c r="W30" s="119">
        <f t="shared" si="5"/>
        <v>1</v>
      </c>
      <c r="X30" s="112">
        <f t="shared" si="6"/>
        <v>0</v>
      </c>
      <c r="Y30" s="112">
        <f t="shared" si="7"/>
        <v>0</v>
      </c>
      <c r="Z30" s="125" t="str">
        <f t="shared" si="30"/>
        <v>A+J=</v>
      </c>
      <c r="AA30" s="117">
        <f t="shared" si="31"/>
        <v>44306</v>
      </c>
      <c r="AB30" s="4"/>
      <c r="AC30" s="139">
        <f t="shared" si="32"/>
        <v>19</v>
      </c>
      <c r="AD30" s="145">
        <f t="shared" si="33"/>
        <v>44854</v>
      </c>
      <c r="AE30" s="141">
        <f t="shared" si="51"/>
        <v>0</v>
      </c>
      <c r="AF30" s="143">
        <f t="shared" si="35"/>
        <v>21</v>
      </c>
      <c r="AG30" s="152">
        <f t="shared" si="52"/>
        <v>0</v>
      </c>
      <c r="AH30" s="151">
        <f t="shared" si="53"/>
        <v>0</v>
      </c>
      <c r="AI30" s="177">
        <v>3.8996000000000003E-2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44886</v>
      </c>
      <c r="AN30"/>
      <c r="AO30" s="145">
        <f t="shared" si="8"/>
        <v>44886</v>
      </c>
      <c r="AP30" s="171">
        <f>VLOOKUP($AO30,[1]Plan1!$EW$167:$EZ$293,2)</f>
        <v>5739.56</v>
      </c>
      <c r="AQ30" s="170">
        <f t="shared" si="22"/>
        <v>44825</v>
      </c>
      <c r="AR30" s="171">
        <f>VLOOKUP($AO30,[1]Plan1!$EW$167:$EZ$293,4)</f>
        <v>5739.56</v>
      </c>
      <c r="AS30" s="170">
        <f t="shared" si="23"/>
        <v>44855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22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3"/>
      <c r="DE30" s="1"/>
      <c r="DF30" s="1"/>
      <c r="DG30" s="1"/>
      <c r="DH30" s="1"/>
      <c r="DI30" s="1"/>
      <c r="DJ30" s="1"/>
      <c r="DK30" s="1"/>
      <c r="DL30" s="1"/>
      <c r="DM30" s="1"/>
      <c r="DN30" s="4"/>
      <c r="DO30" s="15"/>
      <c r="DP30" s="15"/>
      <c r="DQ30" s="15"/>
      <c r="DR30" s="15"/>
      <c r="DS30" s="23"/>
      <c r="DT30" s="23"/>
    </row>
    <row r="31" spans="1:124" ht="15" x14ac:dyDescent="0.25">
      <c r="A31" s="111">
        <f t="shared" si="9"/>
        <v>44296</v>
      </c>
      <c r="B31" s="112">
        <f t="shared" si="10"/>
        <v>1000</v>
      </c>
      <c r="C31" s="112">
        <f t="shared" si="25"/>
        <v>1000</v>
      </c>
      <c r="D31" s="113">
        <f t="shared" si="11"/>
        <v>5574.49</v>
      </c>
      <c r="E31" s="114">
        <f t="shared" si="26"/>
        <v>5622.43</v>
      </c>
      <c r="F31" s="115">
        <f t="shared" si="12"/>
        <v>44249</v>
      </c>
      <c r="G31" s="116">
        <f t="shared" si="0"/>
        <v>8.5998898553949488E-3</v>
      </c>
      <c r="H31" s="117">
        <f t="shared" si="13"/>
        <v>44306</v>
      </c>
      <c r="I31" s="117">
        <f t="shared" si="14"/>
        <v>44306</v>
      </c>
      <c r="J31" s="118">
        <f t="shared" si="15"/>
        <v>20</v>
      </c>
      <c r="K31" s="102">
        <f t="shared" si="1"/>
        <v>0</v>
      </c>
      <c r="L31" s="8">
        <f t="shared" si="16"/>
        <v>1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</v>
      </c>
      <c r="P31" s="112">
        <f t="shared" si="3"/>
        <v>1000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0.20100000000000001</v>
      </c>
      <c r="U31" s="120">
        <f t="shared" si="20"/>
        <v>0</v>
      </c>
      <c r="V31" s="120">
        <v>252</v>
      </c>
      <c r="W31" s="119">
        <f t="shared" si="5"/>
        <v>1</v>
      </c>
      <c r="X31" s="112">
        <f t="shared" si="6"/>
        <v>0</v>
      </c>
      <c r="Y31" s="112">
        <f t="shared" si="7"/>
        <v>0</v>
      </c>
      <c r="Z31" s="125" t="str">
        <f t="shared" si="30"/>
        <v>A+J=</v>
      </c>
      <c r="AA31" s="117">
        <f t="shared" si="31"/>
        <v>44306</v>
      </c>
      <c r="AB31" s="4"/>
      <c r="AC31" s="139">
        <f t="shared" si="32"/>
        <v>20</v>
      </c>
      <c r="AD31" s="145">
        <f t="shared" si="33"/>
        <v>44886</v>
      </c>
      <c r="AE31" s="141">
        <f t="shared" si="51"/>
        <v>0</v>
      </c>
      <c r="AF31" s="143">
        <f t="shared" si="35"/>
        <v>20</v>
      </c>
      <c r="AG31" s="152">
        <f t="shared" si="52"/>
        <v>0</v>
      </c>
      <c r="AH31" s="151">
        <f t="shared" si="53"/>
        <v>0</v>
      </c>
      <c r="AI31" s="177">
        <v>4.3697E-2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44915</v>
      </c>
      <c r="AN31"/>
      <c r="AO31" s="145">
        <f t="shared" si="8"/>
        <v>44915</v>
      </c>
      <c r="AP31" s="171">
        <f>VLOOKUP($AO31,[1]Plan1!$EW$167:$EZ$293,2)</f>
        <v>5739.56</v>
      </c>
      <c r="AQ31" s="170">
        <f t="shared" si="22"/>
        <v>44854</v>
      </c>
      <c r="AR31" s="171">
        <f>VLOOKUP($AO31,[1]Plan1!$EW$167:$EZ$293,4)</f>
        <v>5739.56</v>
      </c>
      <c r="AS31" s="170">
        <f t="shared" si="23"/>
        <v>44885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22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3"/>
      <c r="DE31" s="1"/>
      <c r="DF31" s="1"/>
      <c r="DG31" s="1"/>
      <c r="DH31" s="1"/>
      <c r="DI31" s="1"/>
      <c r="DJ31" s="1"/>
      <c r="DK31" s="1"/>
      <c r="DL31" s="1"/>
      <c r="DM31" s="1"/>
      <c r="DN31" s="4"/>
      <c r="DO31" s="15"/>
      <c r="DP31" s="15"/>
      <c r="DQ31" s="15"/>
      <c r="DR31" s="15"/>
      <c r="DS31" s="23"/>
      <c r="DT31" s="23"/>
    </row>
    <row r="32" spans="1:124" ht="15" x14ac:dyDescent="0.25">
      <c r="A32" s="111">
        <f t="shared" si="9"/>
        <v>44297</v>
      </c>
      <c r="B32" s="112">
        <f t="shared" si="10"/>
        <v>1000</v>
      </c>
      <c r="C32" s="112">
        <f t="shared" si="25"/>
        <v>1000</v>
      </c>
      <c r="D32" s="113">
        <f t="shared" si="11"/>
        <v>5574.49</v>
      </c>
      <c r="E32" s="114">
        <f t="shared" si="26"/>
        <v>5622.43</v>
      </c>
      <c r="F32" s="115">
        <f t="shared" si="12"/>
        <v>44249</v>
      </c>
      <c r="G32" s="116">
        <f t="shared" si="0"/>
        <v>8.5998898553949488E-3</v>
      </c>
      <c r="H32" s="117">
        <f t="shared" si="13"/>
        <v>44306</v>
      </c>
      <c r="I32" s="117">
        <f t="shared" si="14"/>
        <v>44306</v>
      </c>
      <c r="J32" s="118">
        <f t="shared" si="15"/>
        <v>20</v>
      </c>
      <c r="K32" s="102">
        <f t="shared" si="1"/>
        <v>0</v>
      </c>
      <c r="L32" s="8">
        <f t="shared" si="16"/>
        <v>1</v>
      </c>
      <c r="M32" s="119">
        <f t="shared" si="17"/>
        <v>1</v>
      </c>
      <c r="N32" s="119">
        <f t="shared" si="56"/>
        <v>1</v>
      </c>
      <c r="O32" s="112">
        <f t="shared" si="2"/>
        <v>1</v>
      </c>
      <c r="P32" s="112">
        <f t="shared" si="3"/>
        <v>1000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0.20100000000000001</v>
      </c>
      <c r="U32" s="120">
        <f t="shared" si="20"/>
        <v>0</v>
      </c>
      <c r="V32" s="120">
        <v>252</v>
      </c>
      <c r="W32" s="119">
        <f t="shared" si="5"/>
        <v>1</v>
      </c>
      <c r="X32" s="112">
        <f t="shared" si="6"/>
        <v>0</v>
      </c>
      <c r="Y32" s="112">
        <f t="shared" si="7"/>
        <v>0</v>
      </c>
      <c r="Z32" s="125" t="str">
        <f t="shared" si="30"/>
        <v>A+J=</v>
      </c>
      <c r="AA32" s="117">
        <f t="shared" si="31"/>
        <v>44306</v>
      </c>
      <c r="AB32" s="4"/>
      <c r="AC32" s="139">
        <f t="shared" si="32"/>
        <v>21</v>
      </c>
      <c r="AD32" s="145">
        <f t="shared" si="33"/>
        <v>44915</v>
      </c>
      <c r="AE32" s="141">
        <f t="shared" si="51"/>
        <v>0</v>
      </c>
      <c r="AF32" s="143">
        <f t="shared" si="35"/>
        <v>21</v>
      </c>
      <c r="AG32" s="152">
        <f t="shared" si="52"/>
        <v>0</v>
      </c>
      <c r="AH32" s="151">
        <f t="shared" si="53"/>
        <v>0</v>
      </c>
      <c r="AI32" s="177">
        <v>4.2907000000000001E-2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44946</v>
      </c>
      <c r="AN32"/>
      <c r="AO32" s="145">
        <f t="shared" si="8"/>
        <v>44946</v>
      </c>
      <c r="AP32" s="171">
        <f>VLOOKUP($AO32,[1]Plan1!$EW$167:$EZ$293,2)</f>
        <v>5739.56</v>
      </c>
      <c r="AQ32" s="170">
        <f t="shared" si="22"/>
        <v>44885</v>
      </c>
      <c r="AR32" s="171">
        <f>VLOOKUP($AO32,[1]Plan1!$EW$167:$EZ$293,4)</f>
        <v>5739.56</v>
      </c>
      <c r="AS32" s="170">
        <f t="shared" si="23"/>
        <v>44915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22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3"/>
      <c r="DE32" s="1"/>
      <c r="DF32" s="1"/>
      <c r="DG32" s="1"/>
      <c r="DH32" s="1"/>
      <c r="DI32" s="1"/>
      <c r="DJ32" s="1"/>
      <c r="DK32" s="1"/>
      <c r="DL32" s="1"/>
      <c r="DM32" s="1"/>
      <c r="DN32" s="4"/>
      <c r="DO32" s="15"/>
      <c r="DP32" s="15"/>
      <c r="DQ32" s="15"/>
      <c r="DR32" s="15"/>
      <c r="DS32" s="23"/>
      <c r="DT32" s="23"/>
    </row>
    <row r="33" spans="1:124" ht="15" x14ac:dyDescent="0.25">
      <c r="A33" s="111">
        <f t="shared" si="9"/>
        <v>44298</v>
      </c>
      <c r="B33" s="112">
        <f t="shared" si="10"/>
        <v>1000</v>
      </c>
      <c r="C33" s="112">
        <f t="shared" si="25"/>
        <v>1000</v>
      </c>
      <c r="D33" s="113">
        <f t="shared" si="11"/>
        <v>5574.49</v>
      </c>
      <c r="E33" s="114">
        <f t="shared" si="26"/>
        <v>5622.43</v>
      </c>
      <c r="F33" s="115">
        <f t="shared" si="12"/>
        <v>44249</v>
      </c>
      <c r="G33" s="116">
        <f t="shared" si="0"/>
        <v>8.5998898553949488E-3</v>
      </c>
      <c r="H33" s="117">
        <f t="shared" si="13"/>
        <v>44306</v>
      </c>
      <c r="I33" s="117">
        <f t="shared" si="14"/>
        <v>44306</v>
      </c>
      <c r="J33" s="118">
        <f t="shared" si="15"/>
        <v>20</v>
      </c>
      <c r="K33" s="102">
        <f t="shared" si="1"/>
        <v>0</v>
      </c>
      <c r="L33" s="8">
        <f t="shared" si="16"/>
        <v>1</v>
      </c>
      <c r="M33" s="119">
        <f t="shared" si="17"/>
        <v>1</v>
      </c>
      <c r="N33" s="119">
        <f t="shared" si="56"/>
        <v>1</v>
      </c>
      <c r="O33" s="112">
        <f t="shared" si="2"/>
        <v>1</v>
      </c>
      <c r="P33" s="112">
        <f t="shared" si="3"/>
        <v>1000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0.20100000000000001</v>
      </c>
      <c r="U33" s="120">
        <f t="shared" si="20"/>
        <v>0</v>
      </c>
      <c r="V33" s="120">
        <v>252</v>
      </c>
      <c r="W33" s="119">
        <f t="shared" si="5"/>
        <v>1</v>
      </c>
      <c r="X33" s="112">
        <f t="shared" si="6"/>
        <v>0</v>
      </c>
      <c r="Y33" s="112">
        <f t="shared" si="7"/>
        <v>0</v>
      </c>
      <c r="Z33" s="125" t="str">
        <f t="shared" si="30"/>
        <v>A+J=</v>
      </c>
      <c r="AA33" s="117">
        <f t="shared" si="31"/>
        <v>44306</v>
      </c>
      <c r="AB33" s="4"/>
      <c r="AC33" s="139">
        <f t="shared" si="32"/>
        <v>22</v>
      </c>
      <c r="AD33" s="145">
        <f t="shared" si="33"/>
        <v>44946</v>
      </c>
      <c r="AE33" s="141">
        <f t="shared" si="51"/>
        <v>0</v>
      </c>
      <c r="AF33" s="143">
        <f t="shared" si="35"/>
        <v>23</v>
      </c>
      <c r="AG33" s="152">
        <f t="shared" si="52"/>
        <v>0</v>
      </c>
      <c r="AH33" s="151">
        <f t="shared" si="53"/>
        <v>0</v>
      </c>
      <c r="AI33" s="177">
        <v>4.4492999999999998E-2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44979</v>
      </c>
      <c r="AN33"/>
      <c r="AO33" s="145">
        <f t="shared" si="8"/>
        <v>44979</v>
      </c>
      <c r="AP33" s="171">
        <f>VLOOKUP($AO33,[1]Plan1!$EW$167:$EZ$293,2)</f>
        <v>5739.56</v>
      </c>
      <c r="AQ33" s="170">
        <f t="shared" si="22"/>
        <v>44917</v>
      </c>
      <c r="AR33" s="171">
        <f>VLOOKUP($AO33,[1]Plan1!$EW$167:$EZ$293,4)</f>
        <v>5739.56</v>
      </c>
      <c r="AS33" s="170">
        <f t="shared" si="23"/>
        <v>44948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22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3"/>
      <c r="DE33" s="1"/>
      <c r="DF33" s="1"/>
      <c r="DG33" s="1"/>
      <c r="DH33" s="1"/>
      <c r="DI33" s="1"/>
      <c r="DJ33" s="1"/>
      <c r="DK33" s="1"/>
      <c r="DL33" s="1"/>
      <c r="DM33" s="1"/>
      <c r="DN33" s="4"/>
      <c r="DO33" s="15"/>
      <c r="DP33" s="15"/>
      <c r="DQ33" s="15"/>
      <c r="DR33" s="15"/>
      <c r="DS33" s="23"/>
      <c r="DT33" s="23"/>
    </row>
    <row r="34" spans="1:124" ht="15" x14ac:dyDescent="0.25">
      <c r="A34" s="111">
        <f t="shared" si="9"/>
        <v>44299</v>
      </c>
      <c r="B34" s="112">
        <f t="shared" si="10"/>
        <v>1001.1556193499999</v>
      </c>
      <c r="C34" s="112">
        <f t="shared" si="25"/>
        <v>1000</v>
      </c>
      <c r="D34" s="113">
        <f t="shared" si="11"/>
        <v>5574.49</v>
      </c>
      <c r="E34" s="114">
        <f t="shared" si="26"/>
        <v>5622.43</v>
      </c>
      <c r="F34" s="115">
        <f t="shared" si="12"/>
        <v>44249</v>
      </c>
      <c r="G34" s="116">
        <f t="shared" si="0"/>
        <v>8.5998898553949488E-3</v>
      </c>
      <c r="H34" s="117">
        <f t="shared" si="13"/>
        <v>44306</v>
      </c>
      <c r="I34" s="117">
        <f t="shared" si="14"/>
        <v>44306</v>
      </c>
      <c r="J34" s="118">
        <f t="shared" si="15"/>
        <v>20</v>
      </c>
      <c r="K34" s="102">
        <f t="shared" si="1"/>
        <v>1</v>
      </c>
      <c r="L34" s="8">
        <f t="shared" si="16"/>
        <v>1.00042824</v>
      </c>
      <c r="M34" s="119">
        <f t="shared" si="17"/>
        <v>1</v>
      </c>
      <c r="N34" s="119">
        <f t="shared" si="56"/>
        <v>1</v>
      </c>
      <c r="O34" s="112">
        <f t="shared" si="2"/>
        <v>1.00042824</v>
      </c>
      <c r="P34" s="112">
        <f t="shared" si="3"/>
        <v>1000.42824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0.20100000000000001</v>
      </c>
      <c r="U34" s="120">
        <f t="shared" si="20"/>
        <v>1</v>
      </c>
      <c r="V34" s="120">
        <v>252</v>
      </c>
      <c r="W34" s="119">
        <f t="shared" si="5"/>
        <v>1.000727068</v>
      </c>
      <c r="X34" s="112">
        <f t="shared" si="6"/>
        <v>0.72737934999999998</v>
      </c>
      <c r="Y34" s="112">
        <f t="shared" si="7"/>
        <v>0</v>
      </c>
      <c r="Z34" s="125" t="str">
        <f t="shared" si="30"/>
        <v>A+J=</v>
      </c>
      <c r="AA34" s="117">
        <f t="shared" si="31"/>
        <v>44306</v>
      </c>
      <c r="AB34" s="4"/>
      <c r="AC34" s="139">
        <f t="shared" si="32"/>
        <v>23</v>
      </c>
      <c r="AD34" s="145">
        <f t="shared" si="33"/>
        <v>44979</v>
      </c>
      <c r="AE34" s="141">
        <f t="shared" si="51"/>
        <v>0</v>
      </c>
      <c r="AF34" s="143">
        <f t="shared" si="35"/>
        <v>21</v>
      </c>
      <c r="AG34" s="152">
        <f t="shared" si="52"/>
        <v>0</v>
      </c>
      <c r="AH34" s="151">
        <f t="shared" si="53"/>
        <v>0</v>
      </c>
      <c r="AI34" s="177">
        <v>4.5154E-2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45005</v>
      </c>
      <c r="AN34"/>
      <c r="AO34" s="145">
        <f t="shared" si="8"/>
        <v>45005</v>
      </c>
      <c r="AP34" s="171">
        <f>VLOOKUP($AO34,[1]Plan1!$EW$167:$EZ$293,2)</f>
        <v>5739.56</v>
      </c>
      <c r="AQ34" s="170">
        <f t="shared" si="22"/>
        <v>44946</v>
      </c>
      <c r="AR34" s="171">
        <f>VLOOKUP($AO34,[1]Plan1!$EW$167:$EZ$293,4)</f>
        <v>5739.56</v>
      </c>
      <c r="AS34" s="170">
        <f t="shared" si="23"/>
        <v>44977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22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3"/>
      <c r="DE34" s="1"/>
      <c r="DF34" s="1"/>
      <c r="DG34" s="1"/>
      <c r="DH34" s="1"/>
      <c r="DI34" s="1"/>
      <c r="DJ34" s="1"/>
      <c r="DK34" s="1"/>
      <c r="DL34" s="1"/>
      <c r="DM34" s="1"/>
      <c r="DN34" s="4"/>
      <c r="DO34" s="15"/>
      <c r="DP34" s="15"/>
      <c r="DQ34" s="15"/>
      <c r="DR34" s="15"/>
      <c r="DS34" s="23"/>
      <c r="DT34" s="23"/>
    </row>
    <row r="35" spans="1:124" ht="15" x14ac:dyDescent="0.25">
      <c r="A35" s="111">
        <f t="shared" si="9"/>
        <v>44300</v>
      </c>
      <c r="B35" s="112">
        <f t="shared" si="10"/>
        <v>1002.31258016</v>
      </c>
      <c r="C35" s="112">
        <f t="shared" si="25"/>
        <v>1000</v>
      </c>
      <c r="D35" s="113">
        <f t="shared" si="11"/>
        <v>5574.49</v>
      </c>
      <c r="E35" s="114">
        <f t="shared" si="26"/>
        <v>5622.43</v>
      </c>
      <c r="F35" s="115">
        <f t="shared" si="12"/>
        <v>44249</v>
      </c>
      <c r="G35" s="116">
        <f t="shared" si="0"/>
        <v>8.5998898553949488E-3</v>
      </c>
      <c r="H35" s="117">
        <f t="shared" si="13"/>
        <v>44306</v>
      </c>
      <c r="I35" s="117">
        <f t="shared" si="14"/>
        <v>44306</v>
      </c>
      <c r="J35" s="118">
        <f t="shared" si="15"/>
        <v>20</v>
      </c>
      <c r="K35" s="102">
        <f t="shared" si="1"/>
        <v>2</v>
      </c>
      <c r="L35" s="8">
        <f t="shared" si="16"/>
        <v>1.0008566699999999</v>
      </c>
      <c r="M35" s="119">
        <f t="shared" si="17"/>
        <v>1</v>
      </c>
      <c r="N35" s="119">
        <f t="shared" si="56"/>
        <v>1</v>
      </c>
      <c r="O35" s="112">
        <f t="shared" si="2"/>
        <v>1.0008566699999999</v>
      </c>
      <c r="P35" s="112">
        <f t="shared" si="3"/>
        <v>1000.85667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0.20100000000000001</v>
      </c>
      <c r="U35" s="120">
        <f t="shared" si="20"/>
        <v>2</v>
      </c>
      <c r="V35" s="120">
        <v>252</v>
      </c>
      <c r="W35" s="119">
        <f t="shared" si="5"/>
        <v>1.0014546639999999</v>
      </c>
      <c r="X35" s="112">
        <f t="shared" si="6"/>
        <v>1.45591016</v>
      </c>
      <c r="Y35" s="112">
        <f t="shared" si="7"/>
        <v>0</v>
      </c>
      <c r="Z35" s="125" t="str">
        <f t="shared" si="30"/>
        <v>A+J=</v>
      </c>
      <c r="AA35" s="117">
        <f t="shared" si="31"/>
        <v>44306</v>
      </c>
      <c r="AB35" s="4"/>
      <c r="AC35" s="139">
        <f t="shared" si="32"/>
        <v>24</v>
      </c>
      <c r="AD35" s="145">
        <f t="shared" si="33"/>
        <v>45005</v>
      </c>
      <c r="AE35" s="141">
        <f t="shared" si="51"/>
        <v>0</v>
      </c>
      <c r="AF35" s="143">
        <f t="shared" si="35"/>
        <v>18</v>
      </c>
      <c r="AG35" s="152">
        <f t="shared" si="52"/>
        <v>0</v>
      </c>
      <c r="AH35" s="151">
        <f t="shared" si="53"/>
        <v>0</v>
      </c>
      <c r="AI35" s="177">
        <v>4.9024999999999999E-2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45036</v>
      </c>
      <c r="AN35"/>
      <c r="AO35" s="145">
        <f t="shared" si="8"/>
        <v>45036</v>
      </c>
      <c r="AP35" s="171">
        <f>VLOOKUP($AO35,[1]Plan1!$EW$167:$EZ$293,2)</f>
        <v>5739.56</v>
      </c>
      <c r="AQ35" s="170">
        <f t="shared" si="22"/>
        <v>44977</v>
      </c>
      <c r="AR35" s="171">
        <f>VLOOKUP($AO35,[1]Plan1!$EW$167:$EZ$293,4)</f>
        <v>5739.56</v>
      </c>
      <c r="AS35" s="170">
        <f t="shared" si="23"/>
        <v>45005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22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3"/>
      <c r="DE35" s="1"/>
      <c r="DF35" s="1"/>
      <c r="DG35" s="1"/>
      <c r="DH35" s="1"/>
      <c r="DI35" s="1"/>
      <c r="DJ35" s="1"/>
      <c r="DK35" s="1"/>
      <c r="DL35" s="1"/>
      <c r="DM35" s="1"/>
      <c r="DN35" s="4"/>
      <c r="DO35" s="15"/>
      <c r="DP35" s="15"/>
      <c r="DQ35" s="15"/>
      <c r="DR35" s="15"/>
      <c r="DS35" s="23"/>
      <c r="DT35" s="23"/>
    </row>
    <row r="36" spans="1:124" ht="15" x14ac:dyDescent="0.25">
      <c r="A36" s="111">
        <f t="shared" si="9"/>
        <v>44301</v>
      </c>
      <c r="B36" s="112">
        <f t="shared" si="10"/>
        <v>1003.47088551</v>
      </c>
      <c r="C36" s="112">
        <f t="shared" si="25"/>
        <v>1000</v>
      </c>
      <c r="D36" s="113">
        <f t="shared" si="11"/>
        <v>5574.49</v>
      </c>
      <c r="E36" s="114">
        <f t="shared" si="26"/>
        <v>5622.43</v>
      </c>
      <c r="F36" s="115">
        <f t="shared" si="12"/>
        <v>44249</v>
      </c>
      <c r="G36" s="116">
        <f t="shared" si="0"/>
        <v>8.5998898553949488E-3</v>
      </c>
      <c r="H36" s="117">
        <f t="shared" si="13"/>
        <v>44306</v>
      </c>
      <c r="I36" s="117">
        <f t="shared" si="14"/>
        <v>44306</v>
      </c>
      <c r="J36" s="118">
        <f t="shared" si="15"/>
        <v>20</v>
      </c>
      <c r="K36" s="102">
        <f t="shared" si="1"/>
        <v>3</v>
      </c>
      <c r="L36" s="8">
        <f t="shared" si="16"/>
        <v>1.00128529</v>
      </c>
      <c r="M36" s="119">
        <f t="shared" si="17"/>
        <v>1</v>
      </c>
      <c r="N36" s="119">
        <f t="shared" si="56"/>
        <v>1</v>
      </c>
      <c r="O36" s="112">
        <f t="shared" si="2"/>
        <v>1.00128529</v>
      </c>
      <c r="P36" s="112">
        <f t="shared" si="3"/>
        <v>1001.28529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0.20100000000000001</v>
      </c>
      <c r="U36" s="120">
        <f t="shared" si="20"/>
        <v>3</v>
      </c>
      <c r="V36" s="120">
        <v>252</v>
      </c>
      <c r="W36" s="119">
        <f t="shared" si="5"/>
        <v>1.00218279</v>
      </c>
      <c r="X36" s="112">
        <f t="shared" si="6"/>
        <v>2.1855955100000002</v>
      </c>
      <c r="Y36" s="112">
        <f t="shared" si="7"/>
        <v>0</v>
      </c>
      <c r="Z36" s="125" t="str">
        <f t="shared" si="30"/>
        <v>A+J=</v>
      </c>
      <c r="AA36" s="117">
        <f t="shared" si="31"/>
        <v>44306</v>
      </c>
      <c r="AB36" s="4"/>
      <c r="AC36" s="139">
        <f t="shared" si="32"/>
        <v>25</v>
      </c>
      <c r="AD36" s="145">
        <f t="shared" si="33"/>
        <v>45036</v>
      </c>
      <c r="AE36" s="141">
        <f t="shared" si="51"/>
        <v>0</v>
      </c>
      <c r="AF36" s="143">
        <f t="shared" si="35"/>
        <v>22</v>
      </c>
      <c r="AG36" s="152">
        <f t="shared" si="52"/>
        <v>0</v>
      </c>
      <c r="AH36" s="151">
        <f t="shared" si="53"/>
        <v>0</v>
      </c>
      <c r="AI36" s="177">
        <v>4.8639000000000002E-2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45068</v>
      </c>
      <c r="AN36"/>
      <c r="AO36" s="145">
        <f t="shared" si="8"/>
        <v>45068</v>
      </c>
      <c r="AP36" s="171">
        <f>VLOOKUP($AO36,[1]Plan1!$EW$167:$EZ$293,2)</f>
        <v>5739.56</v>
      </c>
      <c r="AQ36" s="170">
        <f t="shared" si="22"/>
        <v>45007</v>
      </c>
      <c r="AR36" s="171">
        <f>VLOOKUP($AO36,[1]Plan1!$EW$167:$EZ$293,4)</f>
        <v>5739.56</v>
      </c>
      <c r="AS36" s="170">
        <f t="shared" si="23"/>
        <v>45038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22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3"/>
      <c r="DE36" s="1"/>
      <c r="DF36" s="1"/>
      <c r="DG36" s="1"/>
      <c r="DH36" s="1"/>
      <c r="DI36" s="1"/>
      <c r="DJ36" s="1"/>
      <c r="DK36" s="1"/>
      <c r="DL36" s="1"/>
      <c r="DM36" s="1"/>
      <c r="DN36" s="4"/>
      <c r="DO36" s="15"/>
      <c r="DP36" s="15"/>
      <c r="DQ36" s="15"/>
      <c r="DR36" s="15"/>
      <c r="DS36" s="23"/>
      <c r="DT36" s="23"/>
    </row>
    <row r="37" spans="1:124" ht="15" x14ac:dyDescent="0.25">
      <c r="A37" s="111">
        <f t="shared" si="9"/>
        <v>44302</v>
      </c>
      <c r="B37" s="112">
        <f t="shared" si="10"/>
        <v>1004.6305254700001</v>
      </c>
      <c r="C37" s="112">
        <f t="shared" si="25"/>
        <v>1000</v>
      </c>
      <c r="D37" s="113">
        <f t="shared" si="11"/>
        <v>5574.49</v>
      </c>
      <c r="E37" s="114">
        <f t="shared" si="26"/>
        <v>5622.43</v>
      </c>
      <c r="F37" s="115">
        <f t="shared" si="12"/>
        <v>44249</v>
      </c>
      <c r="G37" s="116">
        <f t="shared" si="0"/>
        <v>8.5998898553949488E-3</v>
      </c>
      <c r="H37" s="117">
        <f t="shared" si="13"/>
        <v>44306</v>
      </c>
      <c r="I37" s="117">
        <f t="shared" si="14"/>
        <v>44306</v>
      </c>
      <c r="J37" s="118">
        <f t="shared" si="15"/>
        <v>20</v>
      </c>
      <c r="K37" s="102">
        <f t="shared" si="1"/>
        <v>4</v>
      </c>
      <c r="L37" s="8">
        <f t="shared" si="16"/>
        <v>1.0017140899999999</v>
      </c>
      <c r="M37" s="119">
        <f t="shared" si="17"/>
        <v>1</v>
      </c>
      <c r="N37" s="119">
        <f t="shared" si="56"/>
        <v>1</v>
      </c>
      <c r="O37" s="112">
        <f t="shared" si="2"/>
        <v>1.0017140899999999</v>
      </c>
      <c r="P37" s="112">
        <f t="shared" si="3"/>
        <v>1001.7140900000001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0.20100000000000001</v>
      </c>
      <c r="U37" s="120">
        <f t="shared" ref="U37:U100" si="57">IF(Q36&gt;0,1,IF(K37=K36,U36,U36+1))</f>
        <v>4</v>
      </c>
      <c r="V37" s="120">
        <v>252</v>
      </c>
      <c r="W37" s="119">
        <f t="shared" si="5"/>
        <v>1.0029114450000001</v>
      </c>
      <c r="X37" s="112">
        <f t="shared" si="6"/>
        <v>2.9164354700000001</v>
      </c>
      <c r="Y37" s="112">
        <f t="shared" si="7"/>
        <v>0</v>
      </c>
      <c r="Z37" s="125" t="str">
        <f t="shared" si="30"/>
        <v>A+J=</v>
      </c>
      <c r="AA37" s="117">
        <f t="shared" si="31"/>
        <v>44306</v>
      </c>
      <c r="AB37" s="4"/>
      <c r="AC37" s="139">
        <f t="shared" si="32"/>
        <v>26</v>
      </c>
      <c r="AD37" s="145">
        <f t="shared" si="33"/>
        <v>45068</v>
      </c>
      <c r="AE37" s="141">
        <f t="shared" si="51"/>
        <v>0</v>
      </c>
      <c r="AF37" s="143">
        <f t="shared" si="35"/>
        <v>20</v>
      </c>
      <c r="AG37" s="152">
        <f t="shared" si="52"/>
        <v>0</v>
      </c>
      <c r="AH37" s="151">
        <f t="shared" si="53"/>
        <v>0</v>
      </c>
      <c r="AI37" s="177">
        <v>5.5146000000000001E-2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45097</v>
      </c>
      <c r="AN37"/>
      <c r="AO37" s="145">
        <f t="shared" si="8"/>
        <v>45097</v>
      </c>
      <c r="AP37" s="171">
        <f>VLOOKUP($AO37,[1]Plan1!$EW$167:$EZ$293,2)</f>
        <v>5739.56</v>
      </c>
      <c r="AQ37" s="170">
        <f t="shared" si="22"/>
        <v>45036</v>
      </c>
      <c r="AR37" s="171">
        <f>VLOOKUP($AO37,[1]Plan1!$EW$167:$EZ$293,4)</f>
        <v>5739.56</v>
      </c>
      <c r="AS37" s="170">
        <f t="shared" si="23"/>
        <v>45066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22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3"/>
      <c r="DE37" s="1"/>
      <c r="DF37" s="1"/>
      <c r="DG37" s="1"/>
      <c r="DH37" s="1"/>
      <c r="DI37" s="1"/>
      <c r="DJ37" s="1"/>
      <c r="DK37" s="1"/>
      <c r="DL37" s="1"/>
      <c r="DM37" s="1"/>
      <c r="DN37" s="4"/>
      <c r="DO37" s="15"/>
      <c r="DP37" s="15"/>
      <c r="DQ37" s="15"/>
      <c r="DR37" s="15"/>
      <c r="DS37" s="23"/>
      <c r="DT37" s="23"/>
    </row>
    <row r="38" spans="1:124" ht="15" x14ac:dyDescent="0.25">
      <c r="A38" s="111">
        <f t="shared" si="9"/>
        <v>44303</v>
      </c>
      <c r="B38" s="112">
        <f t="shared" ref="B38" si="58">(P38+X38)</f>
        <v>1005.79150212</v>
      </c>
      <c r="C38" s="112">
        <f t="shared" ref="C38" si="59">TRUNC(IF(Q37&gt;0,VLOOKUP(A37,$AD$12:$AE$140,2),C37),8)</f>
        <v>1000</v>
      </c>
      <c r="D38" s="113">
        <f t="shared" ref="D38" si="60">IF(E38=E37,D37,E37)</f>
        <v>5574.49</v>
      </c>
      <c r="E38" s="114">
        <f t="shared" si="26"/>
        <v>5622.43</v>
      </c>
      <c r="F38" s="115">
        <f t="shared" ref="F38" si="61">IF(D38=D37,F37,A38)</f>
        <v>44249</v>
      </c>
      <c r="G38" s="116">
        <f t="shared" ref="G38" si="62">(E38/D38)-1</f>
        <v>8.5998898553949488E-3</v>
      </c>
      <c r="H38" s="117">
        <f t="shared" si="13"/>
        <v>44306</v>
      </c>
      <c r="I38" s="117">
        <f t="shared" ref="I38" si="63">IF(A38&gt;I37,H38,I37)</f>
        <v>44306</v>
      </c>
      <c r="J38" s="118">
        <f t="shared" ref="J38" si="64">IF(I38=I37,J37,NETWORKDAYS(I37,I38,$AD$148:$AD$502)-1)</f>
        <v>20</v>
      </c>
      <c r="K38" s="102">
        <f t="shared" ref="K38" si="65">IF(A38&lt;K$2,0,(J38-(NETWORKDAYS(A38,I38,AD$148:AD$502)-1))-K$3)</f>
        <v>5</v>
      </c>
      <c r="L38" s="8">
        <f t="shared" ref="L38" si="66">IF(E38&lt;D38,1,TRUNC((E38/D38)^TRUNC((K38/J38),9),8))</f>
        <v>1.00214307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1.00214307</v>
      </c>
      <c r="P38" s="112">
        <f t="shared" ref="P38" si="70">TRUNC(C38*O38,8)</f>
        <v>1002.14307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0.20100000000000001</v>
      </c>
      <c r="U38" s="120">
        <f t="shared" ref="U38" si="72">IF(Q37&gt;0,1,IF(K38=K37,U37,U37+1))</f>
        <v>5</v>
      </c>
      <c r="V38" s="120">
        <v>252</v>
      </c>
      <c r="W38" s="119">
        <f t="shared" ref="W38" si="73">ROUND((1+T38)^TRUNC((U38/V38),9),9)</f>
        <v>1.00364063</v>
      </c>
      <c r="X38" s="112">
        <f t="shared" ref="X38" si="74">TRUNC((P38*(W38-1)),8)</f>
        <v>3.6484321199999998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44306</v>
      </c>
      <c r="AB38" s="4"/>
      <c r="AC38" s="139">
        <f t="shared" si="32"/>
        <v>27</v>
      </c>
      <c r="AD38" s="145">
        <f t="shared" si="33"/>
        <v>45097</v>
      </c>
      <c r="AE38" s="141">
        <f t="shared" si="51"/>
        <v>0</v>
      </c>
      <c r="AF38" s="143">
        <f t="shared" si="35"/>
        <v>20</v>
      </c>
      <c r="AG38" s="152">
        <f t="shared" si="52"/>
        <v>0</v>
      </c>
      <c r="AH38" s="151">
        <f t="shared" si="53"/>
        <v>0</v>
      </c>
      <c r="AI38" s="177">
        <v>5.7062999999999996E-2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45127</v>
      </c>
      <c r="AN38"/>
      <c r="AO38" s="145">
        <f t="shared" si="8"/>
        <v>45127</v>
      </c>
      <c r="AP38" s="171">
        <f>VLOOKUP($AO38,[1]Plan1!$EW$167:$EZ$293,2)</f>
        <v>5739.56</v>
      </c>
      <c r="AQ38" s="170">
        <f t="shared" si="22"/>
        <v>45066</v>
      </c>
      <c r="AR38" s="171">
        <f>VLOOKUP($AO38,[1]Plan1!$EW$167:$EZ$293,4)</f>
        <v>5739.56</v>
      </c>
      <c r="AS38" s="170">
        <f t="shared" si="23"/>
        <v>45097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22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3"/>
      <c r="DE38" s="1"/>
      <c r="DF38" s="1"/>
      <c r="DG38" s="1"/>
      <c r="DH38" s="1"/>
      <c r="DI38" s="1"/>
      <c r="DJ38" s="1"/>
      <c r="DK38" s="1"/>
      <c r="DL38" s="1"/>
      <c r="DM38" s="1"/>
      <c r="DN38" s="4"/>
      <c r="DO38" s="15"/>
      <c r="DP38" s="15"/>
      <c r="DQ38" s="15"/>
      <c r="DR38" s="15"/>
      <c r="DS38" s="23"/>
      <c r="DT38" s="23"/>
    </row>
    <row r="39" spans="1:124" ht="15" x14ac:dyDescent="0.25">
      <c r="A39" s="111">
        <f t="shared" si="9"/>
        <v>44304</v>
      </c>
      <c r="B39" s="112">
        <f t="shared" ref="B39:B43" si="76">(P39+X39)</f>
        <v>1005.79150212</v>
      </c>
      <c r="C39" s="112">
        <f t="shared" ref="C39:C43" si="77">TRUNC(IF(Q38&gt;0,VLOOKUP(A38,$AD$12:$AE$140,2),C38),8)</f>
        <v>1000</v>
      </c>
      <c r="D39" s="113">
        <f t="shared" ref="D39:D43" si="78">IF(E39=E38,D38,E38)</f>
        <v>5574.49</v>
      </c>
      <c r="E39" s="114">
        <f t="shared" si="26"/>
        <v>5622.43</v>
      </c>
      <c r="F39" s="115">
        <f t="shared" ref="F39:F41" si="79">IF(D39=D38,F38,A39)</f>
        <v>44249</v>
      </c>
      <c r="G39" s="116">
        <f t="shared" ref="G39:G43" si="80">(E39/D39)-1</f>
        <v>8.5998898553949488E-3</v>
      </c>
      <c r="H39" s="117">
        <f t="shared" ref="H39:H43" si="81">IF(DAY(A39)=H$9,VLOOKUP(A39,AH$118:AN$450,4),H38)</f>
        <v>44306</v>
      </c>
      <c r="I39" s="117">
        <f t="shared" ref="I39:I43" si="82">IF(A39&gt;I38,H39,I38)</f>
        <v>44306</v>
      </c>
      <c r="J39" s="118">
        <f t="shared" ref="J39:J43" si="83">IF(I39=I38,J38,NETWORKDAYS(I38,I39,$AD$148:$AD$502)-1)</f>
        <v>20</v>
      </c>
      <c r="K39" s="102">
        <f t="shared" ref="K39:K41" si="84">IF(A39&lt;K$2,0,(J39-(NETWORKDAYS(A39,I39,AD$148:AD$502)-1))-K$3)</f>
        <v>5</v>
      </c>
      <c r="L39" s="8">
        <f t="shared" ref="L39:L43" si="85">IF(E39&lt;D39,1,TRUNC((E39/D39)^TRUNC((K39/J39),9),8))</f>
        <v>1.00214307</v>
      </c>
      <c r="M39" s="119">
        <f t="shared" ref="M39:M43" si="86">IF(I39&gt;I38,L38,M38)</f>
        <v>1</v>
      </c>
      <c r="N39" s="119">
        <f t="shared" ref="N39:N43" si="87">IF(I39&gt;I38,N38*M39,N38)</f>
        <v>1</v>
      </c>
      <c r="O39" s="112">
        <f t="shared" ref="O39:O43" si="88">TRUNC(TRUNC((L39*N39),15),8)</f>
        <v>1.00214307</v>
      </c>
      <c r="P39" s="112">
        <f t="shared" ref="P39:P43" si="89">TRUNC(C39*O39,8)</f>
        <v>1002.14307</v>
      </c>
      <c r="Q39" s="11">
        <f t="shared" ref="Q39:Q43" si="90">IF(VLOOKUP(A39,AD$10:AK$140,8)=VLOOKUP(A38,AD$10:AK$140,8),0,VLOOKUP(A39,AD$10:AK$140,8))</f>
        <v>0</v>
      </c>
      <c r="R39" s="30">
        <f t="shared" ref="R39:R43" si="91">IF(Q39&gt;0,VLOOKUP($A39,$AD$10:$AI$140,6),0)</f>
        <v>0</v>
      </c>
      <c r="S39" s="112">
        <f t="shared" ref="S39:S43" si="92">IF(R39&gt;0,TRUNC(R39*P39,8),0)</f>
        <v>0</v>
      </c>
      <c r="T39" s="122">
        <f t="shared" si="19"/>
        <v>0.20100000000000001</v>
      </c>
      <c r="U39" s="120">
        <f t="shared" ref="U39:U43" si="93">IF(Q38&gt;0,1,IF(K39=K38,U38,U38+1))</f>
        <v>5</v>
      </c>
      <c r="V39" s="120">
        <v>252</v>
      </c>
      <c r="W39" s="119">
        <f t="shared" ref="W39:W43" si="94">ROUND((1+T39)^TRUNC((U39/V39),9),9)</f>
        <v>1.00364063</v>
      </c>
      <c r="X39" s="112">
        <f t="shared" ref="X39:X43" si="95">TRUNC((P39*(W39-1)),8)</f>
        <v>3.6484321199999998</v>
      </c>
      <c r="Y39" s="112">
        <f t="shared" ref="Y39:Y43" si="96">IF(Q39&gt;0,S39+X39,0)</f>
        <v>0</v>
      </c>
      <c r="Z39" s="125" t="str">
        <f t="shared" si="30"/>
        <v>A+J=</v>
      </c>
      <c r="AA39" s="117">
        <f t="shared" si="31"/>
        <v>44306</v>
      </c>
      <c r="AB39" s="4"/>
      <c r="AC39" s="139">
        <f t="shared" si="32"/>
        <v>28</v>
      </c>
      <c r="AD39" s="145">
        <f t="shared" si="33"/>
        <v>45127</v>
      </c>
      <c r="AE39" s="141">
        <f t="shared" si="51"/>
        <v>0</v>
      </c>
      <c r="AF39" s="143">
        <f t="shared" si="35"/>
        <v>22</v>
      </c>
      <c r="AG39" s="152">
        <f t="shared" si="52"/>
        <v>0</v>
      </c>
      <c r="AH39" s="151">
        <f t="shared" si="53"/>
        <v>0</v>
      </c>
      <c r="AI39" s="177">
        <v>5.7217999999999998E-2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45159</v>
      </c>
      <c r="AN39"/>
      <c r="AO39" s="145">
        <f t="shared" si="8"/>
        <v>45159</v>
      </c>
      <c r="AP39" s="171">
        <f>VLOOKUP($AO39,[1]Plan1!$EW$167:$EZ$293,2)</f>
        <v>5739.56</v>
      </c>
      <c r="AQ39" s="170">
        <f t="shared" si="22"/>
        <v>45098</v>
      </c>
      <c r="AR39" s="171">
        <f>VLOOKUP($AO39,[1]Plan1!$EW$167:$EZ$293,4)</f>
        <v>5739.56</v>
      </c>
      <c r="AS39" s="170">
        <f t="shared" si="23"/>
        <v>45128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22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3"/>
      <c r="DE39" s="1"/>
      <c r="DF39" s="1"/>
      <c r="DG39" s="1"/>
      <c r="DH39" s="1"/>
      <c r="DI39" s="1"/>
      <c r="DJ39" s="1"/>
      <c r="DK39" s="1"/>
      <c r="DL39" s="1"/>
      <c r="DM39" s="1"/>
      <c r="DN39" s="4"/>
      <c r="DO39" s="15"/>
      <c r="DP39" s="15"/>
      <c r="DQ39" s="15"/>
      <c r="DR39" s="15"/>
      <c r="DS39" s="23"/>
      <c r="DT39" s="23"/>
    </row>
    <row r="40" spans="1:124" ht="15" x14ac:dyDescent="0.25">
      <c r="A40" s="111">
        <f t="shared" si="9"/>
        <v>44305</v>
      </c>
      <c r="B40" s="112">
        <f t="shared" si="76"/>
        <v>1005.79150212</v>
      </c>
      <c r="C40" s="112">
        <f t="shared" si="77"/>
        <v>1000</v>
      </c>
      <c r="D40" s="113">
        <f t="shared" si="78"/>
        <v>5574.49</v>
      </c>
      <c r="E40" s="114">
        <f t="shared" si="26"/>
        <v>5622.43</v>
      </c>
      <c r="F40" s="115">
        <f t="shared" si="79"/>
        <v>44249</v>
      </c>
      <c r="G40" s="116">
        <f t="shared" si="80"/>
        <v>8.5998898553949488E-3</v>
      </c>
      <c r="H40" s="117">
        <f t="shared" si="81"/>
        <v>44306</v>
      </c>
      <c r="I40" s="117">
        <f t="shared" si="82"/>
        <v>44306</v>
      </c>
      <c r="J40" s="118">
        <f t="shared" si="83"/>
        <v>20</v>
      </c>
      <c r="K40" s="102">
        <f t="shared" si="84"/>
        <v>5</v>
      </c>
      <c r="L40" s="8">
        <f t="shared" si="85"/>
        <v>1.00214307</v>
      </c>
      <c r="M40" s="119">
        <f t="shared" si="86"/>
        <v>1</v>
      </c>
      <c r="N40" s="119">
        <f t="shared" si="87"/>
        <v>1</v>
      </c>
      <c r="O40" s="112">
        <f t="shared" si="88"/>
        <v>1.00214307</v>
      </c>
      <c r="P40" s="112">
        <f t="shared" si="89"/>
        <v>1002.14307</v>
      </c>
      <c r="Q40" s="11">
        <f t="shared" si="90"/>
        <v>0</v>
      </c>
      <c r="R40" s="30">
        <f t="shared" si="91"/>
        <v>0</v>
      </c>
      <c r="S40" s="112">
        <f t="shared" si="92"/>
        <v>0</v>
      </c>
      <c r="T40" s="122">
        <f t="shared" si="19"/>
        <v>0.20100000000000001</v>
      </c>
      <c r="U40" s="120">
        <f t="shared" si="93"/>
        <v>5</v>
      </c>
      <c r="V40" s="120">
        <v>252</v>
      </c>
      <c r="W40" s="119">
        <f t="shared" si="94"/>
        <v>1.00364063</v>
      </c>
      <c r="X40" s="112">
        <f t="shared" si="95"/>
        <v>3.6484321199999998</v>
      </c>
      <c r="Y40" s="112">
        <f t="shared" si="96"/>
        <v>0</v>
      </c>
      <c r="Z40" s="125" t="str">
        <f t="shared" si="30"/>
        <v>A+J=</v>
      </c>
      <c r="AA40" s="117">
        <f t="shared" si="31"/>
        <v>44306</v>
      </c>
      <c r="AB40" s="4"/>
      <c r="AC40" s="139">
        <f t="shared" si="32"/>
        <v>29</v>
      </c>
      <c r="AD40" s="145">
        <f t="shared" si="33"/>
        <v>45159</v>
      </c>
      <c r="AE40" s="141">
        <f t="shared" si="51"/>
        <v>0</v>
      </c>
      <c r="AF40" s="143">
        <f t="shared" si="35"/>
        <v>22</v>
      </c>
      <c r="AG40" s="152">
        <f t="shared" si="52"/>
        <v>0</v>
      </c>
      <c r="AH40" s="151">
        <f t="shared" si="53"/>
        <v>0</v>
      </c>
      <c r="AI40" s="177">
        <v>5.851E-2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45189</v>
      </c>
      <c r="AN40"/>
      <c r="AO40" s="145">
        <f t="shared" si="8"/>
        <v>45189</v>
      </c>
      <c r="AP40" s="171">
        <f>VLOOKUP($AO40,[1]Plan1!$EW$167:$EZ$293,2)</f>
        <v>5739.56</v>
      </c>
      <c r="AQ40" s="170">
        <f t="shared" si="22"/>
        <v>45127</v>
      </c>
      <c r="AR40" s="171">
        <f>VLOOKUP($AO40,[1]Plan1!$EW$167:$EZ$293,4)</f>
        <v>5739.56</v>
      </c>
      <c r="AS40" s="170">
        <f t="shared" si="23"/>
        <v>45158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22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3"/>
      <c r="DE40" s="1"/>
      <c r="DF40" s="1"/>
      <c r="DG40" s="1"/>
      <c r="DH40" s="1"/>
      <c r="DI40" s="1"/>
      <c r="DJ40" s="1"/>
      <c r="DK40" s="1"/>
      <c r="DL40" s="1"/>
      <c r="DM40" s="1"/>
      <c r="DN40" s="4"/>
      <c r="DO40" s="15"/>
      <c r="DP40" s="15"/>
      <c r="DQ40" s="15"/>
      <c r="DR40" s="15"/>
      <c r="DS40" s="23"/>
      <c r="DT40" s="23"/>
    </row>
    <row r="41" spans="1:124" ht="15" x14ac:dyDescent="0.25">
      <c r="A41" s="111">
        <f t="shared" si="9"/>
        <v>44306</v>
      </c>
      <c r="B41" s="112">
        <f t="shared" si="76"/>
        <v>1006.95381653</v>
      </c>
      <c r="C41" s="112">
        <f t="shared" si="77"/>
        <v>1000</v>
      </c>
      <c r="D41" s="113">
        <f t="shared" si="78"/>
        <v>5574.49</v>
      </c>
      <c r="E41" s="114">
        <f t="shared" si="26"/>
        <v>5622.43</v>
      </c>
      <c r="F41" s="115">
        <f t="shared" si="79"/>
        <v>44249</v>
      </c>
      <c r="G41" s="116">
        <f t="shared" si="80"/>
        <v>8.5998898553949488E-3</v>
      </c>
      <c r="H41" s="117">
        <f t="shared" si="81"/>
        <v>44336</v>
      </c>
      <c r="I41" s="117">
        <f t="shared" si="82"/>
        <v>44306</v>
      </c>
      <c r="J41" s="118">
        <f t="shared" si="83"/>
        <v>20</v>
      </c>
      <c r="K41" s="102">
        <f t="shared" si="84"/>
        <v>6</v>
      </c>
      <c r="L41" s="8">
        <f t="shared" si="85"/>
        <v>1.00257223</v>
      </c>
      <c r="M41" s="119">
        <f t="shared" si="86"/>
        <v>1</v>
      </c>
      <c r="N41" s="119">
        <f t="shared" si="87"/>
        <v>1</v>
      </c>
      <c r="O41" s="112">
        <f t="shared" si="88"/>
        <v>1.00257223</v>
      </c>
      <c r="P41" s="112">
        <f t="shared" si="89"/>
        <v>1002.57223</v>
      </c>
      <c r="Q41" s="11">
        <f t="shared" si="90"/>
        <v>1</v>
      </c>
      <c r="R41" s="30">
        <f t="shared" si="91"/>
        <v>3.0905642409425203E-2</v>
      </c>
      <c r="S41" s="112">
        <f t="shared" si="92"/>
        <v>30.98513883</v>
      </c>
      <c r="T41" s="122">
        <f t="shared" si="19"/>
        <v>0.20100000000000001</v>
      </c>
      <c r="U41" s="120">
        <f t="shared" si="93"/>
        <v>6</v>
      </c>
      <c r="V41" s="120">
        <v>252</v>
      </c>
      <c r="W41" s="119">
        <f t="shared" si="94"/>
        <v>1.0043703450000001</v>
      </c>
      <c r="X41" s="112">
        <f t="shared" si="95"/>
        <v>4.3815865299999999</v>
      </c>
      <c r="Y41" s="112">
        <f t="shared" si="96"/>
        <v>35.366725360000004</v>
      </c>
      <c r="Z41" s="125" t="str">
        <f t="shared" si="30"/>
        <v>A+J=</v>
      </c>
      <c r="AA41" s="117">
        <f t="shared" si="31"/>
        <v>44306</v>
      </c>
      <c r="AB41" s="4"/>
      <c r="AC41" s="139">
        <f t="shared" si="32"/>
        <v>30</v>
      </c>
      <c r="AD41" s="145">
        <f t="shared" si="33"/>
        <v>45189</v>
      </c>
      <c r="AE41" s="141">
        <f t="shared" si="51"/>
        <v>0</v>
      </c>
      <c r="AF41" s="143">
        <f t="shared" si="35"/>
        <v>21</v>
      </c>
      <c r="AG41" s="152">
        <f t="shared" si="52"/>
        <v>0</v>
      </c>
      <c r="AH41" s="151">
        <f t="shared" si="53"/>
        <v>0</v>
      </c>
      <c r="AI41" s="177">
        <v>6.2239000000000003E-2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45219</v>
      </c>
      <c r="AN41"/>
      <c r="AO41" s="145">
        <f t="shared" si="8"/>
        <v>45219</v>
      </c>
      <c r="AP41" s="171">
        <f>VLOOKUP($AO41,[1]Plan1!$EW$167:$EZ$293,2)</f>
        <v>5739.56</v>
      </c>
      <c r="AQ41" s="170">
        <f t="shared" si="22"/>
        <v>45158</v>
      </c>
      <c r="AR41" s="171">
        <f>VLOOKUP($AO41,[1]Plan1!$EW$167:$EZ$293,4)</f>
        <v>5739.56</v>
      </c>
      <c r="AS41" s="170">
        <f t="shared" si="23"/>
        <v>45189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22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3"/>
      <c r="DE41" s="1"/>
      <c r="DF41" s="1"/>
      <c r="DG41" s="1"/>
      <c r="DH41" s="1"/>
      <c r="DI41" s="1"/>
      <c r="DJ41" s="1"/>
      <c r="DK41" s="1"/>
      <c r="DL41" s="1"/>
      <c r="DM41" s="1"/>
      <c r="DN41" s="4"/>
      <c r="DO41" s="15"/>
      <c r="DP41" s="15"/>
      <c r="DQ41" s="15"/>
      <c r="DR41" s="15"/>
      <c r="DS41" s="23"/>
      <c r="DT41" s="23"/>
    </row>
    <row r="42" spans="1:124" ht="15" x14ac:dyDescent="0.25">
      <c r="A42" s="111">
        <f t="shared" si="9"/>
        <v>44307</v>
      </c>
      <c r="B42" s="112">
        <f t="shared" si="76"/>
        <v>972.72219097999994</v>
      </c>
      <c r="C42" s="112">
        <f t="shared" si="77"/>
        <v>969.09435759999997</v>
      </c>
      <c r="D42" s="113">
        <f t="shared" si="78"/>
        <v>5622.43</v>
      </c>
      <c r="E42" s="114">
        <f t="shared" ref="E42:E103" si="97">IF($K42=1,VLOOKUP($A41,$AO$10:$AS$131,4),E41)</f>
        <v>5674.72</v>
      </c>
      <c r="F42" s="115">
        <f t="shared" ref="F42:F103" si="98">IF($K42=1,VLOOKUP($A41,$AO$10:$AS$131,5),F41)</f>
        <v>44275</v>
      </c>
      <c r="G42" s="116">
        <f t="shared" si="80"/>
        <v>9.3002491805145304E-3</v>
      </c>
      <c r="H42" s="117">
        <f t="shared" si="81"/>
        <v>44336</v>
      </c>
      <c r="I42" s="117">
        <f t="shared" si="82"/>
        <v>44336</v>
      </c>
      <c r="J42" s="118">
        <f t="shared" si="83"/>
        <v>21</v>
      </c>
      <c r="K42" s="118">
        <f t="shared" ref="K42:K43" si="99">(J42-(NETWORKDAYS(A42,I42,AD$148:AD$502)-1))</f>
        <v>1</v>
      </c>
      <c r="L42" s="8">
        <f t="shared" si="85"/>
        <v>1.00044091</v>
      </c>
      <c r="M42" s="119">
        <f t="shared" si="86"/>
        <v>1.00257223</v>
      </c>
      <c r="N42" s="119">
        <f t="shared" si="87"/>
        <v>1.00257223</v>
      </c>
      <c r="O42" s="112">
        <f t="shared" si="88"/>
        <v>1.00301427</v>
      </c>
      <c r="P42" s="112">
        <f t="shared" si="89"/>
        <v>972.01546963999999</v>
      </c>
      <c r="Q42" s="162">
        <f t="shared" si="90"/>
        <v>0</v>
      </c>
      <c r="R42" s="30">
        <f t="shared" si="91"/>
        <v>0</v>
      </c>
      <c r="S42" s="112">
        <f t="shared" si="92"/>
        <v>0</v>
      </c>
      <c r="T42" s="122">
        <f t="shared" si="19"/>
        <v>0.20100000000000001</v>
      </c>
      <c r="U42" s="120">
        <f t="shared" si="93"/>
        <v>1</v>
      </c>
      <c r="V42" s="120">
        <v>252</v>
      </c>
      <c r="W42" s="119">
        <f t="shared" si="94"/>
        <v>1.000727068</v>
      </c>
      <c r="X42" s="112">
        <f t="shared" si="95"/>
        <v>0.70672133999999998</v>
      </c>
      <c r="Y42" s="112">
        <f t="shared" si="96"/>
        <v>0</v>
      </c>
      <c r="Z42" s="125" t="str">
        <f t="shared" si="30"/>
        <v>A+J=</v>
      </c>
      <c r="AA42" s="117">
        <f t="shared" si="31"/>
        <v>44336</v>
      </c>
      <c r="AB42" s="4"/>
      <c r="AC42" s="139">
        <f t="shared" si="32"/>
        <v>31</v>
      </c>
      <c r="AD42" s="145">
        <f t="shared" si="33"/>
        <v>45219</v>
      </c>
      <c r="AE42" s="141">
        <f t="shared" si="51"/>
        <v>0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77">
        <v>6.5242000000000008E-2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45250</v>
      </c>
      <c r="AN42"/>
      <c r="AO42" s="145">
        <f t="shared" ref="AO42:AO73" si="100">AJ180</f>
        <v>45250</v>
      </c>
      <c r="AP42" s="171">
        <f>VLOOKUP($AO42,[1]Plan1!$EW$167:$EZ$293,2)</f>
        <v>5739.56</v>
      </c>
      <c r="AQ42" s="170">
        <f t="shared" si="22"/>
        <v>45189</v>
      </c>
      <c r="AR42" s="171">
        <f>VLOOKUP($AO42,[1]Plan1!$EW$167:$EZ$293,4)</f>
        <v>5739.56</v>
      </c>
      <c r="AS42" s="170">
        <f t="shared" si="23"/>
        <v>45219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25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26"/>
      <c r="DO42" s="27"/>
      <c r="DP42" s="27"/>
      <c r="DQ42" s="27"/>
      <c r="DR42" s="27"/>
      <c r="DS42" s="27"/>
      <c r="DT42" s="27"/>
    </row>
    <row r="43" spans="1:124" ht="15" x14ac:dyDescent="0.25">
      <c r="A43" s="111">
        <f t="shared" si="9"/>
        <v>44308</v>
      </c>
      <c r="B43" s="112">
        <f t="shared" si="76"/>
        <v>972.72219097999994</v>
      </c>
      <c r="C43" s="112">
        <f t="shared" si="77"/>
        <v>969.09435759999997</v>
      </c>
      <c r="D43" s="113">
        <f t="shared" si="78"/>
        <v>5622.43</v>
      </c>
      <c r="E43" s="114">
        <f t="shared" si="97"/>
        <v>5674.72</v>
      </c>
      <c r="F43" s="115">
        <f t="shared" si="98"/>
        <v>44275</v>
      </c>
      <c r="G43" s="116">
        <f t="shared" si="80"/>
        <v>9.3002491805145304E-3</v>
      </c>
      <c r="H43" s="117">
        <f t="shared" si="81"/>
        <v>44336</v>
      </c>
      <c r="I43" s="117">
        <f t="shared" si="82"/>
        <v>44336</v>
      </c>
      <c r="J43" s="118">
        <f t="shared" si="83"/>
        <v>21</v>
      </c>
      <c r="K43" s="118">
        <f t="shared" si="99"/>
        <v>1</v>
      </c>
      <c r="L43" s="8">
        <f t="shared" si="85"/>
        <v>1.00044091</v>
      </c>
      <c r="M43" s="119">
        <f t="shared" si="86"/>
        <v>1.00257223</v>
      </c>
      <c r="N43" s="119">
        <f t="shared" si="87"/>
        <v>1.00257223</v>
      </c>
      <c r="O43" s="112">
        <f t="shared" si="88"/>
        <v>1.00301427</v>
      </c>
      <c r="P43" s="112">
        <f t="shared" si="89"/>
        <v>972.01546963999999</v>
      </c>
      <c r="Q43" s="162">
        <f t="shared" si="90"/>
        <v>0</v>
      </c>
      <c r="R43" s="30">
        <f t="shared" si="91"/>
        <v>0</v>
      </c>
      <c r="S43" s="112">
        <f t="shared" si="92"/>
        <v>0</v>
      </c>
      <c r="T43" s="122">
        <f t="shared" si="19"/>
        <v>0.20100000000000001</v>
      </c>
      <c r="U43" s="120">
        <f t="shared" si="93"/>
        <v>1</v>
      </c>
      <c r="V43" s="120">
        <v>252</v>
      </c>
      <c r="W43" s="119">
        <f t="shared" si="94"/>
        <v>1.000727068</v>
      </c>
      <c r="X43" s="112">
        <f t="shared" si="95"/>
        <v>0.70672133999999998</v>
      </c>
      <c r="Y43" s="112">
        <f t="shared" si="96"/>
        <v>0</v>
      </c>
      <c r="Z43" s="125" t="str">
        <f t="shared" si="30"/>
        <v>A+J=</v>
      </c>
      <c r="AA43" s="117">
        <f t="shared" si="31"/>
        <v>44336</v>
      </c>
      <c r="AB43" s="4"/>
      <c r="AC43" s="139">
        <f t="shared" si="32"/>
        <v>32</v>
      </c>
      <c r="AD43" s="145">
        <f t="shared" si="33"/>
        <v>45250</v>
      </c>
      <c r="AE43" s="141">
        <f t="shared" si="51"/>
        <v>0</v>
      </c>
      <c r="AF43" s="143">
        <f t="shared" si="35"/>
        <v>19</v>
      </c>
      <c r="AG43" s="152">
        <f t="shared" si="52"/>
        <v>0</v>
      </c>
      <c r="AH43" s="151">
        <f t="shared" si="53"/>
        <v>0</v>
      </c>
      <c r="AI43" s="177">
        <v>7.4754000000000001E-2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45280</v>
      </c>
      <c r="AN43"/>
      <c r="AO43" s="145">
        <f t="shared" si="100"/>
        <v>45280</v>
      </c>
      <c r="AP43" s="171">
        <f>VLOOKUP($AO43,[1]Plan1!$EW$167:$EZ$293,2)</f>
        <v>5739.56</v>
      </c>
      <c r="AQ43" s="170">
        <f t="shared" si="22"/>
        <v>45219</v>
      </c>
      <c r="AR43" s="171">
        <f>VLOOKUP($AO43,[1]Plan1!$EW$167:$EZ$293,4)</f>
        <v>5739.56</v>
      </c>
      <c r="AS43" s="170">
        <f t="shared" si="23"/>
        <v>45250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22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3"/>
      <c r="DE43" s="1"/>
      <c r="DF43" s="1"/>
      <c r="DG43" s="1"/>
      <c r="DH43" s="1"/>
      <c r="DI43" s="1"/>
      <c r="DJ43" s="1"/>
      <c r="DK43" s="1"/>
      <c r="DL43" s="1"/>
      <c r="DM43" s="1"/>
      <c r="DN43" s="4"/>
      <c r="DO43" s="15"/>
      <c r="DP43" s="15"/>
      <c r="DQ43" s="15"/>
      <c r="DR43" s="15"/>
      <c r="DS43" s="23"/>
      <c r="DT43" s="23"/>
    </row>
    <row r="44" spans="1:124" ht="15" x14ac:dyDescent="0.25">
      <c r="A44" s="111">
        <f t="shared" si="9"/>
        <v>44309</v>
      </c>
      <c r="B44" s="112">
        <f t="shared" si="10"/>
        <v>973.85863097000004</v>
      </c>
      <c r="C44" s="112">
        <f t="shared" si="25"/>
        <v>969.09435759999997</v>
      </c>
      <c r="D44" s="113">
        <f t="shared" si="11"/>
        <v>5622.43</v>
      </c>
      <c r="E44" s="114">
        <f t="shared" si="97"/>
        <v>5674.72</v>
      </c>
      <c r="F44" s="115">
        <f t="shared" si="98"/>
        <v>44275</v>
      </c>
      <c r="G44" s="116">
        <f t="shared" si="0"/>
        <v>9.3002491805145304E-3</v>
      </c>
      <c r="H44" s="117">
        <f t="shared" si="13"/>
        <v>44336</v>
      </c>
      <c r="I44" s="117">
        <f t="shared" si="14"/>
        <v>44336</v>
      </c>
      <c r="J44" s="118">
        <f t="shared" si="15"/>
        <v>21</v>
      </c>
      <c r="K44" s="118">
        <f t="shared" ref="K44:K45" si="101">(J44-(NETWORKDAYS(A44,I44,AD$148:AD$502)-1))</f>
        <v>2</v>
      </c>
      <c r="L44" s="8">
        <f t="shared" si="16"/>
        <v>1.0008820300000001</v>
      </c>
      <c r="M44" s="119">
        <f t="shared" si="17"/>
        <v>1.00257223</v>
      </c>
      <c r="N44" s="119">
        <f t="shared" si="56"/>
        <v>1.00257223</v>
      </c>
      <c r="O44" s="112">
        <f t="shared" ref="O44:O104" si="102">TRUNC(TRUNC((L44*N44),15),8)</f>
        <v>1.0034565200000001</v>
      </c>
      <c r="P44" s="112">
        <f t="shared" si="3"/>
        <v>972.44405161999998</v>
      </c>
      <c r="Q44" s="162">
        <f t="shared" si="27"/>
        <v>0</v>
      </c>
      <c r="R44" s="30">
        <f t="shared" si="28"/>
        <v>0</v>
      </c>
      <c r="S44" s="112">
        <f t="shared" ref="S44:S102" si="103">IF(R44&gt;0,TRUNC(R44*P44,8),0)</f>
        <v>0</v>
      </c>
      <c r="T44" s="122">
        <f t="shared" si="19"/>
        <v>0.20100000000000001</v>
      </c>
      <c r="U44" s="120">
        <f t="shared" si="57"/>
        <v>2</v>
      </c>
      <c r="V44" s="120">
        <v>252</v>
      </c>
      <c r="W44" s="119">
        <f t="shared" si="5"/>
        <v>1.0014546639999999</v>
      </c>
      <c r="X44" s="112">
        <f t="shared" si="6"/>
        <v>1.4145793499999999</v>
      </c>
      <c r="Y44" s="112">
        <f t="shared" si="7"/>
        <v>0</v>
      </c>
      <c r="Z44" s="125" t="str">
        <f t="shared" si="30"/>
        <v>A+J=</v>
      </c>
      <c r="AA44" s="117">
        <f t="shared" si="31"/>
        <v>44336</v>
      </c>
      <c r="AB44" s="4"/>
      <c r="AC44" s="139">
        <f t="shared" si="32"/>
        <v>33</v>
      </c>
      <c r="AD44" s="145">
        <f t="shared" ref="AD44:AD61" si="104">VLOOKUP(AC44,$AG$148:$AK$330,4,FALSE)</f>
        <v>45280</v>
      </c>
      <c r="AE44" s="141">
        <f t="shared" si="51"/>
        <v>0</v>
      </c>
      <c r="AF44" s="143">
        <f t="shared" ref="AF44:AF61" si="105">NETWORKDAYS(AD43,AD44,AD$148:AD$502)-1</f>
        <v>22</v>
      </c>
      <c r="AG44" s="152">
        <f t="shared" si="52"/>
        <v>0</v>
      </c>
      <c r="AH44" s="151">
        <f t="shared" si="53"/>
        <v>0</v>
      </c>
      <c r="AI44" s="177">
        <v>7.6425000000000007E-2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45313</v>
      </c>
      <c r="AN44"/>
      <c r="AO44" s="145">
        <f t="shared" si="100"/>
        <v>45313</v>
      </c>
      <c r="AP44" s="171">
        <f>VLOOKUP($AO44,[1]Plan1!$EW$167:$EZ$293,2)</f>
        <v>5739.56</v>
      </c>
      <c r="AQ44" s="170">
        <f t="shared" si="22"/>
        <v>45252</v>
      </c>
      <c r="AR44" s="171">
        <f>VLOOKUP($AO44,[1]Plan1!$EW$167:$EZ$293,4)</f>
        <v>5739.56</v>
      </c>
      <c r="AS44" s="170">
        <f t="shared" si="23"/>
        <v>45282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22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3"/>
      <c r="DE44" s="1"/>
      <c r="DF44" s="1"/>
      <c r="DG44" s="1"/>
      <c r="DH44" s="1"/>
      <c r="DI44" s="1"/>
      <c r="DJ44" s="1"/>
      <c r="DK44" s="1"/>
      <c r="DL44" s="1"/>
      <c r="DM44" s="1"/>
      <c r="DN44" s="4"/>
      <c r="DO44" s="15"/>
      <c r="DP44" s="15"/>
      <c r="DQ44" s="15"/>
      <c r="DR44" s="15"/>
      <c r="DS44" s="23"/>
      <c r="DT44" s="23"/>
    </row>
    <row r="45" spans="1:124" ht="15" x14ac:dyDescent="0.25">
      <c r="A45" s="111">
        <f t="shared" si="9"/>
        <v>44310</v>
      </c>
      <c r="B45" s="112">
        <f t="shared" si="10"/>
        <v>974.99640449000003</v>
      </c>
      <c r="C45" s="112">
        <f t="shared" si="25"/>
        <v>969.09435759999997</v>
      </c>
      <c r="D45" s="113">
        <f t="shared" si="11"/>
        <v>5622.43</v>
      </c>
      <c r="E45" s="114">
        <f t="shared" si="97"/>
        <v>5674.72</v>
      </c>
      <c r="F45" s="115">
        <f t="shared" si="98"/>
        <v>44275</v>
      </c>
      <c r="G45" s="116">
        <f t="shared" si="0"/>
        <v>9.3002491805145304E-3</v>
      </c>
      <c r="H45" s="117">
        <f t="shared" si="13"/>
        <v>44336</v>
      </c>
      <c r="I45" s="117">
        <f t="shared" si="14"/>
        <v>44336</v>
      </c>
      <c r="J45" s="118">
        <f t="shared" si="15"/>
        <v>21</v>
      </c>
      <c r="K45" s="118">
        <f t="shared" si="101"/>
        <v>3</v>
      </c>
      <c r="L45" s="8">
        <f t="shared" si="16"/>
        <v>1.0013233399999999</v>
      </c>
      <c r="M45" s="119">
        <f t="shared" ref="M45:M105" si="106">IF(I45&gt;I44,L44,M44)</f>
        <v>1.00257223</v>
      </c>
      <c r="N45" s="119">
        <f t="shared" si="56"/>
        <v>1.00257223</v>
      </c>
      <c r="O45" s="112">
        <f t="shared" si="102"/>
        <v>1.0038989700000001</v>
      </c>
      <c r="P45" s="112">
        <f t="shared" si="3"/>
        <v>972.87282742000002</v>
      </c>
      <c r="Q45" s="162">
        <f t="shared" si="27"/>
        <v>0</v>
      </c>
      <c r="R45" s="30">
        <f t="shared" si="28"/>
        <v>0</v>
      </c>
      <c r="S45" s="112">
        <f t="shared" si="103"/>
        <v>0</v>
      </c>
      <c r="T45" s="122">
        <f t="shared" si="19"/>
        <v>0.20100000000000001</v>
      </c>
      <c r="U45" s="120">
        <f t="shared" si="57"/>
        <v>3</v>
      </c>
      <c r="V45" s="120">
        <v>252</v>
      </c>
      <c r="W45" s="119">
        <f t="shared" si="5"/>
        <v>1.00218279</v>
      </c>
      <c r="X45" s="112">
        <f t="shared" si="6"/>
        <v>2.1235770700000001</v>
      </c>
      <c r="Y45" s="112">
        <f t="shared" si="7"/>
        <v>0</v>
      </c>
      <c r="Z45" s="125" t="str">
        <f t="shared" si="30"/>
        <v>A+J=</v>
      </c>
      <c r="AA45" s="117">
        <f t="shared" si="31"/>
        <v>44336</v>
      </c>
      <c r="AB45" s="4"/>
      <c r="AC45" s="139">
        <f t="shared" si="32"/>
        <v>34</v>
      </c>
      <c r="AD45" s="145">
        <f t="shared" si="104"/>
        <v>45313</v>
      </c>
      <c r="AE45" s="141">
        <f t="shared" si="51"/>
        <v>0</v>
      </c>
      <c r="AF45" s="143">
        <f t="shared" si="105"/>
        <v>21</v>
      </c>
      <c r="AG45" s="152">
        <f t="shared" si="52"/>
        <v>0</v>
      </c>
      <c r="AH45" s="151">
        <f t="shared" si="53"/>
        <v>0</v>
      </c>
      <c r="AI45" s="177">
        <v>7.9367999999999994E-2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45342</v>
      </c>
      <c r="AN45"/>
      <c r="AO45" s="145">
        <f t="shared" si="100"/>
        <v>45342</v>
      </c>
      <c r="AP45" s="171">
        <f>VLOOKUP($AO45,[1]Plan1!$EW$167:$EZ$293,2)</f>
        <v>5739.56</v>
      </c>
      <c r="AQ45" s="170">
        <f t="shared" si="22"/>
        <v>45280</v>
      </c>
      <c r="AR45" s="171">
        <f>VLOOKUP($AO45,[1]Plan1!$EW$167:$EZ$293,4)</f>
        <v>5739.56</v>
      </c>
      <c r="AS45" s="170">
        <f t="shared" si="23"/>
        <v>45311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22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3"/>
      <c r="DE45" s="1"/>
      <c r="DF45" s="1"/>
      <c r="DG45" s="1"/>
      <c r="DH45" s="1"/>
      <c r="DI45" s="1"/>
      <c r="DJ45" s="1"/>
      <c r="DK45" s="1"/>
      <c r="DL45" s="1"/>
      <c r="DM45" s="1"/>
      <c r="DN45" s="4"/>
      <c r="DO45" s="15"/>
      <c r="DP45" s="15"/>
      <c r="DQ45" s="15"/>
      <c r="DR45" s="15"/>
      <c r="DS45" s="23"/>
      <c r="DT45" s="23"/>
    </row>
    <row r="46" spans="1:124" ht="15" x14ac:dyDescent="0.25">
      <c r="A46" s="111">
        <f t="shared" si="9"/>
        <v>44311</v>
      </c>
      <c r="B46" s="112">
        <f t="shared" si="10"/>
        <v>974.99640449000003</v>
      </c>
      <c r="C46" s="112">
        <f t="shared" si="25"/>
        <v>969.09435759999997</v>
      </c>
      <c r="D46" s="113">
        <f t="shared" si="11"/>
        <v>5622.43</v>
      </c>
      <c r="E46" s="114">
        <f t="shared" si="97"/>
        <v>5674.72</v>
      </c>
      <c r="F46" s="115">
        <f t="shared" si="98"/>
        <v>44275</v>
      </c>
      <c r="G46" s="116">
        <f t="shared" si="0"/>
        <v>9.3002491805145304E-3</v>
      </c>
      <c r="H46" s="117">
        <f t="shared" si="13"/>
        <v>44336</v>
      </c>
      <c r="I46" s="117">
        <f t="shared" si="14"/>
        <v>44336</v>
      </c>
      <c r="J46" s="118">
        <f t="shared" si="15"/>
        <v>21</v>
      </c>
      <c r="K46" s="118">
        <f t="shared" ref="K46:K109" si="107">(J46-(NETWORKDAYS(A46,I46,AD$148:AD$502)-1))</f>
        <v>3</v>
      </c>
      <c r="L46" s="8">
        <f t="shared" si="16"/>
        <v>1.0013233399999999</v>
      </c>
      <c r="M46" s="119">
        <f t="shared" si="106"/>
        <v>1.00257223</v>
      </c>
      <c r="N46" s="119">
        <f t="shared" si="56"/>
        <v>1.00257223</v>
      </c>
      <c r="O46" s="112">
        <f t="shared" si="102"/>
        <v>1.0038989700000001</v>
      </c>
      <c r="P46" s="112">
        <f t="shared" si="3"/>
        <v>972.87282742000002</v>
      </c>
      <c r="Q46" s="162">
        <f t="shared" si="27"/>
        <v>0</v>
      </c>
      <c r="R46" s="30">
        <f t="shared" si="28"/>
        <v>0</v>
      </c>
      <c r="S46" s="112">
        <f t="shared" si="103"/>
        <v>0</v>
      </c>
      <c r="T46" s="122">
        <f t="shared" si="19"/>
        <v>0.20100000000000001</v>
      </c>
      <c r="U46" s="120">
        <f t="shared" si="57"/>
        <v>3</v>
      </c>
      <c r="V46" s="120">
        <v>252</v>
      </c>
      <c r="W46" s="119">
        <f t="shared" si="5"/>
        <v>1.00218279</v>
      </c>
      <c r="X46" s="112">
        <f t="shared" si="6"/>
        <v>2.1235770700000001</v>
      </c>
      <c r="Y46" s="112">
        <f t="shared" si="7"/>
        <v>0</v>
      </c>
      <c r="Z46" s="125" t="str">
        <f t="shared" si="30"/>
        <v>A+J=</v>
      </c>
      <c r="AA46" s="117">
        <f t="shared" si="31"/>
        <v>44336</v>
      </c>
      <c r="AB46" s="4"/>
      <c r="AC46" s="139">
        <f t="shared" si="32"/>
        <v>35</v>
      </c>
      <c r="AD46" s="145">
        <f t="shared" si="104"/>
        <v>45342</v>
      </c>
      <c r="AE46" s="141">
        <f t="shared" si="51"/>
        <v>0</v>
      </c>
      <c r="AF46" s="143">
        <f t="shared" si="105"/>
        <v>19</v>
      </c>
      <c r="AG46" s="152">
        <f t="shared" si="52"/>
        <v>0</v>
      </c>
      <c r="AH46" s="151">
        <f t="shared" si="53"/>
        <v>0</v>
      </c>
      <c r="AI46" s="177">
        <v>8.4769000000000011E-2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45371</v>
      </c>
      <c r="AN46"/>
      <c r="AO46" s="145">
        <f t="shared" si="100"/>
        <v>45371</v>
      </c>
      <c r="AP46" s="171">
        <f>VLOOKUP($AO46,[1]Plan1!$EW$167:$EZ$293,2)</f>
        <v>5739.56</v>
      </c>
      <c r="AQ46" s="170">
        <f t="shared" si="22"/>
        <v>45311</v>
      </c>
      <c r="AR46" s="171">
        <f>VLOOKUP($AO46,[1]Plan1!$EW$167:$EZ$293,4)</f>
        <v>5739.56</v>
      </c>
      <c r="AS46" s="170">
        <f t="shared" si="23"/>
        <v>45342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22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3"/>
      <c r="DE46" s="1"/>
      <c r="DF46" s="1"/>
      <c r="DG46" s="1"/>
      <c r="DH46" s="1"/>
      <c r="DI46" s="1"/>
      <c r="DJ46" s="1"/>
      <c r="DK46" s="1"/>
      <c r="DL46" s="1"/>
      <c r="DM46" s="1"/>
      <c r="DN46" s="4"/>
      <c r="DO46" s="15"/>
      <c r="DP46" s="15"/>
      <c r="DQ46" s="15"/>
      <c r="DR46" s="15"/>
      <c r="DS46" s="23"/>
      <c r="DT46" s="23"/>
    </row>
    <row r="47" spans="1:124" ht="15" x14ac:dyDescent="0.25">
      <c r="A47" s="111">
        <f t="shared" si="9"/>
        <v>44312</v>
      </c>
      <c r="B47" s="112">
        <f t="shared" si="10"/>
        <v>974.99640449000003</v>
      </c>
      <c r="C47" s="112">
        <f t="shared" si="25"/>
        <v>969.09435759999997</v>
      </c>
      <c r="D47" s="113">
        <f t="shared" si="11"/>
        <v>5622.43</v>
      </c>
      <c r="E47" s="114">
        <f t="shared" si="97"/>
        <v>5674.72</v>
      </c>
      <c r="F47" s="115">
        <f t="shared" si="98"/>
        <v>44275</v>
      </c>
      <c r="G47" s="116">
        <f t="shared" si="0"/>
        <v>9.3002491805145304E-3</v>
      </c>
      <c r="H47" s="117">
        <f t="shared" si="13"/>
        <v>44336</v>
      </c>
      <c r="I47" s="117">
        <f t="shared" si="14"/>
        <v>44336</v>
      </c>
      <c r="J47" s="118">
        <f t="shared" si="15"/>
        <v>21</v>
      </c>
      <c r="K47" s="118">
        <f t="shared" si="107"/>
        <v>3</v>
      </c>
      <c r="L47" s="8">
        <f t="shared" si="16"/>
        <v>1.0013233399999999</v>
      </c>
      <c r="M47" s="119">
        <f t="shared" si="106"/>
        <v>1.00257223</v>
      </c>
      <c r="N47" s="119">
        <f t="shared" si="56"/>
        <v>1.00257223</v>
      </c>
      <c r="O47" s="112">
        <f t="shared" si="102"/>
        <v>1.0038989700000001</v>
      </c>
      <c r="P47" s="112">
        <f t="shared" si="3"/>
        <v>972.87282742000002</v>
      </c>
      <c r="Q47" s="162">
        <f t="shared" si="27"/>
        <v>0</v>
      </c>
      <c r="R47" s="30">
        <f t="shared" si="28"/>
        <v>0</v>
      </c>
      <c r="S47" s="112">
        <f t="shared" si="103"/>
        <v>0</v>
      </c>
      <c r="T47" s="122">
        <f t="shared" si="19"/>
        <v>0.20100000000000001</v>
      </c>
      <c r="U47" s="120">
        <f t="shared" si="57"/>
        <v>3</v>
      </c>
      <c r="V47" s="120">
        <v>252</v>
      </c>
      <c r="W47" s="119">
        <f t="shared" si="5"/>
        <v>1.00218279</v>
      </c>
      <c r="X47" s="112">
        <f t="shared" si="6"/>
        <v>2.1235770700000001</v>
      </c>
      <c r="Y47" s="112">
        <f t="shared" si="7"/>
        <v>0</v>
      </c>
      <c r="Z47" s="125" t="str">
        <f t="shared" si="30"/>
        <v>A+J=</v>
      </c>
      <c r="AA47" s="117">
        <f t="shared" si="31"/>
        <v>44336</v>
      </c>
      <c r="AB47" s="4"/>
      <c r="AC47" s="139">
        <f t="shared" si="32"/>
        <v>36</v>
      </c>
      <c r="AD47" s="145">
        <f t="shared" si="104"/>
        <v>45371</v>
      </c>
      <c r="AE47" s="141">
        <f t="shared" si="51"/>
        <v>0</v>
      </c>
      <c r="AF47" s="143">
        <f t="shared" si="105"/>
        <v>21</v>
      </c>
      <c r="AG47" s="152">
        <f t="shared" si="52"/>
        <v>0</v>
      </c>
      <c r="AH47" s="151">
        <f t="shared" si="53"/>
        <v>0</v>
      </c>
      <c r="AI47" s="177">
        <v>8.9617000000000002E-2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45404</v>
      </c>
      <c r="AN47"/>
      <c r="AO47" s="145">
        <f t="shared" si="100"/>
        <v>45404</v>
      </c>
      <c r="AP47" s="171">
        <f>VLOOKUP($AO47,[1]Plan1!$EW$167:$EZ$293,2)</f>
        <v>5739.56</v>
      </c>
      <c r="AQ47" s="170">
        <f t="shared" si="22"/>
        <v>45344</v>
      </c>
      <c r="AR47" s="171">
        <f>VLOOKUP($AO47,[1]Plan1!$EW$167:$EZ$293,4)</f>
        <v>5739.56</v>
      </c>
      <c r="AS47" s="170">
        <f t="shared" si="23"/>
        <v>45373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22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3"/>
      <c r="DE47" s="1"/>
      <c r="DF47" s="1"/>
      <c r="DG47" s="1"/>
      <c r="DH47" s="1"/>
      <c r="DI47" s="1"/>
      <c r="DJ47" s="1"/>
      <c r="DK47" s="1"/>
      <c r="DL47" s="1"/>
      <c r="DM47" s="1"/>
      <c r="DN47" s="4"/>
      <c r="DO47" s="15"/>
      <c r="DP47" s="15"/>
      <c r="DQ47" s="15"/>
      <c r="DR47" s="15"/>
      <c r="DS47" s="23"/>
      <c r="DT47" s="23"/>
    </row>
    <row r="48" spans="1:124" ht="15" x14ac:dyDescent="0.25">
      <c r="A48" s="111">
        <f t="shared" si="9"/>
        <v>44313</v>
      </c>
      <c r="B48" s="112">
        <f t="shared" si="10"/>
        <v>976.13549224999997</v>
      </c>
      <c r="C48" s="112">
        <f t="shared" si="25"/>
        <v>969.09435759999997</v>
      </c>
      <c r="D48" s="113">
        <f t="shared" si="11"/>
        <v>5622.43</v>
      </c>
      <c r="E48" s="114">
        <f t="shared" si="97"/>
        <v>5674.72</v>
      </c>
      <c r="F48" s="115">
        <f t="shared" si="98"/>
        <v>44275</v>
      </c>
      <c r="G48" s="116">
        <f t="shared" si="0"/>
        <v>9.3002491805145304E-3</v>
      </c>
      <c r="H48" s="117">
        <f t="shared" si="13"/>
        <v>44336</v>
      </c>
      <c r="I48" s="117">
        <f t="shared" si="14"/>
        <v>44336</v>
      </c>
      <c r="J48" s="118">
        <f t="shared" si="15"/>
        <v>21</v>
      </c>
      <c r="K48" s="118">
        <f t="shared" si="107"/>
        <v>4</v>
      </c>
      <c r="L48" s="8">
        <f t="shared" si="16"/>
        <v>1.0017648400000001</v>
      </c>
      <c r="M48" s="119">
        <f t="shared" si="106"/>
        <v>1.00257223</v>
      </c>
      <c r="N48" s="119">
        <f t="shared" si="56"/>
        <v>1.00257223</v>
      </c>
      <c r="O48" s="112">
        <f t="shared" si="102"/>
        <v>1.0043416000000001</v>
      </c>
      <c r="P48" s="112">
        <f t="shared" si="3"/>
        <v>973.30177765999997</v>
      </c>
      <c r="Q48" s="162">
        <f t="shared" si="27"/>
        <v>0</v>
      </c>
      <c r="R48" s="30">
        <f t="shared" si="28"/>
        <v>0</v>
      </c>
      <c r="S48" s="112">
        <f t="shared" si="103"/>
        <v>0</v>
      </c>
      <c r="T48" s="122">
        <f t="shared" si="19"/>
        <v>0.20100000000000001</v>
      </c>
      <c r="U48" s="120">
        <f t="shared" si="57"/>
        <v>4</v>
      </c>
      <c r="V48" s="120">
        <v>252</v>
      </c>
      <c r="W48" s="119">
        <f t="shared" si="5"/>
        <v>1.0029114450000001</v>
      </c>
      <c r="X48" s="112">
        <f t="shared" si="6"/>
        <v>2.83371459</v>
      </c>
      <c r="Y48" s="112">
        <f t="shared" si="7"/>
        <v>0</v>
      </c>
      <c r="Z48" s="125" t="str">
        <f t="shared" si="30"/>
        <v>A+J=</v>
      </c>
      <c r="AA48" s="117">
        <f t="shared" si="31"/>
        <v>44336</v>
      </c>
      <c r="AB48" s="4"/>
      <c r="AC48" s="139">
        <f t="shared" si="32"/>
        <v>37</v>
      </c>
      <c r="AD48" s="145">
        <f t="shared" si="104"/>
        <v>45404</v>
      </c>
      <c r="AE48" s="141">
        <f t="shared" si="51"/>
        <v>0</v>
      </c>
      <c r="AF48" s="143">
        <f t="shared" si="105"/>
        <v>22</v>
      </c>
      <c r="AG48" s="152">
        <f t="shared" si="52"/>
        <v>0</v>
      </c>
      <c r="AH48" s="151">
        <f t="shared" si="53"/>
        <v>0</v>
      </c>
      <c r="AI48" s="177">
        <v>9.6378000000000005E-2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45432</v>
      </c>
      <c r="AN48"/>
      <c r="AO48" s="145">
        <f t="shared" si="100"/>
        <v>45432</v>
      </c>
      <c r="AP48" s="171">
        <f>VLOOKUP($AO48,[1]Plan1!$EW$167:$EZ$293,2)</f>
        <v>5739.56</v>
      </c>
      <c r="AQ48" s="170">
        <f t="shared" si="22"/>
        <v>45371</v>
      </c>
      <c r="AR48" s="171">
        <f>VLOOKUP($AO48,[1]Plan1!$EW$167:$EZ$293,4)</f>
        <v>5739.56</v>
      </c>
      <c r="AS48" s="170">
        <f t="shared" si="23"/>
        <v>45402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22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3"/>
      <c r="DE48" s="1"/>
      <c r="DF48" s="1"/>
      <c r="DG48" s="1"/>
      <c r="DH48" s="1"/>
      <c r="DI48" s="1"/>
      <c r="DJ48" s="1"/>
      <c r="DK48" s="1"/>
      <c r="DL48" s="1"/>
      <c r="DM48" s="1"/>
      <c r="DN48" s="4"/>
      <c r="DO48" s="15"/>
      <c r="DP48" s="15"/>
      <c r="DQ48" s="15"/>
      <c r="DR48" s="15"/>
      <c r="DS48" s="23"/>
      <c r="DT48" s="23"/>
    </row>
    <row r="49" spans="1:124" ht="15" x14ac:dyDescent="0.25">
      <c r="A49" s="111">
        <f t="shared" si="9"/>
        <v>44314</v>
      </c>
      <c r="B49" s="112">
        <f t="shared" si="10"/>
        <v>977.27592544000004</v>
      </c>
      <c r="C49" s="112">
        <f t="shared" si="25"/>
        <v>969.09435759999997</v>
      </c>
      <c r="D49" s="113">
        <f t="shared" si="11"/>
        <v>5622.43</v>
      </c>
      <c r="E49" s="114">
        <f t="shared" si="97"/>
        <v>5674.72</v>
      </c>
      <c r="F49" s="115">
        <f t="shared" si="98"/>
        <v>44275</v>
      </c>
      <c r="G49" s="116">
        <f t="shared" si="0"/>
        <v>9.3002491805145304E-3</v>
      </c>
      <c r="H49" s="117">
        <f t="shared" si="13"/>
        <v>44336</v>
      </c>
      <c r="I49" s="117">
        <f t="shared" si="14"/>
        <v>44336</v>
      </c>
      <c r="J49" s="118">
        <f t="shared" si="15"/>
        <v>21</v>
      </c>
      <c r="K49" s="118">
        <f t="shared" si="107"/>
        <v>5</v>
      </c>
      <c r="L49" s="8">
        <f t="shared" si="16"/>
        <v>1.00220654</v>
      </c>
      <c r="M49" s="119">
        <f t="shared" si="106"/>
        <v>1.00257223</v>
      </c>
      <c r="N49" s="119">
        <f t="shared" si="56"/>
        <v>1.00257223</v>
      </c>
      <c r="O49" s="112">
        <f t="shared" si="102"/>
        <v>1.0047844399999999</v>
      </c>
      <c r="P49" s="112">
        <f t="shared" si="3"/>
        <v>973.73093140000003</v>
      </c>
      <c r="Q49" s="162">
        <f t="shared" si="27"/>
        <v>0</v>
      </c>
      <c r="R49" s="30">
        <f t="shared" si="28"/>
        <v>0</v>
      </c>
      <c r="S49" s="112">
        <f t="shared" si="103"/>
        <v>0</v>
      </c>
      <c r="T49" s="122">
        <f t="shared" si="19"/>
        <v>0.20100000000000001</v>
      </c>
      <c r="U49" s="120">
        <f t="shared" si="57"/>
        <v>5</v>
      </c>
      <c r="V49" s="120">
        <v>252</v>
      </c>
      <c r="W49" s="119">
        <f t="shared" si="5"/>
        <v>1.00364063</v>
      </c>
      <c r="X49" s="112">
        <f t="shared" si="6"/>
        <v>3.5449940400000002</v>
      </c>
      <c r="Y49" s="112">
        <f t="shared" si="7"/>
        <v>0</v>
      </c>
      <c r="Z49" s="125" t="str">
        <f t="shared" si="30"/>
        <v>A+J=</v>
      </c>
      <c r="AA49" s="117">
        <f t="shared" si="31"/>
        <v>44336</v>
      </c>
      <c r="AB49" s="4"/>
      <c r="AC49" s="139">
        <f t="shared" si="32"/>
        <v>38</v>
      </c>
      <c r="AD49" s="145">
        <f t="shared" si="104"/>
        <v>45432</v>
      </c>
      <c r="AE49" s="141">
        <f t="shared" si="51"/>
        <v>0</v>
      </c>
      <c r="AF49" s="143">
        <f t="shared" si="105"/>
        <v>19</v>
      </c>
      <c r="AG49" s="152">
        <f t="shared" si="52"/>
        <v>0</v>
      </c>
      <c r="AH49" s="151">
        <f t="shared" si="53"/>
        <v>0</v>
      </c>
      <c r="AI49" s="177">
        <v>0.113409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45463</v>
      </c>
      <c r="AN49"/>
      <c r="AO49" s="145">
        <f t="shared" si="100"/>
        <v>45463</v>
      </c>
      <c r="AP49" s="171">
        <f>VLOOKUP($AO49,[1]Plan1!$EW$167:$EZ$293,2)</f>
        <v>5739.56</v>
      </c>
      <c r="AQ49" s="170">
        <f t="shared" si="22"/>
        <v>45402</v>
      </c>
      <c r="AR49" s="171">
        <f>VLOOKUP($AO49,[1]Plan1!$EW$167:$EZ$293,4)</f>
        <v>5739.56</v>
      </c>
      <c r="AS49" s="170">
        <f t="shared" si="23"/>
        <v>45432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22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3"/>
      <c r="DE49" s="1"/>
      <c r="DF49" s="1"/>
      <c r="DG49" s="1"/>
      <c r="DH49" s="1"/>
      <c r="DI49" s="1"/>
      <c r="DJ49" s="1"/>
      <c r="DK49" s="1"/>
      <c r="DL49" s="1"/>
      <c r="DM49" s="1"/>
      <c r="DN49" s="4"/>
      <c r="DS49" s="16"/>
    </row>
    <row r="50" spans="1:124" ht="15" x14ac:dyDescent="0.25">
      <c r="A50" s="111">
        <f t="shared" si="9"/>
        <v>44315</v>
      </c>
      <c r="B50" s="112">
        <f t="shared" si="10"/>
        <v>978.41768573999991</v>
      </c>
      <c r="C50" s="112">
        <f t="shared" si="25"/>
        <v>969.09435759999997</v>
      </c>
      <c r="D50" s="113">
        <f t="shared" si="11"/>
        <v>5622.43</v>
      </c>
      <c r="E50" s="114">
        <f t="shared" si="97"/>
        <v>5674.72</v>
      </c>
      <c r="F50" s="115">
        <f t="shared" si="98"/>
        <v>44275</v>
      </c>
      <c r="G50" s="116">
        <f t="shared" si="0"/>
        <v>9.3002491805145304E-3</v>
      </c>
      <c r="H50" s="117">
        <f t="shared" si="13"/>
        <v>44336</v>
      </c>
      <c r="I50" s="117">
        <f t="shared" si="14"/>
        <v>44336</v>
      </c>
      <c r="J50" s="118">
        <f t="shared" si="15"/>
        <v>21</v>
      </c>
      <c r="K50" s="118">
        <f t="shared" si="107"/>
        <v>6</v>
      </c>
      <c r="L50" s="8">
        <f t="shared" si="16"/>
        <v>1.00264843</v>
      </c>
      <c r="M50" s="119">
        <f t="shared" si="106"/>
        <v>1.00257223</v>
      </c>
      <c r="N50" s="119">
        <f t="shared" si="56"/>
        <v>1.00257223</v>
      </c>
      <c r="O50" s="112">
        <f t="shared" si="102"/>
        <v>1.0052274699999999</v>
      </c>
      <c r="P50" s="112">
        <f t="shared" si="3"/>
        <v>974.16026927999997</v>
      </c>
      <c r="Q50" s="162">
        <f t="shared" si="27"/>
        <v>0</v>
      </c>
      <c r="R50" s="30">
        <f t="shared" si="28"/>
        <v>0</v>
      </c>
      <c r="S50" s="112">
        <f t="shared" si="103"/>
        <v>0</v>
      </c>
      <c r="T50" s="122">
        <f t="shared" si="19"/>
        <v>0.20100000000000001</v>
      </c>
      <c r="U50" s="120">
        <f t="shared" si="57"/>
        <v>6</v>
      </c>
      <c r="V50" s="120">
        <v>252</v>
      </c>
      <c r="W50" s="119">
        <f t="shared" si="5"/>
        <v>1.0043703450000001</v>
      </c>
      <c r="X50" s="112">
        <f t="shared" si="6"/>
        <v>4.25741646</v>
      </c>
      <c r="Y50" s="112">
        <f t="shared" si="7"/>
        <v>0</v>
      </c>
      <c r="Z50" s="125" t="str">
        <f t="shared" si="30"/>
        <v>A+J=</v>
      </c>
      <c r="AA50" s="117">
        <f t="shared" si="31"/>
        <v>44336</v>
      </c>
      <c r="AB50" s="4"/>
      <c r="AC50" s="139">
        <f t="shared" si="32"/>
        <v>39</v>
      </c>
      <c r="AD50" s="145">
        <f t="shared" si="104"/>
        <v>45463</v>
      </c>
      <c r="AE50" s="141">
        <f t="shared" si="51"/>
        <v>0</v>
      </c>
      <c r="AF50" s="143">
        <f t="shared" si="105"/>
        <v>22</v>
      </c>
      <c r="AG50" s="152">
        <f t="shared" si="52"/>
        <v>0</v>
      </c>
      <c r="AH50" s="151">
        <f t="shared" si="53"/>
        <v>0</v>
      </c>
      <c r="AI50" s="177">
        <v>0.123348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45495</v>
      </c>
      <c r="AN50"/>
      <c r="AO50" s="145">
        <f t="shared" si="100"/>
        <v>45495</v>
      </c>
      <c r="AP50" s="171">
        <f>VLOOKUP($AO50,[1]Plan1!$EW$167:$EZ$293,2)</f>
        <v>5739.56</v>
      </c>
      <c r="AQ50" s="170">
        <f t="shared" si="22"/>
        <v>45434</v>
      </c>
      <c r="AR50" s="171">
        <f>VLOOKUP($AO50,[1]Plan1!$EW$167:$EZ$293,4)</f>
        <v>5739.56</v>
      </c>
      <c r="AS50" s="170">
        <f t="shared" si="23"/>
        <v>45465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22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3"/>
      <c r="DE50" s="1"/>
      <c r="DF50" s="1"/>
      <c r="DG50" s="1"/>
      <c r="DH50" s="1"/>
      <c r="DI50" s="1"/>
      <c r="DJ50" s="1"/>
      <c r="DK50" s="1"/>
      <c r="DL50" s="1"/>
      <c r="DM50" s="1"/>
      <c r="DN50" s="4"/>
      <c r="DS50" s="16"/>
    </row>
    <row r="51" spans="1:124" ht="15" x14ac:dyDescent="0.25">
      <c r="A51" s="111">
        <f t="shared" si="9"/>
        <v>44316</v>
      </c>
      <c r="B51" s="112">
        <f t="shared" si="10"/>
        <v>979.56077421999998</v>
      </c>
      <c r="C51" s="112">
        <f t="shared" si="25"/>
        <v>969.09435759999997</v>
      </c>
      <c r="D51" s="113">
        <f t="shared" si="11"/>
        <v>5622.43</v>
      </c>
      <c r="E51" s="114">
        <f t="shared" si="97"/>
        <v>5674.72</v>
      </c>
      <c r="F51" s="115">
        <f t="shared" si="98"/>
        <v>44275</v>
      </c>
      <c r="G51" s="116">
        <f t="shared" si="0"/>
        <v>9.3002491805145304E-3</v>
      </c>
      <c r="H51" s="117">
        <f t="shared" si="13"/>
        <v>44336</v>
      </c>
      <c r="I51" s="117">
        <f t="shared" si="14"/>
        <v>44336</v>
      </c>
      <c r="J51" s="118">
        <f t="shared" si="15"/>
        <v>21</v>
      </c>
      <c r="K51" s="118">
        <f t="shared" si="107"/>
        <v>7</v>
      </c>
      <c r="L51" s="8">
        <f t="shared" si="16"/>
        <v>1.00309052</v>
      </c>
      <c r="M51" s="119">
        <f t="shared" si="106"/>
        <v>1.00257223</v>
      </c>
      <c r="N51" s="119">
        <f t="shared" si="56"/>
        <v>1.00257223</v>
      </c>
      <c r="O51" s="112">
        <f t="shared" si="102"/>
        <v>1.0056706900000001</v>
      </c>
      <c r="P51" s="112">
        <f t="shared" si="3"/>
        <v>974.58979127999999</v>
      </c>
      <c r="Q51" s="162">
        <f t="shared" si="27"/>
        <v>0</v>
      </c>
      <c r="R51" s="30">
        <f t="shared" si="28"/>
        <v>0</v>
      </c>
      <c r="S51" s="112">
        <f t="shared" si="103"/>
        <v>0</v>
      </c>
      <c r="T51" s="122">
        <f t="shared" si="19"/>
        <v>0.20100000000000001</v>
      </c>
      <c r="U51" s="120">
        <f t="shared" si="57"/>
        <v>7</v>
      </c>
      <c r="V51" s="120">
        <v>252</v>
      </c>
      <c r="W51" s="119">
        <f t="shared" si="5"/>
        <v>1.0051005900000001</v>
      </c>
      <c r="X51" s="112">
        <f t="shared" si="6"/>
        <v>4.9709829399999999</v>
      </c>
      <c r="Y51" s="112">
        <f t="shared" si="7"/>
        <v>0</v>
      </c>
      <c r="Z51" s="125" t="str">
        <f t="shared" si="30"/>
        <v>A+J=</v>
      </c>
      <c r="AA51" s="117">
        <f t="shared" si="31"/>
        <v>44336</v>
      </c>
      <c r="AB51" s="4"/>
      <c r="AC51" s="139">
        <f t="shared" si="32"/>
        <v>40</v>
      </c>
      <c r="AD51" s="145">
        <f t="shared" si="104"/>
        <v>45495</v>
      </c>
      <c r="AE51" s="141">
        <f t="shared" si="51"/>
        <v>0</v>
      </c>
      <c r="AF51" s="143">
        <f t="shared" si="105"/>
        <v>22</v>
      </c>
      <c r="AG51" s="152">
        <f t="shared" si="52"/>
        <v>0</v>
      </c>
      <c r="AH51" s="151">
        <f t="shared" si="53"/>
        <v>0</v>
      </c>
      <c r="AI51" s="177">
        <v>0.131024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45524</v>
      </c>
      <c r="AN51"/>
      <c r="AO51" s="145">
        <f t="shared" si="100"/>
        <v>45524</v>
      </c>
      <c r="AP51" s="171">
        <f>VLOOKUP($AO51,[1]Plan1!$EW$167:$EZ$293,2)</f>
        <v>5739.56</v>
      </c>
      <c r="AQ51" s="170">
        <f t="shared" si="22"/>
        <v>45463</v>
      </c>
      <c r="AR51" s="171">
        <f>VLOOKUP($AO51,[1]Plan1!$EW$167:$EZ$293,4)</f>
        <v>5739.56</v>
      </c>
      <c r="AS51" s="170">
        <f t="shared" si="23"/>
        <v>45493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22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3"/>
      <c r="DE51" s="1"/>
      <c r="DF51" s="1"/>
      <c r="DG51" s="1"/>
      <c r="DH51" s="1"/>
      <c r="DI51" s="1"/>
      <c r="DJ51" s="1"/>
      <c r="DK51" s="1"/>
      <c r="DL51" s="1"/>
      <c r="DM51" s="1"/>
      <c r="DN51" s="4"/>
      <c r="DO51" s="31"/>
      <c r="DP51" s="31"/>
      <c r="DQ51" s="16"/>
      <c r="DR51" s="16"/>
      <c r="DS51" s="16"/>
      <c r="DT51" s="16"/>
    </row>
    <row r="52" spans="1:124" ht="15" x14ac:dyDescent="0.25">
      <c r="A52" s="111">
        <f t="shared" si="9"/>
        <v>44317</v>
      </c>
      <c r="B52" s="112">
        <f t="shared" si="10"/>
        <v>980.70520270000009</v>
      </c>
      <c r="C52" s="112">
        <f t="shared" si="25"/>
        <v>969.09435759999997</v>
      </c>
      <c r="D52" s="113">
        <f t="shared" si="11"/>
        <v>5622.43</v>
      </c>
      <c r="E52" s="114">
        <f t="shared" si="97"/>
        <v>5674.72</v>
      </c>
      <c r="F52" s="115">
        <f t="shared" si="98"/>
        <v>44275</v>
      </c>
      <c r="G52" s="116">
        <f t="shared" si="0"/>
        <v>9.3002491805145304E-3</v>
      </c>
      <c r="H52" s="117">
        <f t="shared" si="13"/>
        <v>44336</v>
      </c>
      <c r="I52" s="117">
        <f t="shared" si="14"/>
        <v>44336</v>
      </c>
      <c r="J52" s="118">
        <f t="shared" si="15"/>
        <v>21</v>
      </c>
      <c r="K52" s="118">
        <f t="shared" si="107"/>
        <v>8</v>
      </c>
      <c r="L52" s="8">
        <f t="shared" si="16"/>
        <v>1.0035327999999999</v>
      </c>
      <c r="M52" s="119">
        <f t="shared" si="106"/>
        <v>1.00257223</v>
      </c>
      <c r="N52" s="119">
        <f t="shared" si="56"/>
        <v>1.00257223</v>
      </c>
      <c r="O52" s="112">
        <f t="shared" si="102"/>
        <v>1.00611411</v>
      </c>
      <c r="P52" s="112">
        <f t="shared" si="3"/>
        <v>975.01950710000006</v>
      </c>
      <c r="Q52" s="162">
        <f t="shared" si="27"/>
        <v>0</v>
      </c>
      <c r="R52" s="30">
        <f t="shared" si="28"/>
        <v>0</v>
      </c>
      <c r="S52" s="112">
        <f t="shared" si="103"/>
        <v>0</v>
      </c>
      <c r="T52" s="122">
        <f t="shared" si="19"/>
        <v>0.20100000000000001</v>
      </c>
      <c r="U52" s="120">
        <f t="shared" si="57"/>
        <v>8</v>
      </c>
      <c r="V52" s="120">
        <v>252</v>
      </c>
      <c r="W52" s="119">
        <f t="shared" si="5"/>
        <v>1.005831366</v>
      </c>
      <c r="X52" s="112">
        <f t="shared" si="6"/>
        <v>5.6856955999999998</v>
      </c>
      <c r="Y52" s="112">
        <f t="shared" si="7"/>
        <v>0</v>
      </c>
      <c r="Z52" s="125" t="str">
        <f t="shared" si="30"/>
        <v>A+J=</v>
      </c>
      <c r="AA52" s="117">
        <f t="shared" si="31"/>
        <v>44336</v>
      </c>
      <c r="AB52" s="4"/>
      <c r="AC52" s="139">
        <f t="shared" si="32"/>
        <v>41</v>
      </c>
      <c r="AD52" s="145">
        <f t="shared" si="104"/>
        <v>45524</v>
      </c>
      <c r="AE52" s="141">
        <f t="shared" si="51"/>
        <v>0</v>
      </c>
      <c r="AF52" s="143">
        <f t="shared" si="105"/>
        <v>21</v>
      </c>
      <c r="AG52" s="152">
        <f t="shared" si="52"/>
        <v>0</v>
      </c>
      <c r="AH52" s="151">
        <f t="shared" si="53"/>
        <v>0</v>
      </c>
      <c r="AI52" s="177">
        <v>0.14330699999999999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45555</v>
      </c>
      <c r="AN52"/>
      <c r="AO52" s="145">
        <f t="shared" si="100"/>
        <v>45555</v>
      </c>
      <c r="AP52" s="171">
        <f>VLOOKUP($AO52,[1]Plan1!$EW$167:$EZ$293,2)</f>
        <v>5739.56</v>
      </c>
      <c r="AQ52" s="170">
        <f t="shared" si="22"/>
        <v>45493</v>
      </c>
      <c r="AR52" s="171">
        <f>VLOOKUP($AO52,[1]Plan1!$EW$167:$EZ$293,4)</f>
        <v>5739.56</v>
      </c>
      <c r="AS52" s="170">
        <f t="shared" si="23"/>
        <v>45524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22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3"/>
      <c r="DE52" s="1"/>
      <c r="DF52" s="1"/>
      <c r="DG52" s="1"/>
      <c r="DH52" s="1"/>
      <c r="DI52" s="1"/>
      <c r="DJ52" s="1"/>
      <c r="DK52" s="1"/>
      <c r="DL52" s="1"/>
      <c r="DM52" s="1"/>
      <c r="DN52" s="4"/>
      <c r="DO52" s="32"/>
      <c r="DP52" s="32"/>
      <c r="DQ52" s="24"/>
      <c r="DR52" s="15"/>
      <c r="DS52" s="16"/>
      <c r="DT52" s="21"/>
    </row>
    <row r="53" spans="1:124" ht="15" x14ac:dyDescent="0.25">
      <c r="A53" s="111">
        <f t="shared" si="9"/>
        <v>44318</v>
      </c>
      <c r="B53" s="112">
        <f t="shared" si="10"/>
        <v>980.70520270000009</v>
      </c>
      <c r="C53" s="112">
        <f t="shared" si="25"/>
        <v>969.09435759999997</v>
      </c>
      <c r="D53" s="113">
        <f t="shared" si="11"/>
        <v>5622.43</v>
      </c>
      <c r="E53" s="114">
        <f t="shared" si="97"/>
        <v>5674.72</v>
      </c>
      <c r="F53" s="115">
        <f t="shared" si="98"/>
        <v>44275</v>
      </c>
      <c r="G53" s="116">
        <f t="shared" si="0"/>
        <v>9.3002491805145304E-3</v>
      </c>
      <c r="H53" s="117">
        <f t="shared" si="13"/>
        <v>44336</v>
      </c>
      <c r="I53" s="117">
        <f t="shared" si="14"/>
        <v>44336</v>
      </c>
      <c r="J53" s="118">
        <f t="shared" si="15"/>
        <v>21</v>
      </c>
      <c r="K53" s="118">
        <f t="shared" si="107"/>
        <v>8</v>
      </c>
      <c r="L53" s="8">
        <f t="shared" si="16"/>
        <v>1.0035327999999999</v>
      </c>
      <c r="M53" s="119">
        <f t="shared" si="106"/>
        <v>1.00257223</v>
      </c>
      <c r="N53" s="119">
        <f t="shared" si="56"/>
        <v>1.00257223</v>
      </c>
      <c r="O53" s="112">
        <f t="shared" si="102"/>
        <v>1.00611411</v>
      </c>
      <c r="P53" s="112">
        <f t="shared" si="3"/>
        <v>975.01950710000006</v>
      </c>
      <c r="Q53" s="162">
        <f t="shared" si="27"/>
        <v>0</v>
      </c>
      <c r="R53" s="30">
        <f t="shared" si="28"/>
        <v>0</v>
      </c>
      <c r="S53" s="112">
        <f t="shared" si="103"/>
        <v>0</v>
      </c>
      <c r="T53" s="122">
        <f t="shared" si="19"/>
        <v>0.20100000000000001</v>
      </c>
      <c r="U53" s="120">
        <f t="shared" si="57"/>
        <v>8</v>
      </c>
      <c r="V53" s="120">
        <v>252</v>
      </c>
      <c r="W53" s="119">
        <f t="shared" si="5"/>
        <v>1.005831366</v>
      </c>
      <c r="X53" s="112">
        <f t="shared" si="6"/>
        <v>5.6856955999999998</v>
      </c>
      <c r="Y53" s="112">
        <f t="shared" si="7"/>
        <v>0</v>
      </c>
      <c r="Z53" s="125" t="str">
        <f t="shared" si="30"/>
        <v>A+J=</v>
      </c>
      <c r="AA53" s="117">
        <f t="shared" si="31"/>
        <v>44336</v>
      </c>
      <c r="AB53" s="4"/>
      <c r="AC53" s="139">
        <f t="shared" si="32"/>
        <v>42</v>
      </c>
      <c r="AD53" s="145">
        <f t="shared" si="104"/>
        <v>45555</v>
      </c>
      <c r="AE53" s="141">
        <f t="shared" si="51"/>
        <v>0</v>
      </c>
      <c r="AF53" s="143">
        <f t="shared" si="105"/>
        <v>23</v>
      </c>
      <c r="AG53" s="152">
        <f t="shared" si="52"/>
        <v>0</v>
      </c>
      <c r="AH53" s="151">
        <f t="shared" si="53"/>
        <v>0</v>
      </c>
      <c r="AI53" s="177">
        <v>0.15268999999999999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45586</v>
      </c>
      <c r="AN53"/>
      <c r="AO53" s="145">
        <f t="shared" si="100"/>
        <v>45586</v>
      </c>
      <c r="AP53" s="171">
        <f>VLOOKUP($AO53,[1]Plan1!$EW$167:$EZ$293,2)</f>
        <v>5739.56</v>
      </c>
      <c r="AQ53" s="170">
        <f t="shared" si="22"/>
        <v>45525</v>
      </c>
      <c r="AR53" s="171">
        <f>VLOOKUP($AO53,[1]Plan1!$EW$167:$EZ$293,4)</f>
        <v>5739.56</v>
      </c>
      <c r="AS53" s="170">
        <f t="shared" si="23"/>
        <v>45556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22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3"/>
      <c r="DE53" s="1"/>
      <c r="DF53" s="1"/>
      <c r="DG53" s="1"/>
      <c r="DH53" s="1"/>
      <c r="DI53" s="1"/>
      <c r="DJ53" s="1"/>
      <c r="DK53" s="1"/>
      <c r="DL53" s="1"/>
      <c r="DM53" s="1"/>
      <c r="DN53" s="4"/>
      <c r="DO53" s="15"/>
      <c r="DP53" s="15"/>
      <c r="DQ53" s="24"/>
      <c r="DR53" s="15"/>
      <c r="DS53" s="16"/>
      <c r="DT53" s="15"/>
    </row>
    <row r="54" spans="1:124" ht="15" x14ac:dyDescent="0.25">
      <c r="A54" s="111">
        <f t="shared" si="9"/>
        <v>44319</v>
      </c>
      <c r="B54" s="112">
        <f t="shared" si="10"/>
        <v>980.70520270000009</v>
      </c>
      <c r="C54" s="112">
        <f t="shared" si="25"/>
        <v>969.09435759999997</v>
      </c>
      <c r="D54" s="113">
        <f t="shared" si="11"/>
        <v>5622.43</v>
      </c>
      <c r="E54" s="114">
        <f t="shared" si="97"/>
        <v>5674.72</v>
      </c>
      <c r="F54" s="115">
        <f t="shared" si="98"/>
        <v>44275</v>
      </c>
      <c r="G54" s="116">
        <f t="shared" si="0"/>
        <v>9.3002491805145304E-3</v>
      </c>
      <c r="H54" s="117">
        <f t="shared" si="13"/>
        <v>44336</v>
      </c>
      <c r="I54" s="117">
        <f t="shared" si="14"/>
        <v>44336</v>
      </c>
      <c r="J54" s="118">
        <f t="shared" si="15"/>
        <v>21</v>
      </c>
      <c r="K54" s="118">
        <f t="shared" si="107"/>
        <v>8</v>
      </c>
      <c r="L54" s="8">
        <f t="shared" si="16"/>
        <v>1.0035327999999999</v>
      </c>
      <c r="M54" s="119">
        <f t="shared" si="106"/>
        <v>1.00257223</v>
      </c>
      <c r="N54" s="119">
        <f t="shared" si="56"/>
        <v>1.00257223</v>
      </c>
      <c r="O54" s="112">
        <f t="shared" si="102"/>
        <v>1.00611411</v>
      </c>
      <c r="P54" s="112">
        <f t="shared" si="3"/>
        <v>975.01950710000006</v>
      </c>
      <c r="Q54" s="162">
        <f t="shared" si="27"/>
        <v>0</v>
      </c>
      <c r="R54" s="30">
        <f t="shared" si="28"/>
        <v>0</v>
      </c>
      <c r="S54" s="112">
        <f t="shared" si="103"/>
        <v>0</v>
      </c>
      <c r="T54" s="122">
        <f t="shared" si="19"/>
        <v>0.20100000000000001</v>
      </c>
      <c r="U54" s="120">
        <f t="shared" si="57"/>
        <v>8</v>
      </c>
      <c r="V54" s="120">
        <v>252</v>
      </c>
      <c r="W54" s="119">
        <f t="shared" si="5"/>
        <v>1.005831366</v>
      </c>
      <c r="X54" s="112">
        <f t="shared" si="6"/>
        <v>5.6856955999999998</v>
      </c>
      <c r="Y54" s="112">
        <f t="shared" si="7"/>
        <v>0</v>
      </c>
      <c r="Z54" s="125" t="str">
        <f t="shared" si="30"/>
        <v>A+J=</v>
      </c>
      <c r="AA54" s="117">
        <f t="shared" si="31"/>
        <v>44336</v>
      </c>
      <c r="AB54" s="4"/>
      <c r="AC54" s="139">
        <f t="shared" si="32"/>
        <v>43</v>
      </c>
      <c r="AD54" s="145">
        <f t="shared" si="104"/>
        <v>45586</v>
      </c>
      <c r="AE54" s="141">
        <f t="shared" si="51"/>
        <v>0</v>
      </c>
      <c r="AF54" s="143">
        <f t="shared" si="105"/>
        <v>21</v>
      </c>
      <c r="AG54" s="152">
        <f t="shared" si="52"/>
        <v>0</v>
      </c>
      <c r="AH54" s="151">
        <f t="shared" si="53"/>
        <v>0</v>
      </c>
      <c r="AI54" s="177">
        <v>0.17194400000000001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45616</v>
      </c>
      <c r="AN54"/>
      <c r="AO54" s="145">
        <f t="shared" si="100"/>
        <v>45616</v>
      </c>
      <c r="AP54" s="171">
        <f>VLOOKUP($AO54,[1]Plan1!$EW$167:$EZ$293,2)</f>
        <v>5739.56</v>
      </c>
      <c r="AQ54" s="170">
        <f t="shared" si="22"/>
        <v>45555</v>
      </c>
      <c r="AR54" s="171">
        <f>VLOOKUP($AO54,[1]Plan1!$EW$167:$EZ$293,4)</f>
        <v>5739.56</v>
      </c>
      <c r="AS54" s="170">
        <f t="shared" si="23"/>
        <v>45585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22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3"/>
      <c r="DE54" s="1"/>
      <c r="DF54" s="1"/>
      <c r="DG54" s="1"/>
      <c r="DH54" s="1"/>
      <c r="DI54" s="1"/>
      <c r="DJ54" s="1"/>
      <c r="DK54" s="1"/>
      <c r="DL54" s="1"/>
      <c r="DM54" s="1"/>
      <c r="DN54" s="4"/>
      <c r="DO54" s="15"/>
      <c r="DP54" s="15"/>
      <c r="DQ54" s="24"/>
      <c r="DR54" s="15"/>
      <c r="DS54" s="16"/>
      <c r="DT54" s="15"/>
    </row>
    <row r="55" spans="1:124" ht="15" x14ac:dyDescent="0.25">
      <c r="A55" s="111">
        <f t="shared" si="9"/>
        <v>44320</v>
      </c>
      <c r="B55" s="112">
        <f t="shared" si="10"/>
        <v>981.85097325999993</v>
      </c>
      <c r="C55" s="112">
        <f t="shared" si="25"/>
        <v>969.09435759999997</v>
      </c>
      <c r="D55" s="113">
        <f t="shared" si="11"/>
        <v>5622.43</v>
      </c>
      <c r="E55" s="114">
        <f t="shared" si="97"/>
        <v>5674.72</v>
      </c>
      <c r="F55" s="115">
        <f t="shared" si="98"/>
        <v>44275</v>
      </c>
      <c r="G55" s="116">
        <f t="shared" si="0"/>
        <v>9.3002491805145304E-3</v>
      </c>
      <c r="H55" s="117">
        <f t="shared" si="13"/>
        <v>44336</v>
      </c>
      <c r="I55" s="117">
        <f t="shared" si="14"/>
        <v>44336</v>
      </c>
      <c r="J55" s="118">
        <f t="shared" si="15"/>
        <v>21</v>
      </c>
      <c r="K55" s="118">
        <f t="shared" si="107"/>
        <v>9</v>
      </c>
      <c r="L55" s="8">
        <f t="shared" si="16"/>
        <v>1.0039752799999999</v>
      </c>
      <c r="M55" s="119">
        <f t="shared" si="106"/>
        <v>1.00257223</v>
      </c>
      <c r="N55" s="119">
        <f t="shared" si="56"/>
        <v>1.00257223</v>
      </c>
      <c r="O55" s="112">
        <f t="shared" si="102"/>
        <v>1.0065577299999999</v>
      </c>
      <c r="P55" s="112">
        <f t="shared" si="3"/>
        <v>975.44941673999995</v>
      </c>
      <c r="Q55" s="162">
        <f t="shared" si="27"/>
        <v>0</v>
      </c>
      <c r="R55" s="30">
        <f t="shared" si="28"/>
        <v>0</v>
      </c>
      <c r="S55" s="112">
        <f t="shared" si="103"/>
        <v>0</v>
      </c>
      <c r="T55" s="122">
        <f t="shared" si="19"/>
        <v>0.20100000000000001</v>
      </c>
      <c r="U55" s="120">
        <f t="shared" si="57"/>
        <v>9</v>
      </c>
      <c r="V55" s="120">
        <v>252</v>
      </c>
      <c r="W55" s="119">
        <f t="shared" si="5"/>
        <v>1.006562674</v>
      </c>
      <c r="X55" s="112">
        <f t="shared" si="6"/>
        <v>6.4015565199999998</v>
      </c>
      <c r="Y55" s="112">
        <f t="shared" si="7"/>
        <v>0</v>
      </c>
      <c r="Z55" s="125" t="str">
        <f t="shared" si="30"/>
        <v>A+J=</v>
      </c>
      <c r="AA55" s="117">
        <f t="shared" si="31"/>
        <v>44336</v>
      </c>
      <c r="AB55" s="4"/>
      <c r="AC55" s="139">
        <f t="shared" si="32"/>
        <v>44</v>
      </c>
      <c r="AD55" s="145">
        <f t="shared" si="104"/>
        <v>45616</v>
      </c>
      <c r="AE55" s="141">
        <f t="shared" si="51"/>
        <v>0</v>
      </c>
      <c r="AF55" s="143">
        <f t="shared" si="105"/>
        <v>21</v>
      </c>
      <c r="AG55" s="152">
        <f t="shared" si="52"/>
        <v>0</v>
      </c>
      <c r="AH55" s="151">
        <f t="shared" si="53"/>
        <v>0</v>
      </c>
      <c r="AI55" s="177">
        <v>0.20397099999999999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45646</v>
      </c>
      <c r="AN55"/>
      <c r="AO55" s="145">
        <f t="shared" si="100"/>
        <v>45646</v>
      </c>
      <c r="AP55" s="171">
        <f>VLOOKUP($AO55,[1]Plan1!$EW$167:$EZ$293,2)</f>
        <v>5739.56</v>
      </c>
      <c r="AQ55" s="170">
        <f t="shared" si="22"/>
        <v>45585</v>
      </c>
      <c r="AR55" s="171">
        <f>VLOOKUP($AO55,[1]Plan1!$EW$167:$EZ$293,4)</f>
        <v>5739.56</v>
      </c>
      <c r="AS55" s="170">
        <f t="shared" si="23"/>
        <v>45616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22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3"/>
      <c r="DE55" s="1"/>
      <c r="DF55" s="1"/>
      <c r="DG55" s="1"/>
      <c r="DH55" s="1"/>
      <c r="DI55" s="1"/>
      <c r="DJ55" s="1"/>
      <c r="DK55" s="1"/>
      <c r="DL55" s="1"/>
      <c r="DM55" s="1"/>
      <c r="DN55" s="4"/>
      <c r="DO55" s="15"/>
      <c r="DP55" s="15"/>
      <c r="DQ55" s="24"/>
      <c r="DR55" s="15"/>
      <c r="DS55" s="16"/>
      <c r="DT55" s="15"/>
    </row>
    <row r="56" spans="1:124" ht="15" x14ac:dyDescent="0.25">
      <c r="A56" s="111">
        <f t="shared" si="9"/>
        <v>44321</v>
      </c>
      <c r="B56" s="112">
        <f t="shared" si="10"/>
        <v>982.99807725000005</v>
      </c>
      <c r="C56" s="112">
        <f t="shared" si="25"/>
        <v>969.09435759999997</v>
      </c>
      <c r="D56" s="113">
        <f t="shared" si="11"/>
        <v>5622.43</v>
      </c>
      <c r="E56" s="114">
        <f t="shared" si="97"/>
        <v>5674.72</v>
      </c>
      <c r="F56" s="115">
        <f t="shared" si="98"/>
        <v>44275</v>
      </c>
      <c r="G56" s="116">
        <f t="shared" si="0"/>
        <v>9.3002491805145304E-3</v>
      </c>
      <c r="H56" s="117">
        <f t="shared" si="13"/>
        <v>44336</v>
      </c>
      <c r="I56" s="117">
        <f t="shared" si="14"/>
        <v>44336</v>
      </c>
      <c r="J56" s="118">
        <f t="shared" si="15"/>
        <v>21</v>
      </c>
      <c r="K56" s="118">
        <f t="shared" si="107"/>
        <v>10</v>
      </c>
      <c r="L56" s="8">
        <f t="shared" si="16"/>
        <v>1.0044179499999999</v>
      </c>
      <c r="M56" s="119">
        <f t="shared" si="106"/>
        <v>1.00257223</v>
      </c>
      <c r="N56" s="119">
        <f t="shared" si="56"/>
        <v>1.00257223</v>
      </c>
      <c r="O56" s="112">
        <f t="shared" si="102"/>
        <v>1.0070015400000001</v>
      </c>
      <c r="P56" s="112">
        <f t="shared" si="3"/>
        <v>975.87951050000004</v>
      </c>
      <c r="Q56" s="162">
        <f t="shared" si="27"/>
        <v>0</v>
      </c>
      <c r="R56" s="30">
        <f t="shared" si="28"/>
        <v>0</v>
      </c>
      <c r="S56" s="112">
        <f t="shared" si="103"/>
        <v>0</v>
      </c>
      <c r="T56" s="122">
        <f t="shared" si="19"/>
        <v>0.20100000000000001</v>
      </c>
      <c r="U56" s="120">
        <f t="shared" si="57"/>
        <v>10</v>
      </c>
      <c r="V56" s="120">
        <v>252</v>
      </c>
      <c r="W56" s="119">
        <f t="shared" si="5"/>
        <v>1.007294514</v>
      </c>
      <c r="X56" s="112">
        <f t="shared" si="6"/>
        <v>7.1185667500000003</v>
      </c>
      <c r="Y56" s="112">
        <f t="shared" si="7"/>
        <v>0</v>
      </c>
      <c r="Z56" s="125" t="str">
        <f t="shared" si="30"/>
        <v>A+J=</v>
      </c>
      <c r="AA56" s="117">
        <f t="shared" si="31"/>
        <v>44336</v>
      </c>
      <c r="AB56" s="4"/>
      <c r="AC56" s="139">
        <f t="shared" si="32"/>
        <v>45</v>
      </c>
      <c r="AD56" s="145">
        <f t="shared" si="104"/>
        <v>45646</v>
      </c>
      <c r="AE56" s="141">
        <f t="shared" si="51"/>
        <v>0</v>
      </c>
      <c r="AF56" s="143">
        <f t="shared" si="105"/>
        <v>22</v>
      </c>
      <c r="AG56" s="152">
        <f t="shared" si="52"/>
        <v>0</v>
      </c>
      <c r="AH56" s="151">
        <f t="shared" si="53"/>
        <v>0</v>
      </c>
      <c r="AI56" s="177">
        <v>0.24881499999999998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45677</v>
      </c>
      <c r="AN56"/>
      <c r="AO56" s="145">
        <f t="shared" si="100"/>
        <v>45677</v>
      </c>
      <c r="AP56" s="171">
        <f>VLOOKUP($AO56,[1]Plan1!$EW$167:$EZ$293,2)</f>
        <v>5739.56</v>
      </c>
      <c r="AQ56" s="170">
        <f t="shared" si="22"/>
        <v>45616</v>
      </c>
      <c r="AR56" s="171">
        <f>VLOOKUP($AO56,[1]Plan1!$EW$167:$EZ$293,4)</f>
        <v>5739.56</v>
      </c>
      <c r="AS56" s="170">
        <f t="shared" si="23"/>
        <v>45646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22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3"/>
      <c r="DE56" s="1"/>
      <c r="DF56" s="1"/>
      <c r="DG56" s="1"/>
      <c r="DH56" s="1"/>
      <c r="DI56" s="1"/>
      <c r="DJ56" s="1"/>
      <c r="DK56" s="1"/>
      <c r="DL56" s="1"/>
      <c r="DM56" s="1"/>
      <c r="DN56" s="4"/>
      <c r="DO56" s="15"/>
      <c r="DP56" s="15"/>
      <c r="DQ56" s="24"/>
      <c r="DR56" s="15"/>
      <c r="DS56" s="16"/>
      <c r="DT56" s="15"/>
    </row>
    <row r="57" spans="1:124" ht="15" x14ac:dyDescent="0.25">
      <c r="A57" s="111">
        <f t="shared" si="9"/>
        <v>44322</v>
      </c>
      <c r="B57" s="112">
        <f t="shared" si="10"/>
        <v>984.14652455999999</v>
      </c>
      <c r="C57" s="112">
        <f t="shared" si="25"/>
        <v>969.09435759999997</v>
      </c>
      <c r="D57" s="113">
        <f t="shared" si="11"/>
        <v>5622.43</v>
      </c>
      <c r="E57" s="114">
        <f t="shared" si="97"/>
        <v>5674.72</v>
      </c>
      <c r="F57" s="115">
        <f t="shared" si="98"/>
        <v>44275</v>
      </c>
      <c r="G57" s="116">
        <f t="shared" si="0"/>
        <v>9.3002491805145304E-3</v>
      </c>
      <c r="H57" s="117">
        <f t="shared" si="13"/>
        <v>44336</v>
      </c>
      <c r="I57" s="117">
        <f t="shared" si="14"/>
        <v>44336</v>
      </c>
      <c r="J57" s="118">
        <f t="shared" si="15"/>
        <v>21</v>
      </c>
      <c r="K57" s="118">
        <f t="shared" si="107"/>
        <v>11</v>
      </c>
      <c r="L57" s="8">
        <f t="shared" si="16"/>
        <v>1.00486082</v>
      </c>
      <c r="M57" s="119">
        <f t="shared" si="106"/>
        <v>1.00257223</v>
      </c>
      <c r="N57" s="119">
        <f t="shared" si="56"/>
        <v>1.00257223</v>
      </c>
      <c r="O57" s="112">
        <f t="shared" si="102"/>
        <v>1.0074455499999999</v>
      </c>
      <c r="P57" s="112">
        <f t="shared" si="3"/>
        <v>976.30979808999996</v>
      </c>
      <c r="Q57" s="162">
        <f t="shared" si="27"/>
        <v>0</v>
      </c>
      <c r="R57" s="30">
        <f t="shared" si="28"/>
        <v>0</v>
      </c>
      <c r="S57" s="112">
        <f t="shared" si="103"/>
        <v>0</v>
      </c>
      <c r="T57" s="122">
        <f t="shared" si="19"/>
        <v>0.20100000000000001</v>
      </c>
      <c r="U57" s="120">
        <f t="shared" si="57"/>
        <v>11</v>
      </c>
      <c r="V57" s="120">
        <v>252</v>
      </c>
      <c r="W57" s="119">
        <f t="shared" si="5"/>
        <v>1.008026885</v>
      </c>
      <c r="X57" s="112">
        <f t="shared" si="6"/>
        <v>7.8367264700000003</v>
      </c>
      <c r="Y57" s="112">
        <f t="shared" si="7"/>
        <v>0</v>
      </c>
      <c r="Z57" s="125" t="str">
        <f t="shared" si="30"/>
        <v>A+J=</v>
      </c>
      <c r="AA57" s="117">
        <f t="shared" si="31"/>
        <v>44336</v>
      </c>
      <c r="AB57" s="4"/>
      <c r="AC57" s="139">
        <f t="shared" si="32"/>
        <v>46</v>
      </c>
      <c r="AD57" s="145">
        <f t="shared" si="104"/>
        <v>45677</v>
      </c>
      <c r="AE57" s="141">
        <f t="shared" si="51"/>
        <v>0</v>
      </c>
      <c r="AF57" s="143">
        <f t="shared" si="105"/>
        <v>19</v>
      </c>
      <c r="AG57" s="152">
        <f t="shared" si="52"/>
        <v>0</v>
      </c>
      <c r="AH57" s="151">
        <f t="shared" si="53"/>
        <v>0</v>
      </c>
      <c r="AI57" s="177">
        <v>0.27441500000000002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45708</v>
      </c>
      <c r="AN57"/>
      <c r="AO57" s="145">
        <f t="shared" si="100"/>
        <v>45708</v>
      </c>
      <c r="AP57" s="171">
        <f>VLOOKUP($AO57,[1]Plan1!$EW$167:$EZ$293,2)</f>
        <v>5739.56</v>
      </c>
      <c r="AQ57" s="170">
        <f t="shared" si="22"/>
        <v>45646</v>
      </c>
      <c r="AR57" s="171">
        <f>VLOOKUP($AO57,[1]Plan1!$EW$167:$EZ$293,4)</f>
        <v>5739.56</v>
      </c>
      <c r="AS57" s="170">
        <f t="shared" si="23"/>
        <v>45677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22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3"/>
      <c r="DE57" s="1"/>
      <c r="DF57" s="1"/>
      <c r="DG57" s="1"/>
      <c r="DH57" s="1"/>
      <c r="DI57" s="1"/>
      <c r="DJ57" s="1"/>
      <c r="DK57" s="1"/>
      <c r="DL57" s="1"/>
      <c r="DM57" s="1"/>
      <c r="DN57" s="4"/>
      <c r="DO57" s="15"/>
      <c r="DP57" s="15"/>
      <c r="DQ57" s="24"/>
      <c r="DR57" s="15"/>
      <c r="DS57" s="16"/>
      <c r="DT57" s="15"/>
    </row>
    <row r="58" spans="1:124" ht="15" x14ac:dyDescent="0.25">
      <c r="A58" s="111">
        <f t="shared" si="9"/>
        <v>44323</v>
      </c>
      <c r="B58" s="112">
        <f t="shared" si="10"/>
        <v>985.29630846999999</v>
      </c>
      <c r="C58" s="112">
        <f t="shared" si="25"/>
        <v>969.09435759999997</v>
      </c>
      <c r="D58" s="113">
        <f t="shared" si="11"/>
        <v>5622.43</v>
      </c>
      <c r="E58" s="114">
        <f t="shared" si="97"/>
        <v>5674.72</v>
      </c>
      <c r="F58" s="115">
        <f t="shared" si="98"/>
        <v>44275</v>
      </c>
      <c r="G58" s="116">
        <f t="shared" si="0"/>
        <v>9.3002491805145304E-3</v>
      </c>
      <c r="H58" s="117">
        <f t="shared" si="13"/>
        <v>44336</v>
      </c>
      <c r="I58" s="117">
        <f t="shared" si="14"/>
        <v>44336</v>
      </c>
      <c r="J58" s="118">
        <f t="shared" si="15"/>
        <v>21</v>
      </c>
      <c r="K58" s="118">
        <f t="shared" si="107"/>
        <v>12</v>
      </c>
      <c r="L58" s="8">
        <f t="shared" si="16"/>
        <v>1.00530388</v>
      </c>
      <c r="M58" s="119">
        <f t="shared" si="106"/>
        <v>1.00257223</v>
      </c>
      <c r="N58" s="119">
        <f t="shared" si="56"/>
        <v>1.00257223</v>
      </c>
      <c r="O58" s="112">
        <f t="shared" si="102"/>
        <v>1.0078897499999999</v>
      </c>
      <c r="P58" s="112">
        <f t="shared" si="3"/>
        <v>976.74026979999996</v>
      </c>
      <c r="Q58" s="162">
        <f t="shared" si="27"/>
        <v>0</v>
      </c>
      <c r="R58" s="30">
        <f t="shared" si="28"/>
        <v>0</v>
      </c>
      <c r="S58" s="112">
        <f t="shared" si="103"/>
        <v>0</v>
      </c>
      <c r="T58" s="122">
        <f t="shared" si="19"/>
        <v>0.20100000000000001</v>
      </c>
      <c r="U58" s="120">
        <f t="shared" si="57"/>
        <v>12</v>
      </c>
      <c r="V58" s="120">
        <v>252</v>
      </c>
      <c r="W58" s="119">
        <f t="shared" si="5"/>
        <v>1.008759789</v>
      </c>
      <c r="X58" s="112">
        <f t="shared" si="6"/>
        <v>8.5560386699999995</v>
      </c>
      <c r="Y58" s="112">
        <f t="shared" si="7"/>
        <v>0</v>
      </c>
      <c r="Z58" s="125" t="str">
        <f t="shared" si="30"/>
        <v>A+J=</v>
      </c>
      <c r="AA58" s="117">
        <f t="shared" si="31"/>
        <v>44336</v>
      </c>
      <c r="AB58" s="4"/>
      <c r="AC58" s="139">
        <f t="shared" si="32"/>
        <v>47</v>
      </c>
      <c r="AD58" s="145">
        <f t="shared" si="104"/>
        <v>45708</v>
      </c>
      <c r="AE58" s="141">
        <f t="shared" si="51"/>
        <v>0</v>
      </c>
      <c r="AF58" s="143">
        <f t="shared" si="105"/>
        <v>23</v>
      </c>
      <c r="AG58" s="152">
        <f t="shared" si="52"/>
        <v>0</v>
      </c>
      <c r="AH58" s="151">
        <f t="shared" si="53"/>
        <v>0</v>
      </c>
      <c r="AI58" s="177">
        <v>0.30096299999999998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45736</v>
      </c>
      <c r="AN58"/>
      <c r="AO58" s="145">
        <f t="shared" si="100"/>
        <v>45736</v>
      </c>
      <c r="AP58" s="171">
        <f>VLOOKUP($AO58,[1]Plan1!$EW$167:$EZ$293,2)</f>
        <v>5739.56</v>
      </c>
      <c r="AQ58" s="170">
        <f t="shared" si="22"/>
        <v>45677</v>
      </c>
      <c r="AR58" s="171">
        <f>VLOOKUP($AO58,[1]Plan1!$EW$167:$EZ$293,4)</f>
        <v>5739.56</v>
      </c>
      <c r="AS58" s="170">
        <f t="shared" si="23"/>
        <v>45708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22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3"/>
      <c r="DE58" s="1"/>
      <c r="DF58" s="1"/>
      <c r="DG58" s="1"/>
      <c r="DH58" s="1"/>
      <c r="DI58" s="1"/>
      <c r="DJ58" s="1"/>
      <c r="DK58" s="1"/>
      <c r="DL58" s="1"/>
      <c r="DM58" s="1"/>
      <c r="DN58" s="4"/>
      <c r="DO58" s="15"/>
      <c r="DP58" s="15"/>
      <c r="DQ58" s="24"/>
      <c r="DR58" s="15"/>
      <c r="DS58" s="16"/>
      <c r="DT58" s="15"/>
    </row>
    <row r="59" spans="1:124" ht="15" x14ac:dyDescent="0.25">
      <c r="A59" s="111">
        <f t="shared" si="9"/>
        <v>44324</v>
      </c>
      <c r="B59" s="112">
        <f t="shared" si="10"/>
        <v>986.44743986000003</v>
      </c>
      <c r="C59" s="112">
        <f t="shared" si="25"/>
        <v>969.09435759999997</v>
      </c>
      <c r="D59" s="113">
        <f t="shared" si="11"/>
        <v>5622.43</v>
      </c>
      <c r="E59" s="114">
        <f t="shared" si="97"/>
        <v>5674.72</v>
      </c>
      <c r="F59" s="115">
        <f t="shared" si="98"/>
        <v>44275</v>
      </c>
      <c r="G59" s="116">
        <f t="shared" si="0"/>
        <v>9.3002491805145304E-3</v>
      </c>
      <c r="H59" s="117">
        <f t="shared" si="13"/>
        <v>44336</v>
      </c>
      <c r="I59" s="117">
        <f t="shared" si="14"/>
        <v>44336</v>
      </c>
      <c r="J59" s="118">
        <f t="shared" si="15"/>
        <v>21</v>
      </c>
      <c r="K59" s="118">
        <f t="shared" si="107"/>
        <v>13</v>
      </c>
      <c r="L59" s="8">
        <f t="shared" si="16"/>
        <v>1.00574714</v>
      </c>
      <c r="M59" s="119">
        <f t="shared" si="106"/>
        <v>1.00257223</v>
      </c>
      <c r="N59" s="119">
        <f t="shared" si="56"/>
        <v>1.00257223</v>
      </c>
      <c r="O59" s="112">
        <f t="shared" si="102"/>
        <v>1.00833415</v>
      </c>
      <c r="P59" s="112">
        <f t="shared" si="3"/>
        <v>977.17093534000003</v>
      </c>
      <c r="Q59" s="162">
        <f t="shared" si="27"/>
        <v>0</v>
      </c>
      <c r="R59" s="30">
        <f t="shared" si="28"/>
        <v>0</v>
      </c>
      <c r="S59" s="112">
        <f t="shared" si="103"/>
        <v>0</v>
      </c>
      <c r="T59" s="122">
        <f t="shared" si="19"/>
        <v>0.20100000000000001</v>
      </c>
      <c r="U59" s="120">
        <f t="shared" si="57"/>
        <v>13</v>
      </c>
      <c r="V59" s="120">
        <v>252</v>
      </c>
      <c r="W59" s="119">
        <f t="shared" si="5"/>
        <v>1.009493226</v>
      </c>
      <c r="X59" s="112">
        <f t="shared" si="6"/>
        <v>9.2765045199999996</v>
      </c>
      <c r="Y59" s="112">
        <f t="shared" si="7"/>
        <v>0</v>
      </c>
      <c r="Z59" s="125" t="str">
        <f t="shared" si="30"/>
        <v>A+J=</v>
      </c>
      <c r="AA59" s="117">
        <f t="shared" si="31"/>
        <v>44336</v>
      </c>
      <c r="AB59" s="4"/>
      <c r="AC59" s="139">
        <f t="shared" si="32"/>
        <v>48</v>
      </c>
      <c r="AD59" s="145">
        <f t="shared" si="104"/>
        <v>45736</v>
      </c>
      <c r="AE59" s="141">
        <f t="shared" si="51"/>
        <v>0</v>
      </c>
      <c r="AF59" s="143">
        <f t="shared" si="105"/>
        <v>18</v>
      </c>
      <c r="AG59" s="152">
        <f t="shared" si="52"/>
        <v>0</v>
      </c>
      <c r="AH59" s="151">
        <f t="shared" si="53"/>
        <v>0</v>
      </c>
      <c r="AI59" s="177">
        <v>0.374135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45769</v>
      </c>
      <c r="AN59"/>
      <c r="AO59" s="145">
        <f t="shared" si="100"/>
        <v>45769</v>
      </c>
      <c r="AP59" s="171">
        <f>VLOOKUP($AO59,[1]Plan1!$EW$167:$EZ$293,2)</f>
        <v>5739.56</v>
      </c>
      <c r="AQ59" s="170">
        <f t="shared" si="22"/>
        <v>45710</v>
      </c>
      <c r="AR59" s="171">
        <f>VLOOKUP($AO59,[1]Plan1!$EW$167:$EZ$293,4)</f>
        <v>5739.56</v>
      </c>
      <c r="AS59" s="170">
        <f t="shared" si="23"/>
        <v>45738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22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3"/>
      <c r="DE59" s="1"/>
      <c r="DF59" s="1"/>
      <c r="DG59" s="1"/>
      <c r="DH59" s="1"/>
      <c r="DI59" s="1"/>
      <c r="DJ59" s="1"/>
      <c r="DK59" s="1"/>
      <c r="DL59" s="1"/>
      <c r="DM59" s="1"/>
      <c r="DN59" s="4"/>
      <c r="DO59" s="15"/>
      <c r="DP59" s="15"/>
      <c r="DQ59" s="24"/>
      <c r="DR59" s="15"/>
      <c r="DS59" s="16"/>
      <c r="DT59" s="15"/>
    </row>
    <row r="60" spans="1:124" ht="15" x14ac:dyDescent="0.25">
      <c r="A60" s="111">
        <f t="shared" si="9"/>
        <v>44325</v>
      </c>
      <c r="B60" s="112">
        <f t="shared" si="10"/>
        <v>986.44743986000003</v>
      </c>
      <c r="C60" s="112">
        <f t="shared" si="25"/>
        <v>969.09435759999997</v>
      </c>
      <c r="D60" s="113">
        <f t="shared" si="11"/>
        <v>5622.43</v>
      </c>
      <c r="E60" s="114">
        <f t="shared" si="97"/>
        <v>5674.72</v>
      </c>
      <c r="F60" s="115">
        <f t="shared" si="98"/>
        <v>44275</v>
      </c>
      <c r="G60" s="116">
        <f t="shared" si="0"/>
        <v>9.3002491805145304E-3</v>
      </c>
      <c r="H60" s="117">
        <f t="shared" si="13"/>
        <v>44336</v>
      </c>
      <c r="I60" s="117">
        <f t="shared" si="14"/>
        <v>44336</v>
      </c>
      <c r="J60" s="118">
        <f t="shared" si="15"/>
        <v>21</v>
      </c>
      <c r="K60" s="118">
        <f t="shared" si="107"/>
        <v>13</v>
      </c>
      <c r="L60" s="8">
        <f t="shared" si="16"/>
        <v>1.00574714</v>
      </c>
      <c r="M60" s="119">
        <f t="shared" si="106"/>
        <v>1.00257223</v>
      </c>
      <c r="N60" s="119">
        <f t="shared" si="56"/>
        <v>1.00257223</v>
      </c>
      <c r="O60" s="112">
        <f t="shared" si="102"/>
        <v>1.00833415</v>
      </c>
      <c r="P60" s="112">
        <f t="shared" si="3"/>
        <v>977.17093534000003</v>
      </c>
      <c r="Q60" s="162">
        <f t="shared" si="27"/>
        <v>0</v>
      </c>
      <c r="R60" s="30">
        <f t="shared" si="28"/>
        <v>0</v>
      </c>
      <c r="S60" s="112">
        <f t="shared" si="103"/>
        <v>0</v>
      </c>
      <c r="T60" s="122">
        <f t="shared" si="19"/>
        <v>0.20100000000000001</v>
      </c>
      <c r="U60" s="120">
        <f t="shared" si="57"/>
        <v>13</v>
      </c>
      <c r="V60" s="120">
        <v>252</v>
      </c>
      <c r="W60" s="119">
        <f t="shared" si="5"/>
        <v>1.009493226</v>
      </c>
      <c r="X60" s="112">
        <f t="shared" si="6"/>
        <v>9.2765045199999996</v>
      </c>
      <c r="Y60" s="112">
        <f t="shared" si="7"/>
        <v>0</v>
      </c>
      <c r="Z60" s="125" t="str">
        <f t="shared" si="30"/>
        <v>A+J=</v>
      </c>
      <c r="AA60" s="117">
        <f t="shared" si="31"/>
        <v>44336</v>
      </c>
      <c r="AB60" s="4"/>
      <c r="AC60" s="139">
        <f t="shared" si="32"/>
        <v>49</v>
      </c>
      <c r="AD60" s="145">
        <f t="shared" si="104"/>
        <v>45769</v>
      </c>
      <c r="AE60" s="141">
        <f t="shared" si="51"/>
        <v>0</v>
      </c>
      <c r="AF60" s="143">
        <f t="shared" si="105"/>
        <v>21</v>
      </c>
      <c r="AG60" s="152">
        <f t="shared" si="52"/>
        <v>0</v>
      </c>
      <c r="AH60" s="151">
        <f t="shared" si="53"/>
        <v>0</v>
      </c>
      <c r="AI60" s="177">
        <v>0.53878599999999999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45797</v>
      </c>
      <c r="AN60"/>
      <c r="AO60" s="145">
        <f t="shared" si="100"/>
        <v>45797</v>
      </c>
      <c r="AP60" s="171">
        <f>VLOOKUP($AO60,[1]Plan1!$EW$167:$EZ$293,2)</f>
        <v>5739.56</v>
      </c>
      <c r="AQ60" s="170">
        <f t="shared" si="22"/>
        <v>45736</v>
      </c>
      <c r="AR60" s="171">
        <f>VLOOKUP($AO60,[1]Plan1!$EW$167:$EZ$293,4)</f>
        <v>5739.56</v>
      </c>
      <c r="AS60" s="170">
        <f t="shared" si="23"/>
        <v>45767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22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3"/>
      <c r="DE60" s="1"/>
      <c r="DF60" s="1"/>
      <c r="DG60" s="1"/>
      <c r="DH60" s="1"/>
      <c r="DI60" s="1"/>
      <c r="DJ60" s="1"/>
      <c r="DK60" s="1"/>
      <c r="DL60" s="1"/>
      <c r="DM60" s="1"/>
      <c r="DN60" s="4"/>
      <c r="DO60" s="15"/>
      <c r="DP60" s="15"/>
      <c r="DQ60" s="24"/>
      <c r="DR60" s="15"/>
      <c r="DS60" s="16"/>
      <c r="DT60" s="15"/>
    </row>
    <row r="61" spans="1:124" ht="15" x14ac:dyDescent="0.25">
      <c r="A61" s="111">
        <f t="shared" si="9"/>
        <v>44326</v>
      </c>
      <c r="B61" s="112">
        <f t="shared" si="10"/>
        <v>986.44743986000003</v>
      </c>
      <c r="C61" s="112">
        <f t="shared" si="25"/>
        <v>969.09435759999997</v>
      </c>
      <c r="D61" s="113">
        <f t="shared" si="11"/>
        <v>5622.43</v>
      </c>
      <c r="E61" s="114">
        <f t="shared" si="97"/>
        <v>5674.72</v>
      </c>
      <c r="F61" s="115">
        <f t="shared" si="98"/>
        <v>44275</v>
      </c>
      <c r="G61" s="116">
        <f t="shared" si="0"/>
        <v>9.3002491805145304E-3</v>
      </c>
      <c r="H61" s="117">
        <f t="shared" si="13"/>
        <v>44336</v>
      </c>
      <c r="I61" s="117">
        <f t="shared" si="14"/>
        <v>44336</v>
      </c>
      <c r="J61" s="118">
        <f t="shared" si="15"/>
        <v>21</v>
      </c>
      <c r="K61" s="118">
        <f t="shared" si="107"/>
        <v>13</v>
      </c>
      <c r="L61" s="8">
        <f t="shared" si="16"/>
        <v>1.00574714</v>
      </c>
      <c r="M61" s="119">
        <f t="shared" si="106"/>
        <v>1.00257223</v>
      </c>
      <c r="N61" s="119">
        <f t="shared" si="56"/>
        <v>1.00257223</v>
      </c>
      <c r="O61" s="112">
        <f t="shared" si="102"/>
        <v>1.00833415</v>
      </c>
      <c r="P61" s="112">
        <f t="shared" si="3"/>
        <v>977.17093534000003</v>
      </c>
      <c r="Q61" s="162">
        <f t="shared" si="27"/>
        <v>0</v>
      </c>
      <c r="R61" s="30">
        <f t="shared" si="28"/>
        <v>0</v>
      </c>
      <c r="S61" s="112">
        <f t="shared" si="103"/>
        <v>0</v>
      </c>
      <c r="T61" s="122">
        <f t="shared" si="19"/>
        <v>0.20100000000000001</v>
      </c>
      <c r="U61" s="120">
        <f t="shared" si="57"/>
        <v>13</v>
      </c>
      <c r="V61" s="120">
        <v>252</v>
      </c>
      <c r="W61" s="119">
        <f t="shared" si="5"/>
        <v>1.009493226</v>
      </c>
      <c r="X61" s="112">
        <f t="shared" si="6"/>
        <v>9.2765045199999996</v>
      </c>
      <c r="Y61" s="112">
        <f t="shared" si="7"/>
        <v>0</v>
      </c>
      <c r="Z61" s="125" t="str">
        <f t="shared" si="30"/>
        <v>A+J=</v>
      </c>
      <c r="AA61" s="117">
        <f t="shared" si="31"/>
        <v>44336</v>
      </c>
      <c r="AB61" s="4"/>
      <c r="AC61" s="139">
        <f t="shared" si="32"/>
        <v>50</v>
      </c>
      <c r="AD61" s="145">
        <f t="shared" si="104"/>
        <v>45797</v>
      </c>
      <c r="AE61" s="141">
        <f t="shared" si="51"/>
        <v>0</v>
      </c>
      <c r="AF61" s="143">
        <f t="shared" si="105"/>
        <v>19</v>
      </c>
      <c r="AG61" s="152">
        <f t="shared" si="52"/>
        <v>0</v>
      </c>
      <c r="AH61" s="151">
        <f t="shared" si="53"/>
        <v>0</v>
      </c>
      <c r="AI61" s="177">
        <v>1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0</v>
      </c>
      <c r="AN61"/>
      <c r="AO61" s="145">
        <f t="shared" si="100"/>
        <v>45828</v>
      </c>
      <c r="AP61" s="171">
        <f>VLOOKUP($AO61,[1]Plan1!$EW$167:$EZ$293,2)</f>
        <v>5739.56</v>
      </c>
      <c r="AQ61" s="170">
        <f t="shared" si="22"/>
        <v>45767</v>
      </c>
      <c r="AR61" s="171">
        <f>VLOOKUP($AO61,[1]Plan1!$EW$167:$EZ$293,4)</f>
        <v>5739.56</v>
      </c>
      <c r="AS61" s="170">
        <f t="shared" si="23"/>
        <v>45797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22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3"/>
      <c r="DE61" s="1"/>
      <c r="DF61" s="1"/>
      <c r="DG61" s="1"/>
      <c r="DH61" s="1"/>
      <c r="DI61" s="1"/>
      <c r="DJ61" s="1"/>
      <c r="DK61" s="1"/>
      <c r="DL61" s="1"/>
      <c r="DM61" s="1"/>
      <c r="DN61" s="4"/>
      <c r="DO61" s="15"/>
      <c r="DP61" s="15"/>
      <c r="DQ61" s="24"/>
      <c r="DR61" s="15"/>
      <c r="DS61" s="16"/>
      <c r="DT61" s="15"/>
    </row>
    <row r="62" spans="1:124" ht="15" x14ac:dyDescent="0.25">
      <c r="A62" s="111">
        <f t="shared" si="9"/>
        <v>44327</v>
      </c>
      <c r="B62" s="112">
        <f t="shared" si="10"/>
        <v>987.59991005999996</v>
      </c>
      <c r="C62" s="112">
        <f t="shared" si="25"/>
        <v>969.09435759999997</v>
      </c>
      <c r="D62" s="113">
        <f t="shared" si="11"/>
        <v>5622.43</v>
      </c>
      <c r="E62" s="114">
        <f t="shared" si="97"/>
        <v>5674.72</v>
      </c>
      <c r="F62" s="115">
        <f t="shared" si="98"/>
        <v>44275</v>
      </c>
      <c r="G62" s="116">
        <f t="shared" si="0"/>
        <v>9.3002491805145304E-3</v>
      </c>
      <c r="H62" s="117">
        <f t="shared" si="13"/>
        <v>44336</v>
      </c>
      <c r="I62" s="117">
        <f t="shared" si="14"/>
        <v>44336</v>
      </c>
      <c r="J62" s="118">
        <f t="shared" si="15"/>
        <v>21</v>
      </c>
      <c r="K62" s="118">
        <f t="shared" si="107"/>
        <v>14</v>
      </c>
      <c r="L62" s="8">
        <f t="shared" si="16"/>
        <v>1.0061905900000001</v>
      </c>
      <c r="M62" s="119">
        <f t="shared" si="106"/>
        <v>1.00257223</v>
      </c>
      <c r="N62" s="119">
        <f t="shared" si="56"/>
        <v>1.00257223</v>
      </c>
      <c r="O62" s="112">
        <f t="shared" si="102"/>
        <v>1.0087787399999999</v>
      </c>
      <c r="P62" s="112">
        <f t="shared" si="3"/>
        <v>977.60178499999995</v>
      </c>
      <c r="Q62" s="162">
        <f t="shared" si="27"/>
        <v>0</v>
      </c>
      <c r="R62" s="30">
        <f t="shared" si="28"/>
        <v>0</v>
      </c>
      <c r="S62" s="112">
        <f t="shared" si="103"/>
        <v>0</v>
      </c>
      <c r="T62" s="122">
        <f t="shared" si="19"/>
        <v>0.20100000000000001</v>
      </c>
      <c r="U62" s="120">
        <f t="shared" si="57"/>
        <v>14</v>
      </c>
      <c r="V62" s="120">
        <v>252</v>
      </c>
      <c r="W62" s="119">
        <f t="shared" si="5"/>
        <v>1.010227196</v>
      </c>
      <c r="X62" s="112">
        <f t="shared" si="6"/>
        <v>9.9981250599999996</v>
      </c>
      <c r="Y62" s="112">
        <f t="shared" si="7"/>
        <v>0</v>
      </c>
      <c r="Z62" s="125" t="str">
        <f t="shared" si="30"/>
        <v>A+J=</v>
      </c>
      <c r="AA62" s="117">
        <f t="shared" si="31"/>
        <v>44336</v>
      </c>
      <c r="AB62" s="4"/>
      <c r="AC62" s="139"/>
      <c r="AD62" s="145"/>
      <c r="AE62" s="141"/>
      <c r="AF62" s="143"/>
      <c r="AG62" s="152"/>
      <c r="AH62" s="151"/>
      <c r="AI62" s="177"/>
      <c r="AJ62" s="141"/>
      <c r="AK62" s="139"/>
      <c r="AL62" s="148"/>
      <c r="AM62" s="145"/>
      <c r="AN62"/>
      <c r="AO62" s="145">
        <f t="shared" si="100"/>
        <v>45859</v>
      </c>
      <c r="AP62" s="171">
        <f>VLOOKUP($AO62,[1]Plan1!$EW$167:$EZ$293,2)</f>
        <v>5739.56</v>
      </c>
      <c r="AQ62" s="170">
        <f t="shared" si="22"/>
        <v>45798</v>
      </c>
      <c r="AR62" s="171">
        <f>VLOOKUP($AO62,[1]Plan1!$EW$167:$EZ$293,4)</f>
        <v>5739.56</v>
      </c>
      <c r="AS62" s="170">
        <f t="shared" si="23"/>
        <v>45829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22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3"/>
      <c r="DE62" s="1"/>
      <c r="DF62" s="1"/>
      <c r="DG62" s="1"/>
      <c r="DH62" s="1"/>
      <c r="DI62" s="1"/>
      <c r="DJ62" s="1"/>
      <c r="DK62" s="1"/>
      <c r="DL62" s="1"/>
      <c r="DM62" s="1"/>
      <c r="DN62" s="4"/>
      <c r="DO62" s="15"/>
      <c r="DP62" s="15"/>
      <c r="DQ62" s="24"/>
      <c r="DR62" s="15"/>
      <c r="DS62" s="16"/>
      <c r="DT62" s="15"/>
    </row>
    <row r="63" spans="1:124" ht="15" x14ac:dyDescent="0.25">
      <c r="A63" s="111">
        <f t="shared" si="9"/>
        <v>44328</v>
      </c>
      <c r="B63" s="112">
        <f t="shared" si="10"/>
        <v>988.75373093000007</v>
      </c>
      <c r="C63" s="112">
        <f t="shared" si="25"/>
        <v>969.09435759999997</v>
      </c>
      <c r="D63" s="113">
        <f t="shared" si="11"/>
        <v>5622.43</v>
      </c>
      <c r="E63" s="114">
        <f t="shared" si="97"/>
        <v>5674.72</v>
      </c>
      <c r="F63" s="115">
        <f t="shared" si="98"/>
        <v>44275</v>
      </c>
      <c r="G63" s="116">
        <f t="shared" si="0"/>
        <v>9.3002491805145304E-3</v>
      </c>
      <c r="H63" s="117">
        <f t="shared" si="13"/>
        <v>44336</v>
      </c>
      <c r="I63" s="117">
        <f t="shared" si="14"/>
        <v>44336</v>
      </c>
      <c r="J63" s="118">
        <f t="shared" si="15"/>
        <v>21</v>
      </c>
      <c r="K63" s="118">
        <f t="shared" si="107"/>
        <v>15</v>
      </c>
      <c r="L63" s="8">
        <f t="shared" si="16"/>
        <v>1.0066342399999999</v>
      </c>
      <c r="M63" s="119">
        <f t="shared" si="106"/>
        <v>1.00257223</v>
      </c>
      <c r="N63" s="119">
        <f t="shared" si="56"/>
        <v>1.00257223</v>
      </c>
      <c r="O63" s="112">
        <f t="shared" si="102"/>
        <v>1.0092235300000001</v>
      </c>
      <c r="P63" s="112">
        <f t="shared" si="3"/>
        <v>978.03282848000003</v>
      </c>
      <c r="Q63" s="162">
        <f t="shared" si="27"/>
        <v>0</v>
      </c>
      <c r="R63" s="30">
        <f t="shared" si="28"/>
        <v>0</v>
      </c>
      <c r="S63" s="112">
        <f t="shared" si="103"/>
        <v>0</v>
      </c>
      <c r="T63" s="122">
        <f t="shared" si="19"/>
        <v>0.20100000000000001</v>
      </c>
      <c r="U63" s="120">
        <f t="shared" si="57"/>
        <v>15</v>
      </c>
      <c r="V63" s="120">
        <v>252</v>
      </c>
      <c r="W63" s="119">
        <f t="shared" si="5"/>
        <v>1.0109617</v>
      </c>
      <c r="X63" s="112">
        <f t="shared" si="6"/>
        <v>10.720902450000001</v>
      </c>
      <c r="Y63" s="112">
        <f t="shared" si="7"/>
        <v>0</v>
      </c>
      <c r="Z63" s="125" t="str">
        <f t="shared" si="30"/>
        <v>A+J=</v>
      </c>
      <c r="AA63" s="117">
        <f t="shared" si="31"/>
        <v>44336</v>
      </c>
      <c r="AB63" s="4"/>
      <c r="AC63" s="139"/>
      <c r="AD63" s="145"/>
      <c r="AE63" s="141"/>
      <c r="AF63" s="143"/>
      <c r="AG63" s="152"/>
      <c r="AH63" s="151"/>
      <c r="AI63" s="177"/>
      <c r="AJ63" s="141"/>
      <c r="AK63" s="139"/>
      <c r="AL63" s="148"/>
      <c r="AM63" s="145"/>
      <c r="AN63"/>
      <c r="AO63" s="145">
        <f t="shared" si="100"/>
        <v>45889</v>
      </c>
      <c r="AP63" s="171">
        <f>VLOOKUP($AO63,[1]Plan1!$EW$167:$EZ$293,2)</f>
        <v>5739.56</v>
      </c>
      <c r="AQ63" s="170">
        <f t="shared" si="22"/>
        <v>45828</v>
      </c>
      <c r="AR63" s="171">
        <f>VLOOKUP($AO63,[1]Plan1!$EW$167:$EZ$293,4)</f>
        <v>5739.56</v>
      </c>
      <c r="AS63" s="170">
        <f t="shared" si="23"/>
        <v>45858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22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3"/>
      <c r="DE63" s="1"/>
      <c r="DF63" s="1"/>
      <c r="DG63" s="1"/>
      <c r="DH63" s="1"/>
      <c r="DI63" s="1"/>
      <c r="DJ63" s="1"/>
      <c r="DK63" s="1"/>
      <c r="DL63" s="1"/>
      <c r="DM63" s="1"/>
      <c r="DN63" s="4"/>
      <c r="DO63" s="15"/>
      <c r="DP63" s="15"/>
      <c r="DQ63" s="24"/>
      <c r="DR63" s="15"/>
      <c r="DS63" s="16"/>
      <c r="DT63" s="15"/>
    </row>
    <row r="64" spans="1:124" ht="15" x14ac:dyDescent="0.25">
      <c r="A64" s="111">
        <f t="shared" si="9"/>
        <v>44329</v>
      </c>
      <c r="B64" s="112">
        <f t="shared" si="10"/>
        <v>989.90889377999997</v>
      </c>
      <c r="C64" s="112">
        <f t="shared" si="25"/>
        <v>969.09435759999997</v>
      </c>
      <c r="D64" s="113">
        <f t="shared" si="11"/>
        <v>5622.43</v>
      </c>
      <c r="E64" s="114">
        <f t="shared" si="97"/>
        <v>5674.72</v>
      </c>
      <c r="F64" s="115">
        <f t="shared" si="98"/>
        <v>44275</v>
      </c>
      <c r="G64" s="116">
        <f t="shared" si="0"/>
        <v>9.3002491805145304E-3</v>
      </c>
      <c r="H64" s="117">
        <f t="shared" si="13"/>
        <v>44336</v>
      </c>
      <c r="I64" s="117">
        <f t="shared" si="14"/>
        <v>44336</v>
      </c>
      <c r="J64" s="118">
        <f t="shared" si="15"/>
        <v>21</v>
      </c>
      <c r="K64" s="118">
        <f t="shared" si="107"/>
        <v>16</v>
      </c>
      <c r="L64" s="8">
        <f t="shared" si="16"/>
        <v>1.0070780800000001</v>
      </c>
      <c r="M64" s="119">
        <f t="shared" si="106"/>
        <v>1.00257223</v>
      </c>
      <c r="N64" s="119">
        <f t="shared" si="56"/>
        <v>1.00257223</v>
      </c>
      <c r="O64" s="112">
        <f t="shared" si="102"/>
        <v>1.00966851</v>
      </c>
      <c r="P64" s="112">
        <f t="shared" si="3"/>
        <v>978.46405607999998</v>
      </c>
      <c r="Q64" s="162">
        <f t="shared" si="27"/>
        <v>0</v>
      </c>
      <c r="R64" s="30">
        <f t="shared" si="28"/>
        <v>0</v>
      </c>
      <c r="S64" s="112">
        <f t="shared" si="103"/>
        <v>0</v>
      </c>
      <c r="T64" s="122">
        <f t="shared" si="19"/>
        <v>0.20100000000000001</v>
      </c>
      <c r="U64" s="120">
        <f t="shared" si="57"/>
        <v>16</v>
      </c>
      <c r="V64" s="120">
        <v>252</v>
      </c>
      <c r="W64" s="119">
        <f t="shared" si="5"/>
        <v>1.0116967379999999</v>
      </c>
      <c r="X64" s="112">
        <f t="shared" si="6"/>
        <v>11.444837700000001</v>
      </c>
      <c r="Y64" s="112">
        <f t="shared" si="7"/>
        <v>0</v>
      </c>
      <c r="Z64" s="125" t="str">
        <f t="shared" si="30"/>
        <v>A+J=</v>
      </c>
      <c r="AA64" s="117">
        <f t="shared" si="31"/>
        <v>44336</v>
      </c>
      <c r="AB64" s="4"/>
      <c r="AC64" s="139"/>
      <c r="AD64" s="145"/>
      <c r="AE64" s="141"/>
      <c r="AF64" s="143"/>
      <c r="AG64" s="152"/>
      <c r="AH64" s="151"/>
      <c r="AI64" s="151"/>
      <c r="AJ64" s="141"/>
      <c r="AK64" s="139"/>
      <c r="AL64" s="148"/>
      <c r="AM64" s="145"/>
      <c r="AN64"/>
      <c r="AO64" s="145">
        <f t="shared" si="100"/>
        <v>45922</v>
      </c>
      <c r="AP64" s="171">
        <f>VLOOKUP($AO64,[1]Plan1!$EW$167:$EZ$293,2)</f>
        <v>5739.56</v>
      </c>
      <c r="AQ64" s="170">
        <f t="shared" si="22"/>
        <v>45860</v>
      </c>
      <c r="AR64" s="171">
        <f>VLOOKUP($AO64,[1]Plan1!$EW$167:$EZ$293,4)</f>
        <v>5739.56</v>
      </c>
      <c r="AS64" s="170">
        <f t="shared" si="23"/>
        <v>45891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22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3"/>
      <c r="DE64" s="1"/>
      <c r="DF64" s="1"/>
      <c r="DG64" s="1"/>
      <c r="DH64" s="1"/>
      <c r="DI64" s="1"/>
      <c r="DJ64" s="1"/>
      <c r="DK64" s="1"/>
      <c r="DL64" s="1"/>
      <c r="DM64" s="1"/>
      <c r="DN64" s="4"/>
      <c r="DO64" s="15"/>
      <c r="DP64" s="15"/>
      <c r="DQ64" s="24"/>
      <c r="DR64" s="15"/>
      <c r="DS64" s="16"/>
      <c r="DT64" s="15"/>
    </row>
    <row r="65" spans="1:124" ht="15" x14ac:dyDescent="0.25">
      <c r="A65" s="111">
        <f t="shared" si="9"/>
        <v>44330</v>
      </c>
      <c r="B65" s="112">
        <f t="shared" si="10"/>
        <v>991.06540954000002</v>
      </c>
      <c r="C65" s="112">
        <f t="shared" si="25"/>
        <v>969.09435759999997</v>
      </c>
      <c r="D65" s="113">
        <f t="shared" si="11"/>
        <v>5622.43</v>
      </c>
      <c r="E65" s="114">
        <f t="shared" si="97"/>
        <v>5674.72</v>
      </c>
      <c r="F65" s="115">
        <f t="shared" si="98"/>
        <v>44275</v>
      </c>
      <c r="G65" s="116">
        <f t="shared" si="0"/>
        <v>9.3002491805145304E-3</v>
      </c>
      <c r="H65" s="117">
        <f t="shared" si="13"/>
        <v>44336</v>
      </c>
      <c r="I65" s="117">
        <f t="shared" si="14"/>
        <v>44336</v>
      </c>
      <c r="J65" s="118">
        <f t="shared" si="15"/>
        <v>21</v>
      </c>
      <c r="K65" s="118">
        <f t="shared" si="107"/>
        <v>17</v>
      </c>
      <c r="L65" s="8">
        <f t="shared" si="16"/>
        <v>1.00752212</v>
      </c>
      <c r="M65" s="119">
        <f t="shared" si="106"/>
        <v>1.00257223</v>
      </c>
      <c r="N65" s="119">
        <f t="shared" si="56"/>
        <v>1.00257223</v>
      </c>
      <c r="O65" s="112">
        <f t="shared" si="102"/>
        <v>1.0101136900000001</v>
      </c>
      <c r="P65" s="112">
        <f t="shared" si="3"/>
        <v>978.89547750999998</v>
      </c>
      <c r="Q65" s="162">
        <f t="shared" si="27"/>
        <v>0</v>
      </c>
      <c r="R65" s="30">
        <f t="shared" si="28"/>
        <v>0</v>
      </c>
      <c r="S65" s="112">
        <f t="shared" si="103"/>
        <v>0</v>
      </c>
      <c r="T65" s="122">
        <f t="shared" si="19"/>
        <v>0.20100000000000001</v>
      </c>
      <c r="U65" s="120">
        <f t="shared" si="57"/>
        <v>17</v>
      </c>
      <c r="V65" s="120">
        <v>252</v>
      </c>
      <c r="W65" s="119">
        <f t="shared" si="5"/>
        <v>1.0124323099999999</v>
      </c>
      <c r="X65" s="112">
        <f t="shared" si="6"/>
        <v>12.16993203</v>
      </c>
      <c r="Y65" s="112">
        <f t="shared" si="7"/>
        <v>0</v>
      </c>
      <c r="Z65" s="125" t="str">
        <f t="shared" si="30"/>
        <v>A+J=</v>
      </c>
      <c r="AA65" s="117">
        <f t="shared" si="31"/>
        <v>44336</v>
      </c>
      <c r="AB65" s="4"/>
      <c r="AC65" s="139"/>
      <c r="AD65" s="145"/>
      <c r="AE65" s="141"/>
      <c r="AF65" s="143"/>
      <c r="AG65" s="152"/>
      <c r="AH65" s="151"/>
      <c r="AI65" s="151"/>
      <c r="AJ65" s="141"/>
      <c r="AK65" s="139"/>
      <c r="AL65" s="148"/>
      <c r="AM65" s="145"/>
      <c r="AN65"/>
      <c r="AO65" s="145">
        <f t="shared" si="100"/>
        <v>45950</v>
      </c>
      <c r="AP65" s="171">
        <f>VLOOKUP($AO65,[1]Plan1!$EW$167:$EZ$293,2)</f>
        <v>5739.56</v>
      </c>
      <c r="AQ65" s="170">
        <f t="shared" si="22"/>
        <v>45889</v>
      </c>
      <c r="AR65" s="171">
        <f>VLOOKUP($AO65,[1]Plan1!$EW$167:$EZ$293,4)</f>
        <v>5739.56</v>
      </c>
      <c r="AS65" s="170">
        <f t="shared" si="23"/>
        <v>45920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22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3"/>
      <c r="DE65" s="1"/>
      <c r="DF65" s="1"/>
      <c r="DG65" s="1"/>
      <c r="DH65" s="1"/>
      <c r="DI65" s="1"/>
      <c r="DJ65" s="1"/>
      <c r="DK65" s="1"/>
      <c r="DL65" s="1"/>
      <c r="DM65" s="1"/>
      <c r="DN65" s="4"/>
      <c r="DO65" s="15"/>
      <c r="DP65" s="15"/>
      <c r="DQ65" s="24"/>
      <c r="DR65" s="15"/>
      <c r="DS65" s="16"/>
      <c r="DT65" s="27"/>
    </row>
    <row r="66" spans="1:124" ht="15" x14ac:dyDescent="0.25">
      <c r="A66" s="111">
        <f t="shared" si="9"/>
        <v>44331</v>
      </c>
      <c r="B66" s="112">
        <f t="shared" si="10"/>
        <v>992.22329009999999</v>
      </c>
      <c r="C66" s="112">
        <f t="shared" si="25"/>
        <v>969.09435759999997</v>
      </c>
      <c r="D66" s="113">
        <f t="shared" si="11"/>
        <v>5622.43</v>
      </c>
      <c r="E66" s="114">
        <f t="shared" si="97"/>
        <v>5674.72</v>
      </c>
      <c r="F66" s="115">
        <f t="shared" si="98"/>
        <v>44275</v>
      </c>
      <c r="G66" s="116">
        <f t="shared" si="0"/>
        <v>9.3002491805145304E-3</v>
      </c>
      <c r="H66" s="117">
        <f t="shared" si="13"/>
        <v>44336</v>
      </c>
      <c r="I66" s="117">
        <f t="shared" si="14"/>
        <v>44336</v>
      </c>
      <c r="J66" s="118">
        <f t="shared" si="15"/>
        <v>21</v>
      </c>
      <c r="K66" s="118">
        <f t="shared" si="107"/>
        <v>18</v>
      </c>
      <c r="L66" s="8">
        <f t="shared" si="16"/>
        <v>1.00796636</v>
      </c>
      <c r="M66" s="119">
        <f t="shared" si="106"/>
        <v>1.00257223</v>
      </c>
      <c r="N66" s="119">
        <f t="shared" si="56"/>
        <v>1.00257223</v>
      </c>
      <c r="O66" s="112">
        <f t="shared" si="102"/>
        <v>1.0105590799999999</v>
      </c>
      <c r="P66" s="112">
        <f t="shared" si="3"/>
        <v>979.32710243999998</v>
      </c>
      <c r="Q66" s="162">
        <f t="shared" si="27"/>
        <v>0</v>
      </c>
      <c r="R66" s="30">
        <f t="shared" si="28"/>
        <v>0</v>
      </c>
      <c r="S66" s="112">
        <f t="shared" si="103"/>
        <v>0</v>
      </c>
      <c r="T66" s="122">
        <f t="shared" si="19"/>
        <v>0.20100000000000001</v>
      </c>
      <c r="U66" s="120">
        <f t="shared" si="57"/>
        <v>18</v>
      </c>
      <c r="V66" s="120">
        <v>252</v>
      </c>
      <c r="W66" s="119">
        <f t="shared" si="5"/>
        <v>1.0131684169999999</v>
      </c>
      <c r="X66" s="112">
        <f t="shared" si="6"/>
        <v>12.896187660000001</v>
      </c>
      <c r="Y66" s="112">
        <f t="shared" si="7"/>
        <v>0</v>
      </c>
      <c r="Z66" s="125" t="str">
        <f t="shared" si="30"/>
        <v>A+J=</v>
      </c>
      <c r="AA66" s="117">
        <f t="shared" si="31"/>
        <v>44336</v>
      </c>
      <c r="AB66" s="4"/>
      <c r="AC66" s="139"/>
      <c r="AD66" s="145"/>
      <c r="AE66" s="141"/>
      <c r="AF66" s="143"/>
      <c r="AG66" s="152"/>
      <c r="AH66" s="151"/>
      <c r="AI66" s="151"/>
      <c r="AJ66" s="141"/>
      <c r="AK66" s="139"/>
      <c r="AL66" s="148"/>
      <c r="AM66" s="145"/>
      <c r="AN66"/>
      <c r="AO66" s="145">
        <f t="shared" si="100"/>
        <v>45981</v>
      </c>
      <c r="AP66" s="171">
        <f>VLOOKUP($AO66,[1]Plan1!$EW$167:$EZ$293,2)</f>
        <v>5739.56</v>
      </c>
      <c r="AQ66" s="170">
        <f t="shared" si="22"/>
        <v>45920</v>
      </c>
      <c r="AR66" s="171">
        <f>VLOOKUP($AO66,[1]Plan1!$EW$167:$EZ$293,4)</f>
        <v>5739.56</v>
      </c>
      <c r="AS66" s="170">
        <f t="shared" si="23"/>
        <v>45950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22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3"/>
      <c r="DE66" s="1"/>
      <c r="DF66" s="1"/>
      <c r="DG66" s="1"/>
      <c r="DH66" s="1"/>
      <c r="DI66" s="1"/>
      <c r="DJ66" s="1"/>
      <c r="DK66" s="1"/>
      <c r="DL66" s="1"/>
      <c r="DM66" s="1"/>
      <c r="DN66" s="4"/>
      <c r="DO66" s="15"/>
      <c r="DP66" s="15"/>
      <c r="DQ66" s="24"/>
      <c r="DR66" s="15"/>
      <c r="DS66" s="16"/>
      <c r="DT66" s="15"/>
    </row>
    <row r="67" spans="1:124" ht="12.75" x14ac:dyDescent="0.2">
      <c r="A67" s="111">
        <f t="shared" si="9"/>
        <v>44332</v>
      </c>
      <c r="B67" s="112">
        <f t="shared" si="10"/>
        <v>992.22329009999999</v>
      </c>
      <c r="C67" s="112">
        <f t="shared" si="25"/>
        <v>969.09435759999997</v>
      </c>
      <c r="D67" s="113">
        <f t="shared" si="11"/>
        <v>5622.43</v>
      </c>
      <c r="E67" s="114">
        <f t="shared" si="97"/>
        <v>5674.72</v>
      </c>
      <c r="F67" s="115">
        <f t="shared" si="98"/>
        <v>44275</v>
      </c>
      <c r="G67" s="116">
        <f t="shared" si="0"/>
        <v>9.3002491805145304E-3</v>
      </c>
      <c r="H67" s="117">
        <f t="shared" si="13"/>
        <v>44336</v>
      </c>
      <c r="I67" s="117">
        <f t="shared" si="14"/>
        <v>44336</v>
      </c>
      <c r="J67" s="118">
        <f t="shared" si="15"/>
        <v>21</v>
      </c>
      <c r="K67" s="118">
        <f t="shared" si="107"/>
        <v>18</v>
      </c>
      <c r="L67" s="8">
        <f t="shared" si="16"/>
        <v>1.00796636</v>
      </c>
      <c r="M67" s="119">
        <f t="shared" si="106"/>
        <v>1.00257223</v>
      </c>
      <c r="N67" s="119">
        <f t="shared" si="56"/>
        <v>1.00257223</v>
      </c>
      <c r="O67" s="112">
        <f t="shared" si="102"/>
        <v>1.0105590799999999</v>
      </c>
      <c r="P67" s="112">
        <f t="shared" si="3"/>
        <v>979.32710243999998</v>
      </c>
      <c r="Q67" s="162">
        <f t="shared" si="27"/>
        <v>0</v>
      </c>
      <c r="R67" s="30">
        <f t="shared" si="28"/>
        <v>0</v>
      </c>
      <c r="S67" s="112">
        <f t="shared" si="103"/>
        <v>0</v>
      </c>
      <c r="T67" s="122">
        <f t="shared" si="19"/>
        <v>0.20100000000000001</v>
      </c>
      <c r="U67" s="120">
        <f t="shared" si="57"/>
        <v>18</v>
      </c>
      <c r="V67" s="120">
        <v>252</v>
      </c>
      <c r="W67" s="119">
        <f t="shared" si="5"/>
        <v>1.0131684169999999</v>
      </c>
      <c r="X67" s="112">
        <f t="shared" si="6"/>
        <v>12.896187660000001</v>
      </c>
      <c r="Y67" s="112">
        <f t="shared" si="7"/>
        <v>0</v>
      </c>
      <c r="Z67" s="125" t="str">
        <f t="shared" si="30"/>
        <v>A+J=</v>
      </c>
      <c r="AA67" s="117">
        <f t="shared" si="31"/>
        <v>44336</v>
      </c>
      <c r="AB67" s="4"/>
      <c r="AC67" s="139"/>
      <c r="AD67" s="145"/>
      <c r="AE67" s="141"/>
      <c r="AF67" s="143"/>
      <c r="AG67" s="152"/>
      <c r="AH67" s="151"/>
      <c r="AI67" s="151"/>
      <c r="AJ67" s="141"/>
      <c r="AK67" s="139"/>
      <c r="AL67" s="148"/>
      <c r="AM67" s="145"/>
      <c r="AN67" s="7"/>
      <c r="AO67" s="145">
        <f t="shared" si="100"/>
        <v>46013</v>
      </c>
      <c r="AP67" s="171">
        <f>VLOOKUP($AO67,[1]Plan1!$EW$167:$EZ$293,2)</f>
        <v>5739.56</v>
      </c>
      <c r="AQ67" s="170">
        <f t="shared" si="22"/>
        <v>45952</v>
      </c>
      <c r="AR67" s="171">
        <f>VLOOKUP($AO67,[1]Plan1!$EW$167:$EZ$293,4)</f>
        <v>5739.56</v>
      </c>
      <c r="AS67" s="170">
        <f t="shared" si="23"/>
        <v>45983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22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3"/>
      <c r="DE67" s="1"/>
      <c r="DF67" s="1"/>
      <c r="DG67" s="1"/>
      <c r="DH67" s="1"/>
      <c r="DI67" s="1"/>
      <c r="DJ67" s="1"/>
      <c r="DK67" s="1"/>
      <c r="DL67" s="1"/>
      <c r="DM67" s="1"/>
      <c r="DN67" s="4"/>
      <c r="DO67" s="15"/>
      <c r="DP67" s="15"/>
      <c r="DQ67" s="24"/>
      <c r="DR67" s="15"/>
      <c r="DS67" s="16"/>
      <c r="DT67" s="15"/>
    </row>
    <row r="68" spans="1:124" ht="12.75" x14ac:dyDescent="0.2">
      <c r="A68" s="111">
        <f t="shared" si="9"/>
        <v>44333</v>
      </c>
      <c r="B68" s="112">
        <f t="shared" si="10"/>
        <v>992.22329009999999</v>
      </c>
      <c r="C68" s="112">
        <f t="shared" si="25"/>
        <v>969.09435759999997</v>
      </c>
      <c r="D68" s="113">
        <f t="shared" si="11"/>
        <v>5622.43</v>
      </c>
      <c r="E68" s="114">
        <f t="shared" si="97"/>
        <v>5674.72</v>
      </c>
      <c r="F68" s="115">
        <f t="shared" si="98"/>
        <v>44275</v>
      </c>
      <c r="G68" s="116">
        <f t="shared" si="0"/>
        <v>9.3002491805145304E-3</v>
      </c>
      <c r="H68" s="117">
        <f t="shared" si="13"/>
        <v>44336</v>
      </c>
      <c r="I68" s="117">
        <f t="shared" si="14"/>
        <v>44336</v>
      </c>
      <c r="J68" s="118">
        <f t="shared" si="15"/>
        <v>21</v>
      </c>
      <c r="K68" s="118">
        <f t="shared" si="107"/>
        <v>18</v>
      </c>
      <c r="L68" s="8">
        <f t="shared" si="16"/>
        <v>1.00796636</v>
      </c>
      <c r="M68" s="119">
        <f t="shared" si="106"/>
        <v>1.00257223</v>
      </c>
      <c r="N68" s="119">
        <f t="shared" si="56"/>
        <v>1.00257223</v>
      </c>
      <c r="O68" s="112">
        <f t="shared" si="102"/>
        <v>1.0105590799999999</v>
      </c>
      <c r="P68" s="112">
        <f t="shared" si="3"/>
        <v>979.32710243999998</v>
      </c>
      <c r="Q68" s="162">
        <f t="shared" si="27"/>
        <v>0</v>
      </c>
      <c r="R68" s="30">
        <f t="shared" si="28"/>
        <v>0</v>
      </c>
      <c r="S68" s="112">
        <f t="shared" si="103"/>
        <v>0</v>
      </c>
      <c r="T68" s="122">
        <f t="shared" si="19"/>
        <v>0.20100000000000001</v>
      </c>
      <c r="U68" s="120">
        <f t="shared" si="57"/>
        <v>18</v>
      </c>
      <c r="V68" s="120">
        <v>252</v>
      </c>
      <c r="W68" s="119">
        <f t="shared" si="5"/>
        <v>1.0131684169999999</v>
      </c>
      <c r="X68" s="112">
        <f t="shared" si="6"/>
        <v>12.896187660000001</v>
      </c>
      <c r="Y68" s="112">
        <f t="shared" si="7"/>
        <v>0</v>
      </c>
      <c r="Z68" s="125" t="str">
        <f t="shared" si="30"/>
        <v>A+J=</v>
      </c>
      <c r="AA68" s="117">
        <f t="shared" si="31"/>
        <v>44336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100"/>
        <v>46042</v>
      </c>
      <c r="AP68" s="171">
        <f>VLOOKUP($AO68,[1]Plan1!$EW$167:$EZ$293,2)</f>
        <v>5739.56</v>
      </c>
      <c r="AQ68" s="170">
        <f t="shared" si="22"/>
        <v>45981</v>
      </c>
      <c r="AR68" s="171">
        <f>VLOOKUP($AO68,[1]Plan1!$EW$167:$EZ$293,4)</f>
        <v>5739.56</v>
      </c>
      <c r="AS68" s="170">
        <f t="shared" si="23"/>
        <v>46011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22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3"/>
      <c r="DE68" s="1"/>
      <c r="DF68" s="1"/>
      <c r="DG68" s="1"/>
      <c r="DH68" s="1"/>
      <c r="DI68" s="1"/>
      <c r="DJ68" s="1"/>
      <c r="DK68" s="1"/>
      <c r="DL68" s="1"/>
      <c r="DM68" s="1"/>
      <c r="DN68" s="4"/>
      <c r="DO68" s="15"/>
      <c r="DP68" s="15"/>
      <c r="DQ68" s="24"/>
      <c r="DR68" s="15"/>
      <c r="DS68" s="16"/>
      <c r="DT68" s="15"/>
    </row>
    <row r="69" spans="1:124" ht="12.75" x14ac:dyDescent="0.2">
      <c r="A69" s="111">
        <f t="shared" si="9"/>
        <v>44334</v>
      </c>
      <c r="B69" s="112">
        <f t="shared" si="10"/>
        <v>993.38250715000004</v>
      </c>
      <c r="C69" s="112">
        <f t="shared" si="25"/>
        <v>969.09435759999997</v>
      </c>
      <c r="D69" s="113">
        <f t="shared" si="11"/>
        <v>5622.43</v>
      </c>
      <c r="E69" s="114">
        <f t="shared" si="97"/>
        <v>5674.72</v>
      </c>
      <c r="F69" s="115">
        <f t="shared" si="98"/>
        <v>44275</v>
      </c>
      <c r="G69" s="116">
        <f t="shared" si="0"/>
        <v>9.3002491805145304E-3</v>
      </c>
      <c r="H69" s="117">
        <f t="shared" si="13"/>
        <v>44336</v>
      </c>
      <c r="I69" s="117">
        <f t="shared" si="14"/>
        <v>44336</v>
      </c>
      <c r="J69" s="118">
        <f t="shared" si="15"/>
        <v>21</v>
      </c>
      <c r="K69" s="118">
        <f t="shared" si="107"/>
        <v>19</v>
      </c>
      <c r="L69" s="8">
        <f t="shared" si="16"/>
        <v>1.0084107899999999</v>
      </c>
      <c r="M69" s="119">
        <f t="shared" si="106"/>
        <v>1.00257223</v>
      </c>
      <c r="N69" s="119">
        <f t="shared" si="56"/>
        <v>1.00257223</v>
      </c>
      <c r="O69" s="112">
        <f t="shared" si="102"/>
        <v>1.0110046500000001</v>
      </c>
      <c r="P69" s="112">
        <f t="shared" si="3"/>
        <v>979.75890182000001</v>
      </c>
      <c r="Q69" s="162">
        <f t="shared" si="27"/>
        <v>0</v>
      </c>
      <c r="R69" s="30">
        <f t="shared" si="28"/>
        <v>0</v>
      </c>
      <c r="S69" s="112">
        <f t="shared" si="103"/>
        <v>0</v>
      </c>
      <c r="T69" s="122">
        <f t="shared" si="19"/>
        <v>0.20100000000000001</v>
      </c>
      <c r="U69" s="120">
        <f t="shared" si="57"/>
        <v>19</v>
      </c>
      <c r="V69" s="120">
        <v>252</v>
      </c>
      <c r="W69" s="119">
        <f t="shared" si="5"/>
        <v>1.0139050590000001</v>
      </c>
      <c r="X69" s="112">
        <f t="shared" si="6"/>
        <v>13.62360533</v>
      </c>
      <c r="Y69" s="112">
        <f t="shared" si="7"/>
        <v>0</v>
      </c>
      <c r="Z69" s="125" t="str">
        <f t="shared" si="30"/>
        <v>A+J=</v>
      </c>
      <c r="AA69" s="117">
        <f t="shared" si="31"/>
        <v>44336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100"/>
        <v>46073</v>
      </c>
      <c r="AP69" s="171">
        <f>VLOOKUP($AO69,[1]Plan1!$EW$167:$EZ$293,2)</f>
        <v>5739.56</v>
      </c>
      <c r="AQ69" s="170">
        <f t="shared" si="22"/>
        <v>46011</v>
      </c>
      <c r="AR69" s="171">
        <f>VLOOKUP($AO69,[1]Plan1!$EW$167:$EZ$293,4)</f>
        <v>5739.56</v>
      </c>
      <c r="AS69" s="170">
        <f t="shared" si="23"/>
        <v>46042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22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3"/>
      <c r="DE69" s="1"/>
      <c r="DF69" s="1"/>
      <c r="DG69" s="1"/>
      <c r="DH69" s="1"/>
      <c r="DI69" s="1"/>
      <c r="DJ69" s="1"/>
      <c r="DK69" s="1"/>
      <c r="DL69" s="1"/>
      <c r="DM69" s="1"/>
      <c r="DN69" s="4"/>
      <c r="DO69" s="15"/>
      <c r="DP69" s="15"/>
      <c r="DQ69" s="24"/>
      <c r="DR69" s="15"/>
      <c r="DS69" s="16"/>
      <c r="DT69" s="15"/>
    </row>
    <row r="70" spans="1:124" ht="12.75" x14ac:dyDescent="0.2">
      <c r="A70" s="111">
        <f t="shared" si="9"/>
        <v>44335</v>
      </c>
      <c r="B70" s="112">
        <f t="shared" si="10"/>
        <v>994.54308239</v>
      </c>
      <c r="C70" s="112">
        <f t="shared" si="25"/>
        <v>969.09435759999997</v>
      </c>
      <c r="D70" s="113">
        <f t="shared" si="11"/>
        <v>5622.43</v>
      </c>
      <c r="E70" s="114">
        <f t="shared" si="97"/>
        <v>5674.72</v>
      </c>
      <c r="F70" s="115">
        <f t="shared" si="98"/>
        <v>44275</v>
      </c>
      <c r="G70" s="116">
        <f t="shared" si="0"/>
        <v>9.3002491805145304E-3</v>
      </c>
      <c r="H70" s="117">
        <f t="shared" si="13"/>
        <v>44336</v>
      </c>
      <c r="I70" s="117">
        <f t="shared" si="14"/>
        <v>44336</v>
      </c>
      <c r="J70" s="118">
        <f t="shared" si="15"/>
        <v>21</v>
      </c>
      <c r="K70" s="118">
        <f t="shared" si="107"/>
        <v>20</v>
      </c>
      <c r="L70" s="8">
        <f t="shared" si="16"/>
        <v>1.0088554199999999</v>
      </c>
      <c r="M70" s="119">
        <f t="shared" si="106"/>
        <v>1.00257223</v>
      </c>
      <c r="N70" s="119">
        <f t="shared" si="56"/>
        <v>1.00257223</v>
      </c>
      <c r="O70" s="112">
        <f t="shared" si="102"/>
        <v>1.0114504200000001</v>
      </c>
      <c r="P70" s="112">
        <f t="shared" si="3"/>
        <v>980.19089500999996</v>
      </c>
      <c r="Q70" s="162">
        <f t="shared" si="27"/>
        <v>0</v>
      </c>
      <c r="R70" s="30">
        <f t="shared" si="28"/>
        <v>0</v>
      </c>
      <c r="S70" s="112">
        <f t="shared" si="103"/>
        <v>0</v>
      </c>
      <c r="T70" s="122">
        <f t="shared" si="19"/>
        <v>0.20100000000000001</v>
      </c>
      <c r="U70" s="120">
        <f t="shared" si="57"/>
        <v>20</v>
      </c>
      <c r="V70" s="120">
        <v>252</v>
      </c>
      <c r="W70" s="119">
        <f t="shared" si="5"/>
        <v>1.0146422369999999</v>
      </c>
      <c r="X70" s="112">
        <f t="shared" si="6"/>
        <v>14.35218738</v>
      </c>
      <c r="Y70" s="112">
        <f t="shared" si="7"/>
        <v>0</v>
      </c>
      <c r="Z70" s="125" t="str">
        <f t="shared" si="30"/>
        <v>A+J=</v>
      </c>
      <c r="AA70" s="117">
        <f t="shared" si="31"/>
        <v>44336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100"/>
        <v>46101</v>
      </c>
      <c r="AP70" s="171">
        <f>VLOOKUP($AO70,[1]Plan1!$EW$167:$EZ$293,2)</f>
        <v>5739.56</v>
      </c>
      <c r="AQ70" s="170">
        <f t="shared" si="22"/>
        <v>46042</v>
      </c>
      <c r="AR70" s="171">
        <f>VLOOKUP($AO70,[1]Plan1!$EW$167:$EZ$293,4)</f>
        <v>5739.56</v>
      </c>
      <c r="AS70" s="170">
        <f t="shared" si="23"/>
        <v>46073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22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3"/>
      <c r="DE70" s="1"/>
      <c r="DF70" s="1"/>
      <c r="DG70" s="1"/>
      <c r="DH70" s="1"/>
      <c r="DI70" s="1"/>
      <c r="DJ70" s="1"/>
      <c r="DK70" s="1"/>
      <c r="DL70" s="1"/>
      <c r="DM70" s="1"/>
      <c r="DN70" s="4"/>
      <c r="DO70" s="15"/>
      <c r="DP70" s="15"/>
      <c r="DQ70" s="24"/>
      <c r="DR70" s="15"/>
      <c r="DS70" s="16"/>
      <c r="DT70" s="15"/>
    </row>
    <row r="71" spans="1:124" ht="12.75" x14ac:dyDescent="0.2">
      <c r="A71" s="111">
        <f t="shared" si="9"/>
        <v>44336</v>
      </c>
      <c r="B71" s="112">
        <f t="shared" si="10"/>
        <v>995.70501696999997</v>
      </c>
      <c r="C71" s="112">
        <f t="shared" si="25"/>
        <v>969.09435759999997</v>
      </c>
      <c r="D71" s="113">
        <f t="shared" si="11"/>
        <v>5622.43</v>
      </c>
      <c r="E71" s="114">
        <f t="shared" si="97"/>
        <v>5674.72</v>
      </c>
      <c r="F71" s="115">
        <f t="shared" si="98"/>
        <v>44275</v>
      </c>
      <c r="G71" s="116">
        <f t="shared" si="0"/>
        <v>9.3002491805145304E-3</v>
      </c>
      <c r="H71" s="117">
        <f t="shared" si="13"/>
        <v>44368</v>
      </c>
      <c r="I71" s="117">
        <f t="shared" si="14"/>
        <v>44336</v>
      </c>
      <c r="J71" s="118">
        <f t="shared" si="15"/>
        <v>21</v>
      </c>
      <c r="K71" s="118">
        <f t="shared" si="107"/>
        <v>21</v>
      </c>
      <c r="L71" s="8">
        <f t="shared" si="16"/>
        <v>1.00930024</v>
      </c>
      <c r="M71" s="119">
        <f t="shared" si="106"/>
        <v>1.00257223</v>
      </c>
      <c r="N71" s="119">
        <f t="shared" si="56"/>
        <v>1.00257223</v>
      </c>
      <c r="O71" s="112">
        <f t="shared" si="102"/>
        <v>1.01189639</v>
      </c>
      <c r="P71" s="112">
        <f t="shared" si="3"/>
        <v>980.62308201999997</v>
      </c>
      <c r="Q71" s="162">
        <f t="shared" si="27"/>
        <v>2</v>
      </c>
      <c r="R71" s="30">
        <f t="shared" si="28"/>
        <v>2.620109783370975E-2</v>
      </c>
      <c r="S71" s="112">
        <f t="shared" si="103"/>
        <v>25.693401309999999</v>
      </c>
      <c r="T71" s="122">
        <f t="shared" si="19"/>
        <v>0.20100000000000001</v>
      </c>
      <c r="U71" s="120">
        <f t="shared" si="57"/>
        <v>21</v>
      </c>
      <c r="V71" s="120">
        <v>252</v>
      </c>
      <c r="W71" s="119">
        <f t="shared" si="5"/>
        <v>1.0153799509999999</v>
      </c>
      <c r="X71" s="112">
        <f t="shared" si="6"/>
        <v>15.081934950000001</v>
      </c>
      <c r="Y71" s="112">
        <f t="shared" si="7"/>
        <v>40.775336260000003</v>
      </c>
      <c r="Z71" s="125" t="str">
        <f t="shared" si="30"/>
        <v>A+J=</v>
      </c>
      <c r="AA71" s="117">
        <f t="shared" si="31"/>
        <v>44336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100"/>
        <v>46132</v>
      </c>
      <c r="AP71" s="171">
        <f>VLOOKUP($AO71,[1]Plan1!$EW$167:$EZ$293,2)</f>
        <v>5739.56</v>
      </c>
      <c r="AQ71" s="170">
        <f t="shared" si="22"/>
        <v>46073</v>
      </c>
      <c r="AR71" s="171">
        <f>VLOOKUP($AO71,[1]Plan1!$EW$167:$EZ$293,4)</f>
        <v>5739.56</v>
      </c>
      <c r="AS71" s="170">
        <f t="shared" si="23"/>
        <v>46101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22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3"/>
      <c r="DE71" s="1"/>
      <c r="DF71" s="1"/>
      <c r="DG71" s="1"/>
      <c r="DH71" s="1"/>
      <c r="DI71" s="1"/>
      <c r="DJ71" s="1"/>
      <c r="DK71" s="1"/>
      <c r="DL71" s="1"/>
      <c r="DM71" s="1"/>
      <c r="DN71" s="4"/>
      <c r="DO71" s="15"/>
      <c r="DP71" s="15"/>
      <c r="DQ71" s="24"/>
      <c r="DR71" s="15"/>
      <c r="DS71" s="16"/>
      <c r="DT71" s="15"/>
    </row>
    <row r="72" spans="1:124" ht="12.75" x14ac:dyDescent="0.2">
      <c r="A72" s="111">
        <f t="shared" si="9"/>
        <v>44337</v>
      </c>
      <c r="B72" s="112">
        <f t="shared" si="10"/>
        <v>955.76481626999998</v>
      </c>
      <c r="C72" s="112">
        <f t="shared" si="25"/>
        <v>943.70302153</v>
      </c>
      <c r="D72" s="113">
        <f t="shared" si="11"/>
        <v>5674.72</v>
      </c>
      <c r="E72" s="114">
        <f t="shared" si="97"/>
        <v>5692.31</v>
      </c>
      <c r="F72" s="115">
        <f t="shared" si="98"/>
        <v>44306</v>
      </c>
      <c r="G72" s="116">
        <f t="shared" si="0"/>
        <v>3.0997124087179806E-3</v>
      </c>
      <c r="H72" s="117">
        <f t="shared" si="13"/>
        <v>44368</v>
      </c>
      <c r="I72" s="117">
        <f t="shared" si="14"/>
        <v>44368</v>
      </c>
      <c r="J72" s="118">
        <f t="shared" si="15"/>
        <v>21</v>
      </c>
      <c r="K72" s="118">
        <f t="shared" si="107"/>
        <v>1</v>
      </c>
      <c r="L72" s="8">
        <f t="shared" si="16"/>
        <v>1.00014738</v>
      </c>
      <c r="M72" s="119">
        <f t="shared" si="106"/>
        <v>1.00930024</v>
      </c>
      <c r="N72" s="119">
        <f t="shared" si="56"/>
        <v>1.0118963923563351</v>
      </c>
      <c r="O72" s="112">
        <f t="shared" si="102"/>
        <v>1.01204552</v>
      </c>
      <c r="P72" s="112">
        <f t="shared" si="3"/>
        <v>955.07041514000002</v>
      </c>
      <c r="Q72" s="162">
        <f t="shared" si="27"/>
        <v>0</v>
      </c>
      <c r="R72" s="30">
        <f t="shared" si="28"/>
        <v>0</v>
      </c>
      <c r="S72" s="112">
        <f t="shared" si="103"/>
        <v>0</v>
      </c>
      <c r="T72" s="122">
        <f t="shared" si="19"/>
        <v>0.20100000000000001</v>
      </c>
      <c r="U72" s="120">
        <f t="shared" si="57"/>
        <v>1</v>
      </c>
      <c r="V72" s="120">
        <v>252</v>
      </c>
      <c r="W72" s="119">
        <f t="shared" si="5"/>
        <v>1.000727068</v>
      </c>
      <c r="X72" s="112">
        <f t="shared" si="6"/>
        <v>0.69440113000000003</v>
      </c>
      <c r="Y72" s="112">
        <f t="shared" si="7"/>
        <v>0</v>
      </c>
      <c r="Z72" s="125" t="str">
        <f t="shared" si="30"/>
        <v>A+J=</v>
      </c>
      <c r="AA72" s="117">
        <f t="shared" si="31"/>
        <v>44368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100"/>
        <v>46162</v>
      </c>
      <c r="AP72" s="171">
        <f>VLOOKUP($AO72,[1]Plan1!$EW$167:$EZ$293,2)</f>
        <v>5739.56</v>
      </c>
      <c r="AQ72" s="170">
        <f t="shared" si="22"/>
        <v>46101</v>
      </c>
      <c r="AR72" s="171">
        <f>VLOOKUP($AO72,[1]Plan1!$EW$167:$EZ$293,4)</f>
        <v>5739.56</v>
      </c>
      <c r="AS72" s="170">
        <f t="shared" si="23"/>
        <v>46132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1"/>
      <c r="CN72" s="1"/>
      <c r="CO72" s="22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3"/>
      <c r="DE72" s="1"/>
      <c r="DF72" s="1"/>
      <c r="DG72" s="1"/>
      <c r="DH72" s="1"/>
      <c r="DI72" s="1"/>
      <c r="DJ72" s="1"/>
      <c r="DK72" s="1"/>
      <c r="DL72" s="1"/>
      <c r="DM72" s="1"/>
      <c r="DN72" s="26"/>
      <c r="DO72" s="15"/>
      <c r="DP72" s="15"/>
      <c r="DQ72" s="24"/>
      <c r="DR72" s="15"/>
      <c r="DS72" s="16"/>
      <c r="DT72" s="15"/>
    </row>
    <row r="73" spans="1:124" ht="12.75" x14ac:dyDescent="0.2">
      <c r="A73" s="111">
        <f t="shared" si="9"/>
        <v>44338</v>
      </c>
      <c r="B73" s="112">
        <f t="shared" si="10"/>
        <v>956.60068920000003</v>
      </c>
      <c r="C73" s="112">
        <f t="shared" si="25"/>
        <v>943.70302153</v>
      </c>
      <c r="D73" s="113">
        <f t="shared" si="11"/>
        <v>5674.72</v>
      </c>
      <c r="E73" s="114">
        <f t="shared" si="97"/>
        <v>5692.31</v>
      </c>
      <c r="F73" s="115">
        <f t="shared" si="98"/>
        <v>44306</v>
      </c>
      <c r="G73" s="116">
        <f t="shared" si="0"/>
        <v>3.0997124087179806E-3</v>
      </c>
      <c r="H73" s="117">
        <f t="shared" si="13"/>
        <v>44368</v>
      </c>
      <c r="I73" s="117">
        <f t="shared" si="14"/>
        <v>44368</v>
      </c>
      <c r="J73" s="118">
        <f t="shared" si="15"/>
        <v>21</v>
      </c>
      <c r="K73" s="118">
        <f t="shared" si="107"/>
        <v>2</v>
      </c>
      <c r="L73" s="8">
        <f t="shared" si="16"/>
        <v>1.0002947900000001</v>
      </c>
      <c r="M73" s="119">
        <f t="shared" si="106"/>
        <v>1.00930024</v>
      </c>
      <c r="N73" s="119">
        <f t="shared" si="56"/>
        <v>1.0118963923563351</v>
      </c>
      <c r="O73" s="112">
        <f t="shared" si="102"/>
        <v>1.0121946799999999</v>
      </c>
      <c r="P73" s="112">
        <f t="shared" si="3"/>
        <v>955.21117789000004</v>
      </c>
      <c r="Q73" s="162">
        <f t="shared" si="27"/>
        <v>0</v>
      </c>
      <c r="R73" s="30">
        <f t="shared" si="28"/>
        <v>0</v>
      </c>
      <c r="S73" s="112">
        <f t="shared" si="103"/>
        <v>0</v>
      </c>
      <c r="T73" s="122">
        <f t="shared" si="19"/>
        <v>0.20100000000000001</v>
      </c>
      <c r="U73" s="120">
        <f t="shared" si="57"/>
        <v>2</v>
      </c>
      <c r="V73" s="120">
        <v>252</v>
      </c>
      <c r="W73" s="119">
        <f t="shared" si="5"/>
        <v>1.0014546639999999</v>
      </c>
      <c r="X73" s="112">
        <f t="shared" si="6"/>
        <v>1.3895113100000001</v>
      </c>
      <c r="Y73" s="112">
        <f t="shared" si="7"/>
        <v>0</v>
      </c>
      <c r="Z73" s="125" t="str">
        <f t="shared" si="30"/>
        <v>A+J=</v>
      </c>
      <c r="AA73" s="117">
        <f t="shared" si="31"/>
        <v>44368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100"/>
        <v>46195</v>
      </c>
      <c r="AP73" s="171">
        <f>VLOOKUP($AO73,[1]Plan1!$EW$167:$EZ$293,2)</f>
        <v>5739.56</v>
      </c>
      <c r="AQ73" s="170">
        <f t="shared" si="22"/>
        <v>46134</v>
      </c>
      <c r="AR73" s="171">
        <f>VLOOKUP($AO73,[1]Plan1!$EW$167:$EZ$293,4)</f>
        <v>5739.56</v>
      </c>
      <c r="AS73" s="170">
        <f t="shared" si="23"/>
        <v>46164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22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3"/>
      <c r="DE73" s="1"/>
      <c r="DF73" s="1"/>
      <c r="DG73" s="1"/>
      <c r="DH73" s="1"/>
      <c r="DI73" s="1"/>
      <c r="DJ73" s="1"/>
      <c r="DK73" s="1"/>
      <c r="DL73" s="1"/>
      <c r="DM73" s="1"/>
      <c r="DN73" s="4"/>
      <c r="DO73" s="15"/>
      <c r="DP73" s="15"/>
      <c r="DQ73" s="24"/>
      <c r="DR73" s="15"/>
      <c r="DS73" s="16"/>
      <c r="DT73" s="15"/>
    </row>
    <row r="74" spans="1:124" ht="12.75" x14ac:dyDescent="0.2">
      <c r="A74" s="111">
        <f t="shared" si="9"/>
        <v>44339</v>
      </c>
      <c r="B74" s="112">
        <f t="shared" ref="B74:B137" si="108">(P74+X74)</f>
        <v>956.60068920000003</v>
      </c>
      <c r="C74" s="112">
        <f t="shared" si="25"/>
        <v>943.70302153</v>
      </c>
      <c r="D74" s="113">
        <f t="shared" si="11"/>
        <v>5674.72</v>
      </c>
      <c r="E74" s="114">
        <f t="shared" si="97"/>
        <v>5692.31</v>
      </c>
      <c r="F74" s="115">
        <f t="shared" si="98"/>
        <v>44306</v>
      </c>
      <c r="G74" s="116">
        <f t="shared" ref="G74:G137" si="109">(E74/D74)-1</f>
        <v>3.0997124087179806E-3</v>
      </c>
      <c r="H74" s="117">
        <f t="shared" si="13"/>
        <v>44368</v>
      </c>
      <c r="I74" s="117">
        <f t="shared" ref="I74:I137" si="110">IF(A74&gt;I73,H74,I73)</f>
        <v>44368</v>
      </c>
      <c r="J74" s="118">
        <f t="shared" si="15"/>
        <v>21</v>
      </c>
      <c r="K74" s="118">
        <f t="shared" si="107"/>
        <v>2</v>
      </c>
      <c r="L74" s="8">
        <f t="shared" si="16"/>
        <v>1.0002947900000001</v>
      </c>
      <c r="M74" s="119">
        <f t="shared" si="106"/>
        <v>1.00930024</v>
      </c>
      <c r="N74" s="119">
        <f t="shared" si="56"/>
        <v>1.0118963923563351</v>
      </c>
      <c r="O74" s="112">
        <f t="shared" si="102"/>
        <v>1.0121946799999999</v>
      </c>
      <c r="P74" s="112">
        <f t="shared" ref="P74:P137" si="111">TRUNC(C74*O74,8)</f>
        <v>955.21117789000004</v>
      </c>
      <c r="Q74" s="162">
        <f t="shared" si="27"/>
        <v>0</v>
      </c>
      <c r="R74" s="30">
        <f t="shared" si="28"/>
        <v>0</v>
      </c>
      <c r="S74" s="112">
        <f t="shared" si="103"/>
        <v>0</v>
      </c>
      <c r="T74" s="122">
        <f t="shared" si="19"/>
        <v>0.20100000000000001</v>
      </c>
      <c r="U74" s="120">
        <f t="shared" si="57"/>
        <v>2</v>
      </c>
      <c r="V74" s="120">
        <v>252</v>
      </c>
      <c r="W74" s="119">
        <f t="shared" ref="W74:W137" si="112">ROUND((1+T74)^TRUNC((U74/V74),9),9)</f>
        <v>1.0014546639999999</v>
      </c>
      <c r="X74" s="112">
        <f t="shared" ref="X74:X137" si="113">TRUNC((P74*(W74-1)),8)</f>
        <v>1.3895113100000001</v>
      </c>
      <c r="Y74" s="112">
        <f t="shared" ref="Y74:Y137" si="114">IF(Q74&gt;0,S74+X74,0)</f>
        <v>0</v>
      </c>
      <c r="Z74" s="125" t="str">
        <f t="shared" si="30"/>
        <v>A+J=</v>
      </c>
      <c r="AA74" s="117">
        <f t="shared" si="31"/>
        <v>44368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ref="AO74:AO105" si="115">AJ212</f>
        <v>46223</v>
      </c>
      <c r="AP74" s="171">
        <f>VLOOKUP($AO74,[1]Plan1!$EW$167:$EZ$293,2)</f>
        <v>5739.56</v>
      </c>
      <c r="AQ74" s="170">
        <f t="shared" si="22"/>
        <v>46162</v>
      </c>
      <c r="AR74" s="171">
        <f>VLOOKUP($AO74,[1]Plan1!$EW$167:$EZ$293,4)</f>
        <v>5739.56</v>
      </c>
      <c r="AS74" s="170">
        <f t="shared" si="23"/>
        <v>46193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22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3"/>
      <c r="DE74" s="1"/>
      <c r="DF74" s="1"/>
      <c r="DG74" s="1"/>
      <c r="DH74" s="1"/>
      <c r="DI74" s="1"/>
      <c r="DJ74" s="1"/>
      <c r="DK74" s="1"/>
      <c r="DL74" s="1"/>
      <c r="DM74" s="1"/>
      <c r="DN74" s="4"/>
      <c r="DO74" s="27"/>
      <c r="DP74" s="15"/>
      <c r="DQ74" s="24"/>
      <c r="DR74" s="27"/>
      <c r="DS74" s="33"/>
      <c r="DT74" s="27"/>
    </row>
    <row r="75" spans="1:124" ht="12.75" x14ac:dyDescent="0.2">
      <c r="A75" s="111">
        <f t="shared" ref="A75:A138" si="116">(A74+1)</f>
        <v>44340</v>
      </c>
      <c r="B75" s="112">
        <f t="shared" si="108"/>
        <v>956.60068920000003</v>
      </c>
      <c r="C75" s="112">
        <f t="shared" si="25"/>
        <v>943.70302153</v>
      </c>
      <c r="D75" s="113">
        <f t="shared" ref="D75:D138" si="117">IF(E75=E74,D74,E74)</f>
        <v>5674.72</v>
      </c>
      <c r="E75" s="114">
        <f t="shared" si="97"/>
        <v>5692.31</v>
      </c>
      <c r="F75" s="115">
        <f t="shared" si="98"/>
        <v>44306</v>
      </c>
      <c r="G75" s="116">
        <f t="shared" si="109"/>
        <v>3.0997124087179806E-3</v>
      </c>
      <c r="H75" s="117">
        <f t="shared" ref="H75:H138" si="118">IF(DAY(A75)=H$9,VLOOKUP(A75,AH$118:AN$450,4),H74)</f>
        <v>44368</v>
      </c>
      <c r="I75" s="117">
        <f t="shared" si="110"/>
        <v>44368</v>
      </c>
      <c r="J75" s="118">
        <f t="shared" ref="J75:J138" si="119">IF(I75=I74,J74,NETWORKDAYS(I74,I75,$AD$148:$AD$502)-1)</f>
        <v>21</v>
      </c>
      <c r="K75" s="118">
        <f t="shared" si="107"/>
        <v>2</v>
      </c>
      <c r="L75" s="8">
        <f t="shared" ref="L75:L138" si="120">IF(E75&lt;D75,1,TRUNC((E75/D75)^TRUNC((K75/J75),9),8))</f>
        <v>1.0002947900000001</v>
      </c>
      <c r="M75" s="119">
        <f t="shared" si="106"/>
        <v>1.00930024</v>
      </c>
      <c r="N75" s="119">
        <f t="shared" si="56"/>
        <v>1.0118963923563351</v>
      </c>
      <c r="O75" s="112">
        <f t="shared" si="102"/>
        <v>1.0121946799999999</v>
      </c>
      <c r="P75" s="112">
        <f t="shared" si="111"/>
        <v>955.21117789000004</v>
      </c>
      <c r="Q75" s="162">
        <f t="shared" si="27"/>
        <v>0</v>
      </c>
      <c r="R75" s="30">
        <f t="shared" si="28"/>
        <v>0</v>
      </c>
      <c r="S75" s="112">
        <f t="shared" si="103"/>
        <v>0</v>
      </c>
      <c r="T75" s="122">
        <f t="shared" ref="T75:T138" si="121">(T74)</f>
        <v>0.20100000000000001</v>
      </c>
      <c r="U75" s="120">
        <f t="shared" si="57"/>
        <v>2</v>
      </c>
      <c r="V75" s="120">
        <v>252</v>
      </c>
      <c r="W75" s="119">
        <f t="shared" si="112"/>
        <v>1.0014546639999999</v>
      </c>
      <c r="X75" s="112">
        <f t="shared" si="113"/>
        <v>1.3895113100000001</v>
      </c>
      <c r="Y75" s="112">
        <f t="shared" si="114"/>
        <v>0</v>
      </c>
      <c r="Z75" s="125" t="str">
        <f t="shared" si="30"/>
        <v>A+J=</v>
      </c>
      <c r="AA75" s="117">
        <f t="shared" si="31"/>
        <v>44368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si="115"/>
        <v>46254</v>
      </c>
      <c r="AP75" s="171">
        <f>VLOOKUP($AO75,[1]Plan1!$EW$167:$EZ$293,2)</f>
        <v>5739.56</v>
      </c>
      <c r="AQ75" s="170">
        <f t="shared" ref="AQ75:AQ131" si="122">EDATE($AO75,-2)</f>
        <v>46193</v>
      </c>
      <c r="AR75" s="171">
        <f>VLOOKUP($AO75,[1]Plan1!$EW$167:$EZ$293,4)</f>
        <v>5739.56</v>
      </c>
      <c r="AS75" s="170">
        <f t="shared" ref="AS75:AS131" si="123">EDATE($AO75,-1)</f>
        <v>46223</v>
      </c>
      <c r="AT75" s="172">
        <f t="shared" ref="AT75:AT131" si="12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22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3"/>
      <c r="DE75" s="1"/>
      <c r="DF75" s="1"/>
      <c r="DG75" s="1"/>
      <c r="DH75" s="1"/>
      <c r="DI75" s="1"/>
      <c r="DJ75" s="1"/>
      <c r="DK75" s="1"/>
      <c r="DL75" s="1"/>
      <c r="DM75" s="1"/>
      <c r="DN75" s="4"/>
      <c r="DO75" s="15"/>
      <c r="DP75" s="15"/>
      <c r="DQ75" s="24"/>
      <c r="DR75" s="15"/>
      <c r="DS75" s="16"/>
      <c r="DT75" s="15"/>
    </row>
    <row r="76" spans="1:124" ht="12.75" x14ac:dyDescent="0.2">
      <c r="A76" s="111">
        <f t="shared" si="116"/>
        <v>44341</v>
      </c>
      <c r="B76" s="112">
        <f t="shared" si="108"/>
        <v>957.43730166</v>
      </c>
      <c r="C76" s="112">
        <f t="shared" ref="C76:C139" si="125">TRUNC(IF(Q75&gt;0,VLOOKUP(A75,$AD$12:$AE$140,2),C75),8)</f>
        <v>943.70302153</v>
      </c>
      <c r="D76" s="113">
        <f t="shared" si="117"/>
        <v>5674.72</v>
      </c>
      <c r="E76" s="114">
        <f t="shared" si="97"/>
        <v>5692.31</v>
      </c>
      <c r="F76" s="115">
        <f t="shared" si="98"/>
        <v>44306</v>
      </c>
      <c r="G76" s="116">
        <f t="shared" si="109"/>
        <v>3.0997124087179806E-3</v>
      </c>
      <c r="H76" s="117">
        <f t="shared" si="118"/>
        <v>44368</v>
      </c>
      <c r="I76" s="117">
        <f t="shared" si="110"/>
        <v>44368</v>
      </c>
      <c r="J76" s="118">
        <f t="shared" si="119"/>
        <v>21</v>
      </c>
      <c r="K76" s="118">
        <f t="shared" si="107"/>
        <v>3</v>
      </c>
      <c r="L76" s="8">
        <f t="shared" si="120"/>
        <v>1.00044222</v>
      </c>
      <c r="M76" s="119">
        <f t="shared" si="106"/>
        <v>1.00930024</v>
      </c>
      <c r="N76" s="119">
        <f t="shared" si="56"/>
        <v>1.0118963923563351</v>
      </c>
      <c r="O76" s="112">
        <f t="shared" si="102"/>
        <v>1.01234387</v>
      </c>
      <c r="P76" s="112">
        <f t="shared" si="111"/>
        <v>955.35196894000001</v>
      </c>
      <c r="Q76" s="162">
        <f t="shared" ref="Q76:Q139" si="126">IF(VLOOKUP(A76,AD$10:AK$140,8)=VLOOKUP(A75,AD$10:AK$140,8),0,VLOOKUP(A76,AD$10:AK$140,8))</f>
        <v>0</v>
      </c>
      <c r="R76" s="30">
        <f t="shared" ref="R76:R139" si="127">IF(Q76&gt;0,VLOOKUP($A76,$AD$10:$AI$140,6),0)</f>
        <v>0</v>
      </c>
      <c r="S76" s="112">
        <f t="shared" si="103"/>
        <v>0</v>
      </c>
      <c r="T76" s="122">
        <f t="shared" si="121"/>
        <v>0.20100000000000001</v>
      </c>
      <c r="U76" s="120">
        <f t="shared" si="57"/>
        <v>3</v>
      </c>
      <c r="V76" s="120">
        <v>252</v>
      </c>
      <c r="W76" s="119">
        <f t="shared" si="112"/>
        <v>1.00218279</v>
      </c>
      <c r="X76" s="112">
        <f t="shared" si="113"/>
        <v>2.0853327199999998</v>
      </c>
      <c r="Y76" s="112">
        <f t="shared" si="114"/>
        <v>0</v>
      </c>
      <c r="Z76" s="125" t="str">
        <f t="shared" ref="Z76:Z139" si="128">IF($Q75&gt;0,VLOOKUP($A75,$AD$10:$AM$140,9),Z75)</f>
        <v>A+J=</v>
      </c>
      <c r="AA76" s="117">
        <f t="shared" ref="AA76:AA139" si="129">IF($Q75&gt;0,VLOOKUP($A75,$AD$10:$AM$140,10),AA75)</f>
        <v>44368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15"/>
        <v>46286</v>
      </c>
      <c r="AP76" s="171">
        <f>VLOOKUP($AO76,[1]Plan1!$EW$167:$EZ$293,2)</f>
        <v>5739.56</v>
      </c>
      <c r="AQ76" s="170">
        <f t="shared" si="122"/>
        <v>46224</v>
      </c>
      <c r="AR76" s="171">
        <f>VLOOKUP($AO76,[1]Plan1!$EW$167:$EZ$293,4)</f>
        <v>5739.56</v>
      </c>
      <c r="AS76" s="170">
        <f t="shared" si="123"/>
        <v>46255</v>
      </c>
      <c r="AT76" s="172">
        <f t="shared" si="12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22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3"/>
      <c r="DE76" s="1"/>
      <c r="DF76" s="1"/>
      <c r="DG76" s="1"/>
      <c r="DH76" s="1"/>
      <c r="DI76" s="1"/>
      <c r="DJ76" s="1"/>
      <c r="DK76" s="1"/>
      <c r="DL76" s="1"/>
      <c r="DM76" s="1"/>
      <c r="DN76" s="4"/>
      <c r="DO76" s="15"/>
      <c r="DP76" s="15"/>
      <c r="DQ76" s="24"/>
      <c r="DR76" s="15"/>
      <c r="DS76" s="16"/>
      <c r="DT76" s="15"/>
    </row>
    <row r="77" spans="1:124" ht="12.75" x14ac:dyDescent="0.2">
      <c r="A77" s="111">
        <f t="shared" si="116"/>
        <v>44342</v>
      </c>
      <c r="B77" s="112">
        <f t="shared" si="108"/>
        <v>958.27464354000006</v>
      </c>
      <c r="C77" s="112">
        <f t="shared" si="125"/>
        <v>943.70302153</v>
      </c>
      <c r="D77" s="113">
        <f t="shared" si="117"/>
        <v>5674.72</v>
      </c>
      <c r="E77" s="114">
        <f t="shared" si="97"/>
        <v>5692.31</v>
      </c>
      <c r="F77" s="115">
        <f t="shared" si="98"/>
        <v>44306</v>
      </c>
      <c r="G77" s="116">
        <f t="shared" si="109"/>
        <v>3.0997124087179806E-3</v>
      </c>
      <c r="H77" s="117">
        <f t="shared" si="118"/>
        <v>44368</v>
      </c>
      <c r="I77" s="117">
        <f t="shared" si="110"/>
        <v>44368</v>
      </c>
      <c r="J77" s="118">
        <f t="shared" si="119"/>
        <v>21</v>
      </c>
      <c r="K77" s="118">
        <f t="shared" si="107"/>
        <v>4</v>
      </c>
      <c r="L77" s="8">
        <f t="shared" si="120"/>
        <v>1.00058968</v>
      </c>
      <c r="M77" s="119">
        <f t="shared" si="106"/>
        <v>1.00930024</v>
      </c>
      <c r="N77" s="119">
        <f t="shared" si="56"/>
        <v>1.0118963923563351</v>
      </c>
      <c r="O77" s="112">
        <f t="shared" si="102"/>
        <v>1.01249308</v>
      </c>
      <c r="P77" s="112">
        <f t="shared" si="111"/>
        <v>955.49277887000005</v>
      </c>
      <c r="Q77" s="162">
        <f t="shared" si="126"/>
        <v>0</v>
      </c>
      <c r="R77" s="30">
        <f t="shared" si="127"/>
        <v>0</v>
      </c>
      <c r="S77" s="112">
        <f t="shared" si="103"/>
        <v>0</v>
      </c>
      <c r="T77" s="122">
        <f t="shared" si="121"/>
        <v>0.20100000000000001</v>
      </c>
      <c r="U77" s="120">
        <f t="shared" si="57"/>
        <v>4</v>
      </c>
      <c r="V77" s="120">
        <v>252</v>
      </c>
      <c r="W77" s="119">
        <f t="shared" si="112"/>
        <v>1.0029114450000001</v>
      </c>
      <c r="X77" s="112">
        <f t="shared" si="113"/>
        <v>2.78186467</v>
      </c>
      <c r="Y77" s="112">
        <f t="shared" si="114"/>
        <v>0</v>
      </c>
      <c r="Z77" s="125" t="str">
        <f t="shared" si="128"/>
        <v>A+J=</v>
      </c>
      <c r="AA77" s="117">
        <f t="shared" si="129"/>
        <v>44368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15"/>
        <v>46315</v>
      </c>
      <c r="AP77" s="171">
        <f>VLOOKUP($AO77,[1]Plan1!$EW$167:$EZ$293,2)</f>
        <v>5739.56</v>
      </c>
      <c r="AQ77" s="170">
        <f t="shared" si="122"/>
        <v>46254</v>
      </c>
      <c r="AR77" s="171">
        <f>VLOOKUP($AO77,[1]Plan1!$EW$167:$EZ$293,4)</f>
        <v>5739.56</v>
      </c>
      <c r="AS77" s="170">
        <f t="shared" si="123"/>
        <v>46285</v>
      </c>
      <c r="AT77" s="172">
        <f t="shared" si="12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22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3"/>
      <c r="DE77" s="1"/>
      <c r="DF77" s="1"/>
      <c r="DG77" s="1"/>
      <c r="DH77" s="1"/>
      <c r="DI77" s="1"/>
      <c r="DJ77" s="1"/>
      <c r="DK77" s="1"/>
      <c r="DL77" s="1"/>
      <c r="DM77" s="1"/>
      <c r="DN77" s="4"/>
      <c r="DO77" s="15"/>
      <c r="DP77" s="15"/>
      <c r="DQ77" s="24"/>
      <c r="DR77" s="15"/>
      <c r="DS77" s="16"/>
      <c r="DT77" s="27"/>
    </row>
    <row r="78" spans="1:124" ht="12.75" x14ac:dyDescent="0.2">
      <c r="A78" s="111">
        <f t="shared" si="116"/>
        <v>44343</v>
      </c>
      <c r="B78" s="112">
        <f t="shared" si="108"/>
        <v>959.1127160499999</v>
      </c>
      <c r="C78" s="112">
        <f t="shared" si="125"/>
        <v>943.70302153</v>
      </c>
      <c r="D78" s="113">
        <f t="shared" si="117"/>
        <v>5674.72</v>
      </c>
      <c r="E78" s="114">
        <f t="shared" si="97"/>
        <v>5692.31</v>
      </c>
      <c r="F78" s="115">
        <f t="shared" si="98"/>
        <v>44306</v>
      </c>
      <c r="G78" s="116">
        <f t="shared" si="109"/>
        <v>3.0997124087179806E-3</v>
      </c>
      <c r="H78" s="117">
        <f t="shared" si="118"/>
        <v>44368</v>
      </c>
      <c r="I78" s="117">
        <f t="shared" si="110"/>
        <v>44368</v>
      </c>
      <c r="J78" s="118">
        <f t="shared" si="119"/>
        <v>21</v>
      </c>
      <c r="K78" s="118">
        <f t="shared" si="107"/>
        <v>5</v>
      </c>
      <c r="L78" s="8">
        <f t="shared" si="120"/>
        <v>1.00073715</v>
      </c>
      <c r="M78" s="119">
        <f t="shared" si="106"/>
        <v>1.00930024</v>
      </c>
      <c r="N78" s="119">
        <f t="shared" si="56"/>
        <v>1.0118963923563351</v>
      </c>
      <c r="O78" s="112">
        <f t="shared" si="102"/>
        <v>1.0126423099999999</v>
      </c>
      <c r="P78" s="112">
        <f t="shared" si="111"/>
        <v>955.63360766999995</v>
      </c>
      <c r="Q78" s="162">
        <f t="shared" si="126"/>
        <v>0</v>
      </c>
      <c r="R78" s="30">
        <f t="shared" si="127"/>
        <v>0</v>
      </c>
      <c r="S78" s="112">
        <f t="shared" si="103"/>
        <v>0</v>
      </c>
      <c r="T78" s="122">
        <f t="shared" si="121"/>
        <v>0.20100000000000001</v>
      </c>
      <c r="U78" s="120">
        <f t="shared" si="57"/>
        <v>5</v>
      </c>
      <c r="V78" s="120">
        <v>252</v>
      </c>
      <c r="W78" s="119">
        <f t="shared" si="112"/>
        <v>1.00364063</v>
      </c>
      <c r="X78" s="112">
        <f t="shared" si="113"/>
        <v>3.47910838</v>
      </c>
      <c r="Y78" s="112">
        <f t="shared" si="114"/>
        <v>0</v>
      </c>
      <c r="Z78" s="125" t="str">
        <f t="shared" si="128"/>
        <v>A+J=</v>
      </c>
      <c r="AA78" s="117">
        <f t="shared" si="129"/>
        <v>44368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15"/>
        <v>46346</v>
      </c>
      <c r="AP78" s="171">
        <f>VLOOKUP($AO78,[1]Plan1!$EW$167:$EZ$293,2)</f>
        <v>5739.56</v>
      </c>
      <c r="AQ78" s="170">
        <f t="shared" si="122"/>
        <v>46285</v>
      </c>
      <c r="AR78" s="171">
        <f>VLOOKUP($AO78,[1]Plan1!$EW$167:$EZ$293,4)</f>
        <v>5739.56</v>
      </c>
      <c r="AS78" s="170">
        <f t="shared" si="123"/>
        <v>46315</v>
      </c>
      <c r="AT78" s="172">
        <f t="shared" si="12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22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3"/>
      <c r="DE78" s="1"/>
      <c r="DF78" s="1"/>
      <c r="DG78" s="1"/>
      <c r="DH78" s="1"/>
      <c r="DI78" s="1"/>
      <c r="DJ78" s="1"/>
      <c r="DK78" s="1"/>
      <c r="DL78" s="1"/>
      <c r="DM78" s="1"/>
      <c r="DN78" s="4"/>
      <c r="DO78" s="15"/>
      <c r="DP78" s="15"/>
      <c r="DQ78" s="24"/>
      <c r="DR78" s="15"/>
      <c r="DS78" s="16"/>
      <c r="DT78" s="15"/>
    </row>
    <row r="79" spans="1:124" ht="12.75" x14ac:dyDescent="0.2">
      <c r="A79" s="111">
        <f t="shared" si="116"/>
        <v>44344</v>
      </c>
      <c r="B79" s="112">
        <f t="shared" si="108"/>
        <v>959.95151945999999</v>
      </c>
      <c r="C79" s="112">
        <f t="shared" si="125"/>
        <v>943.70302153</v>
      </c>
      <c r="D79" s="113">
        <f t="shared" si="117"/>
        <v>5674.72</v>
      </c>
      <c r="E79" s="114">
        <f t="shared" si="97"/>
        <v>5692.31</v>
      </c>
      <c r="F79" s="115">
        <f t="shared" si="98"/>
        <v>44306</v>
      </c>
      <c r="G79" s="116">
        <f t="shared" si="109"/>
        <v>3.0997124087179806E-3</v>
      </c>
      <c r="H79" s="117">
        <f t="shared" si="118"/>
        <v>44368</v>
      </c>
      <c r="I79" s="117">
        <f t="shared" si="110"/>
        <v>44368</v>
      </c>
      <c r="J79" s="118">
        <f t="shared" si="119"/>
        <v>21</v>
      </c>
      <c r="K79" s="118">
        <f t="shared" si="107"/>
        <v>6</v>
      </c>
      <c r="L79" s="8">
        <f t="shared" si="120"/>
        <v>1.0008846499999999</v>
      </c>
      <c r="M79" s="119">
        <f t="shared" si="106"/>
        <v>1.00930024</v>
      </c>
      <c r="N79" s="119">
        <f t="shared" si="56"/>
        <v>1.0118963923563351</v>
      </c>
      <c r="O79" s="112">
        <f t="shared" si="102"/>
        <v>1.0127915599999999</v>
      </c>
      <c r="P79" s="112">
        <f t="shared" si="111"/>
        <v>955.77445535000004</v>
      </c>
      <c r="Q79" s="162">
        <f t="shared" si="126"/>
        <v>0</v>
      </c>
      <c r="R79" s="30">
        <f t="shared" si="127"/>
        <v>0</v>
      </c>
      <c r="S79" s="112">
        <f t="shared" si="103"/>
        <v>0</v>
      </c>
      <c r="T79" s="122">
        <f t="shared" si="121"/>
        <v>0.20100000000000001</v>
      </c>
      <c r="U79" s="120">
        <f t="shared" si="57"/>
        <v>6</v>
      </c>
      <c r="V79" s="120">
        <v>252</v>
      </c>
      <c r="W79" s="119">
        <f t="shared" si="112"/>
        <v>1.0043703450000001</v>
      </c>
      <c r="X79" s="112">
        <f t="shared" si="113"/>
        <v>4.1770641099999999</v>
      </c>
      <c r="Y79" s="112">
        <f t="shared" si="114"/>
        <v>0</v>
      </c>
      <c r="Z79" s="125" t="str">
        <f t="shared" si="128"/>
        <v>A+J=</v>
      </c>
      <c r="AA79" s="117">
        <f t="shared" si="129"/>
        <v>44368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15"/>
        <v>46377</v>
      </c>
      <c r="AP79" s="171">
        <f>VLOOKUP($AO79,[1]Plan1!$EW$167:$EZ$293,2)</f>
        <v>5739.56</v>
      </c>
      <c r="AQ79" s="170">
        <f t="shared" si="122"/>
        <v>46316</v>
      </c>
      <c r="AR79" s="171">
        <f>VLOOKUP($AO79,[1]Plan1!$EW$167:$EZ$293,4)</f>
        <v>5739.56</v>
      </c>
      <c r="AS79" s="170">
        <f t="shared" si="123"/>
        <v>46347</v>
      </c>
      <c r="AT79" s="172">
        <f t="shared" si="12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22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3"/>
      <c r="DE79" s="1"/>
      <c r="DF79" s="1"/>
      <c r="DG79" s="1"/>
      <c r="DH79" s="1"/>
      <c r="DI79" s="1"/>
      <c r="DJ79" s="1"/>
      <c r="DK79" s="1"/>
      <c r="DL79" s="1"/>
      <c r="DM79" s="1"/>
      <c r="DN79" s="4"/>
      <c r="DO79" s="15"/>
      <c r="DP79" s="15"/>
      <c r="DQ79" s="24"/>
      <c r="DR79" s="15"/>
      <c r="DS79" s="16"/>
      <c r="DT79" s="15"/>
    </row>
    <row r="80" spans="1:124" ht="12.75" x14ac:dyDescent="0.2">
      <c r="A80" s="111">
        <f t="shared" si="116"/>
        <v>44345</v>
      </c>
      <c r="B80" s="112">
        <f t="shared" si="108"/>
        <v>960.79106349999995</v>
      </c>
      <c r="C80" s="112">
        <f t="shared" si="125"/>
        <v>943.70302153</v>
      </c>
      <c r="D80" s="113">
        <f t="shared" si="117"/>
        <v>5674.72</v>
      </c>
      <c r="E80" s="114">
        <f t="shared" si="97"/>
        <v>5692.31</v>
      </c>
      <c r="F80" s="115">
        <f t="shared" si="98"/>
        <v>44306</v>
      </c>
      <c r="G80" s="116">
        <f t="shared" si="109"/>
        <v>3.0997124087179806E-3</v>
      </c>
      <c r="H80" s="117">
        <f t="shared" si="118"/>
        <v>44368</v>
      </c>
      <c r="I80" s="117">
        <f t="shared" si="110"/>
        <v>44368</v>
      </c>
      <c r="J80" s="118">
        <f t="shared" si="119"/>
        <v>21</v>
      </c>
      <c r="K80" s="118">
        <f t="shared" si="107"/>
        <v>7</v>
      </c>
      <c r="L80" s="8">
        <f t="shared" si="120"/>
        <v>1.00103217</v>
      </c>
      <c r="M80" s="119">
        <f t="shared" si="106"/>
        <v>1.00930024</v>
      </c>
      <c r="N80" s="119">
        <f t="shared" si="56"/>
        <v>1.0118963923563351</v>
      </c>
      <c r="O80" s="112">
        <f t="shared" si="102"/>
        <v>1.01294084</v>
      </c>
      <c r="P80" s="112">
        <f t="shared" si="111"/>
        <v>955.91533132999996</v>
      </c>
      <c r="Q80" s="162">
        <f t="shared" si="126"/>
        <v>0</v>
      </c>
      <c r="R80" s="30">
        <f t="shared" si="127"/>
        <v>0</v>
      </c>
      <c r="S80" s="112">
        <f t="shared" si="103"/>
        <v>0</v>
      </c>
      <c r="T80" s="122">
        <f t="shared" si="121"/>
        <v>0.20100000000000001</v>
      </c>
      <c r="U80" s="120">
        <f t="shared" si="57"/>
        <v>7</v>
      </c>
      <c r="V80" s="120">
        <v>252</v>
      </c>
      <c r="W80" s="119">
        <f t="shared" si="112"/>
        <v>1.0051005900000001</v>
      </c>
      <c r="X80" s="112">
        <f t="shared" si="113"/>
        <v>4.87573217</v>
      </c>
      <c r="Y80" s="112">
        <f t="shared" si="114"/>
        <v>0</v>
      </c>
      <c r="Z80" s="125" t="str">
        <f t="shared" si="128"/>
        <v>A+J=</v>
      </c>
      <c r="AA80" s="117">
        <f t="shared" si="129"/>
        <v>44368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15"/>
        <v>46407</v>
      </c>
      <c r="AP80" s="171">
        <f>VLOOKUP($AO80,[1]Plan1!$EW$167:$EZ$293,2)</f>
        <v>5739.56</v>
      </c>
      <c r="AQ80" s="170">
        <f t="shared" si="122"/>
        <v>46346</v>
      </c>
      <c r="AR80" s="171">
        <f>VLOOKUP($AO80,[1]Plan1!$EW$167:$EZ$293,4)</f>
        <v>5739.56</v>
      </c>
      <c r="AS80" s="170">
        <f t="shared" si="123"/>
        <v>46376</v>
      </c>
      <c r="AT80" s="172">
        <f t="shared" si="12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22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3"/>
      <c r="DE80" s="1"/>
      <c r="DF80" s="1"/>
      <c r="DG80" s="1"/>
      <c r="DH80" s="1"/>
      <c r="DI80" s="1"/>
      <c r="DJ80" s="1"/>
      <c r="DK80" s="1"/>
      <c r="DL80" s="1"/>
      <c r="DM80" s="1"/>
      <c r="DN80" s="4"/>
      <c r="DO80" s="15"/>
      <c r="DP80" s="15"/>
      <c r="DQ80" s="24"/>
      <c r="DR80" s="15"/>
      <c r="DS80" s="16"/>
      <c r="DT80" s="15"/>
    </row>
    <row r="81" spans="1:124" ht="12.75" x14ac:dyDescent="0.2">
      <c r="A81" s="111">
        <f t="shared" si="116"/>
        <v>44346</v>
      </c>
      <c r="B81" s="112">
        <f t="shared" si="108"/>
        <v>960.79106349999995</v>
      </c>
      <c r="C81" s="112">
        <f t="shared" si="125"/>
        <v>943.70302153</v>
      </c>
      <c r="D81" s="113">
        <f t="shared" si="117"/>
        <v>5674.72</v>
      </c>
      <c r="E81" s="114">
        <f t="shared" si="97"/>
        <v>5692.31</v>
      </c>
      <c r="F81" s="115">
        <f t="shared" si="98"/>
        <v>44306</v>
      </c>
      <c r="G81" s="116">
        <f t="shared" si="109"/>
        <v>3.0997124087179806E-3</v>
      </c>
      <c r="H81" s="117">
        <f t="shared" si="118"/>
        <v>44368</v>
      </c>
      <c r="I81" s="117">
        <f t="shared" si="110"/>
        <v>44368</v>
      </c>
      <c r="J81" s="118">
        <f t="shared" si="119"/>
        <v>21</v>
      </c>
      <c r="K81" s="118">
        <f t="shared" si="107"/>
        <v>7</v>
      </c>
      <c r="L81" s="8">
        <f t="shared" si="120"/>
        <v>1.00103217</v>
      </c>
      <c r="M81" s="119">
        <f t="shared" si="106"/>
        <v>1.00930024</v>
      </c>
      <c r="N81" s="119">
        <f t="shared" si="56"/>
        <v>1.0118963923563351</v>
      </c>
      <c r="O81" s="112">
        <f t="shared" si="102"/>
        <v>1.01294084</v>
      </c>
      <c r="P81" s="112">
        <f t="shared" si="111"/>
        <v>955.91533132999996</v>
      </c>
      <c r="Q81" s="162">
        <f t="shared" si="126"/>
        <v>0</v>
      </c>
      <c r="R81" s="30">
        <f t="shared" si="127"/>
        <v>0</v>
      </c>
      <c r="S81" s="112">
        <f t="shared" si="103"/>
        <v>0</v>
      </c>
      <c r="T81" s="122">
        <f t="shared" si="121"/>
        <v>0.20100000000000001</v>
      </c>
      <c r="U81" s="120">
        <f t="shared" si="57"/>
        <v>7</v>
      </c>
      <c r="V81" s="120">
        <v>252</v>
      </c>
      <c r="W81" s="119">
        <f t="shared" si="112"/>
        <v>1.0051005900000001</v>
      </c>
      <c r="X81" s="112">
        <f t="shared" si="113"/>
        <v>4.87573217</v>
      </c>
      <c r="Y81" s="112">
        <f t="shared" si="114"/>
        <v>0</v>
      </c>
      <c r="Z81" s="125" t="str">
        <f t="shared" si="128"/>
        <v>A+J=</v>
      </c>
      <c r="AA81" s="117">
        <f t="shared" si="129"/>
        <v>44368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15"/>
        <v>46440</v>
      </c>
      <c r="AP81" s="171">
        <f>VLOOKUP($AO81,[1]Plan1!$EW$167:$EZ$293,2)</f>
        <v>5739.56</v>
      </c>
      <c r="AQ81" s="170">
        <f t="shared" si="122"/>
        <v>46378</v>
      </c>
      <c r="AR81" s="171">
        <f>VLOOKUP($AO81,[1]Plan1!$EW$167:$EZ$293,4)</f>
        <v>5739.56</v>
      </c>
      <c r="AS81" s="170">
        <f t="shared" si="123"/>
        <v>46409</v>
      </c>
      <c r="AT81" s="172">
        <f t="shared" si="12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22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3"/>
      <c r="DE81" s="1"/>
      <c r="DF81" s="1"/>
      <c r="DG81" s="1"/>
      <c r="DH81" s="1"/>
      <c r="DI81" s="1"/>
      <c r="DJ81" s="1"/>
      <c r="DK81" s="1"/>
      <c r="DL81" s="1"/>
      <c r="DM81" s="1"/>
      <c r="DN81" s="4"/>
      <c r="DO81" s="15"/>
      <c r="DP81" s="15"/>
      <c r="DQ81" s="24"/>
      <c r="DR81" s="15"/>
      <c r="DS81" s="16"/>
      <c r="DT81" s="15"/>
    </row>
    <row r="82" spans="1:124" ht="12.75" x14ac:dyDescent="0.2">
      <c r="A82" s="111">
        <f t="shared" si="116"/>
        <v>44347</v>
      </c>
      <c r="B82" s="112">
        <f t="shared" si="108"/>
        <v>960.79106349999995</v>
      </c>
      <c r="C82" s="112">
        <f t="shared" si="125"/>
        <v>943.70302153</v>
      </c>
      <c r="D82" s="113">
        <f t="shared" si="117"/>
        <v>5674.72</v>
      </c>
      <c r="E82" s="114">
        <f t="shared" si="97"/>
        <v>5692.31</v>
      </c>
      <c r="F82" s="115">
        <f t="shared" si="98"/>
        <v>44306</v>
      </c>
      <c r="G82" s="116">
        <f t="shared" si="109"/>
        <v>3.0997124087179806E-3</v>
      </c>
      <c r="H82" s="117">
        <f t="shared" si="118"/>
        <v>44368</v>
      </c>
      <c r="I82" s="117">
        <f t="shared" si="110"/>
        <v>44368</v>
      </c>
      <c r="J82" s="118">
        <f t="shared" si="119"/>
        <v>21</v>
      </c>
      <c r="K82" s="118">
        <f t="shared" si="107"/>
        <v>7</v>
      </c>
      <c r="L82" s="8">
        <f t="shared" si="120"/>
        <v>1.00103217</v>
      </c>
      <c r="M82" s="119">
        <f t="shared" si="106"/>
        <v>1.00930024</v>
      </c>
      <c r="N82" s="119">
        <f t="shared" si="56"/>
        <v>1.0118963923563351</v>
      </c>
      <c r="O82" s="112">
        <f t="shared" si="102"/>
        <v>1.01294084</v>
      </c>
      <c r="P82" s="112">
        <f t="shared" si="111"/>
        <v>955.91533132999996</v>
      </c>
      <c r="Q82" s="162">
        <f t="shared" si="126"/>
        <v>0</v>
      </c>
      <c r="R82" s="30">
        <f t="shared" si="127"/>
        <v>0</v>
      </c>
      <c r="S82" s="112">
        <f t="shared" si="103"/>
        <v>0</v>
      </c>
      <c r="T82" s="122">
        <f t="shared" si="121"/>
        <v>0.20100000000000001</v>
      </c>
      <c r="U82" s="120">
        <f t="shared" si="57"/>
        <v>7</v>
      </c>
      <c r="V82" s="120">
        <v>252</v>
      </c>
      <c r="W82" s="119">
        <f t="shared" si="112"/>
        <v>1.0051005900000001</v>
      </c>
      <c r="X82" s="112">
        <f t="shared" si="113"/>
        <v>4.87573217</v>
      </c>
      <c r="Y82" s="112">
        <f t="shared" si="114"/>
        <v>0</v>
      </c>
      <c r="Z82" s="125" t="str">
        <f t="shared" si="128"/>
        <v>A+J=</v>
      </c>
      <c r="AA82" s="117">
        <f t="shared" si="129"/>
        <v>44368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15"/>
        <v>46468</v>
      </c>
      <c r="AP82" s="171">
        <f>VLOOKUP($AO82,[1]Plan1!$EW$167:$EZ$293,2)</f>
        <v>5739.56</v>
      </c>
      <c r="AQ82" s="170">
        <f t="shared" si="122"/>
        <v>46409</v>
      </c>
      <c r="AR82" s="171">
        <f>VLOOKUP($AO82,[1]Plan1!$EW$167:$EZ$293,4)</f>
        <v>5739.56</v>
      </c>
      <c r="AS82" s="170">
        <f t="shared" si="123"/>
        <v>46440</v>
      </c>
      <c r="AT82" s="172">
        <f t="shared" si="12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22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3"/>
      <c r="DE82" s="1"/>
      <c r="DF82" s="1"/>
      <c r="DG82" s="1"/>
      <c r="DH82" s="1"/>
      <c r="DI82" s="1"/>
      <c r="DJ82" s="1"/>
      <c r="DK82" s="1"/>
      <c r="DL82" s="1"/>
      <c r="DM82" s="1"/>
      <c r="DN82" s="4"/>
      <c r="DO82" s="15"/>
      <c r="DP82" s="15"/>
      <c r="DQ82" s="24"/>
      <c r="DR82" s="15"/>
      <c r="DS82" s="16"/>
      <c r="DT82" s="15"/>
    </row>
    <row r="83" spans="1:124" ht="12.75" x14ac:dyDescent="0.2">
      <c r="A83" s="111">
        <f t="shared" si="116"/>
        <v>44348</v>
      </c>
      <c r="B83" s="112">
        <f t="shared" si="108"/>
        <v>961.63133046999997</v>
      </c>
      <c r="C83" s="112">
        <f t="shared" si="125"/>
        <v>943.70302153</v>
      </c>
      <c r="D83" s="113">
        <f t="shared" si="117"/>
        <v>5674.72</v>
      </c>
      <c r="E83" s="114">
        <f t="shared" si="97"/>
        <v>5692.31</v>
      </c>
      <c r="F83" s="115">
        <f t="shared" si="98"/>
        <v>44306</v>
      </c>
      <c r="G83" s="116">
        <f t="shared" si="109"/>
        <v>3.0997124087179806E-3</v>
      </c>
      <c r="H83" s="117">
        <f t="shared" si="118"/>
        <v>44368</v>
      </c>
      <c r="I83" s="117">
        <f t="shared" si="110"/>
        <v>44368</v>
      </c>
      <c r="J83" s="118">
        <f t="shared" si="119"/>
        <v>21</v>
      </c>
      <c r="K83" s="118">
        <f t="shared" si="107"/>
        <v>8</v>
      </c>
      <c r="L83" s="8">
        <f t="shared" si="120"/>
        <v>1.0011797099999999</v>
      </c>
      <c r="M83" s="119">
        <f t="shared" si="106"/>
        <v>1.00930024</v>
      </c>
      <c r="N83" s="119">
        <f t="shared" si="56"/>
        <v>1.0118963923563351</v>
      </c>
      <c r="O83" s="112">
        <f t="shared" si="102"/>
        <v>1.0130901299999999</v>
      </c>
      <c r="P83" s="112">
        <f t="shared" si="111"/>
        <v>956.05621675999998</v>
      </c>
      <c r="Q83" s="162">
        <f t="shared" si="126"/>
        <v>0</v>
      </c>
      <c r="R83" s="30">
        <f t="shared" si="127"/>
        <v>0</v>
      </c>
      <c r="S83" s="112">
        <f t="shared" si="103"/>
        <v>0</v>
      </c>
      <c r="T83" s="122">
        <f t="shared" si="121"/>
        <v>0.20100000000000001</v>
      </c>
      <c r="U83" s="120">
        <f t="shared" si="57"/>
        <v>8</v>
      </c>
      <c r="V83" s="120">
        <v>252</v>
      </c>
      <c r="W83" s="119">
        <f t="shared" si="112"/>
        <v>1.005831366</v>
      </c>
      <c r="X83" s="112">
        <f t="shared" si="113"/>
        <v>5.5751137100000001</v>
      </c>
      <c r="Y83" s="112">
        <f t="shared" si="114"/>
        <v>0</v>
      </c>
      <c r="Z83" s="125" t="str">
        <f t="shared" si="128"/>
        <v>A+J=</v>
      </c>
      <c r="AA83" s="117">
        <f t="shared" si="129"/>
        <v>44368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15"/>
        <v>46497</v>
      </c>
      <c r="AP83" s="171">
        <f>VLOOKUP($AO83,[1]Plan1!$EW$167:$EZ$293,2)</f>
        <v>5739.56</v>
      </c>
      <c r="AQ83" s="170">
        <f t="shared" si="122"/>
        <v>46438</v>
      </c>
      <c r="AR83" s="171">
        <f>VLOOKUP($AO83,[1]Plan1!$EW$167:$EZ$293,4)</f>
        <v>5739.56</v>
      </c>
      <c r="AS83" s="170">
        <f t="shared" si="123"/>
        <v>46466</v>
      </c>
      <c r="AT83" s="172">
        <f t="shared" si="12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22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3"/>
      <c r="DE83" s="1"/>
      <c r="DF83" s="1"/>
      <c r="DG83" s="1"/>
      <c r="DH83" s="1"/>
      <c r="DI83" s="1"/>
      <c r="DJ83" s="1"/>
      <c r="DK83" s="1"/>
      <c r="DL83" s="1"/>
      <c r="DM83" s="1"/>
      <c r="DN83" s="4"/>
      <c r="DO83" s="15"/>
      <c r="DP83" s="15"/>
      <c r="DQ83" s="24"/>
      <c r="DR83" s="15"/>
      <c r="DS83" s="16"/>
      <c r="DT83" s="15"/>
    </row>
    <row r="84" spans="1:124" ht="12.75" x14ac:dyDescent="0.2">
      <c r="A84" s="111">
        <f t="shared" si="116"/>
        <v>44349</v>
      </c>
      <c r="B84" s="112">
        <f t="shared" si="108"/>
        <v>962.47234053</v>
      </c>
      <c r="C84" s="112">
        <f t="shared" si="125"/>
        <v>943.70302153</v>
      </c>
      <c r="D84" s="113">
        <f t="shared" si="117"/>
        <v>5674.72</v>
      </c>
      <c r="E84" s="114">
        <f t="shared" si="97"/>
        <v>5692.31</v>
      </c>
      <c r="F84" s="115">
        <f t="shared" si="98"/>
        <v>44306</v>
      </c>
      <c r="G84" s="116">
        <f t="shared" si="109"/>
        <v>3.0997124087179806E-3</v>
      </c>
      <c r="H84" s="117">
        <f t="shared" si="118"/>
        <v>44368</v>
      </c>
      <c r="I84" s="117">
        <f t="shared" si="110"/>
        <v>44368</v>
      </c>
      <c r="J84" s="118">
        <f t="shared" si="119"/>
        <v>21</v>
      </c>
      <c r="K84" s="118">
        <f t="shared" si="107"/>
        <v>9</v>
      </c>
      <c r="L84" s="8">
        <f t="shared" si="120"/>
        <v>1.00132727</v>
      </c>
      <c r="M84" s="119">
        <f t="shared" si="106"/>
        <v>1.00930024</v>
      </c>
      <c r="N84" s="119">
        <f t="shared" si="56"/>
        <v>1.0118963923563351</v>
      </c>
      <c r="O84" s="112">
        <f t="shared" si="102"/>
        <v>1.0132394499999999</v>
      </c>
      <c r="P84" s="112">
        <f t="shared" si="111"/>
        <v>956.19713048999995</v>
      </c>
      <c r="Q84" s="162">
        <f t="shared" si="126"/>
        <v>0</v>
      </c>
      <c r="R84" s="30">
        <f t="shared" si="127"/>
        <v>0</v>
      </c>
      <c r="S84" s="112">
        <f t="shared" si="103"/>
        <v>0</v>
      </c>
      <c r="T84" s="122">
        <f t="shared" si="121"/>
        <v>0.20100000000000001</v>
      </c>
      <c r="U84" s="120">
        <f t="shared" si="57"/>
        <v>9</v>
      </c>
      <c r="V84" s="120">
        <v>252</v>
      </c>
      <c r="W84" s="119">
        <f t="shared" si="112"/>
        <v>1.006562674</v>
      </c>
      <c r="X84" s="112">
        <f t="shared" si="113"/>
        <v>6.2752100400000002</v>
      </c>
      <c r="Y84" s="112">
        <f t="shared" si="114"/>
        <v>0</v>
      </c>
      <c r="Z84" s="125" t="str">
        <f t="shared" si="128"/>
        <v>A+J=</v>
      </c>
      <c r="AA84" s="117">
        <f t="shared" si="129"/>
        <v>44368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15"/>
        <v>46527</v>
      </c>
      <c r="AP84" s="171">
        <f>VLOOKUP($AO84,[1]Plan1!$EW$167:$EZ$293,2)</f>
        <v>5739.56</v>
      </c>
      <c r="AQ84" s="170">
        <f t="shared" si="122"/>
        <v>46466</v>
      </c>
      <c r="AR84" s="171">
        <f>VLOOKUP($AO84,[1]Plan1!$EW$167:$EZ$293,4)</f>
        <v>5739.56</v>
      </c>
      <c r="AS84" s="170">
        <f t="shared" si="123"/>
        <v>46497</v>
      </c>
      <c r="AT84" s="172">
        <f t="shared" si="12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22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3"/>
      <c r="DE84" s="1"/>
      <c r="DF84" s="1"/>
      <c r="DG84" s="1"/>
      <c r="DH84" s="1"/>
      <c r="DI84" s="1"/>
      <c r="DJ84" s="1"/>
      <c r="DK84" s="1"/>
      <c r="DL84" s="1"/>
      <c r="DM84" s="1"/>
      <c r="DN84" s="4"/>
      <c r="DO84" s="15"/>
      <c r="DP84" s="15"/>
      <c r="DQ84" s="24"/>
      <c r="DR84" s="15"/>
      <c r="DS84" s="16"/>
      <c r="DT84" s="15"/>
    </row>
    <row r="85" spans="1:124" ht="12.75" x14ac:dyDescent="0.2">
      <c r="A85" s="111">
        <f t="shared" si="116"/>
        <v>44350</v>
      </c>
      <c r="B85" s="112">
        <f t="shared" si="108"/>
        <v>963.31407498999999</v>
      </c>
      <c r="C85" s="112">
        <f t="shared" si="125"/>
        <v>943.70302153</v>
      </c>
      <c r="D85" s="113">
        <f t="shared" si="117"/>
        <v>5674.72</v>
      </c>
      <c r="E85" s="114">
        <f t="shared" si="97"/>
        <v>5692.31</v>
      </c>
      <c r="F85" s="115">
        <f t="shared" si="98"/>
        <v>44306</v>
      </c>
      <c r="G85" s="116">
        <f t="shared" si="109"/>
        <v>3.0997124087179806E-3</v>
      </c>
      <c r="H85" s="117">
        <f t="shared" si="118"/>
        <v>44368</v>
      </c>
      <c r="I85" s="117">
        <f t="shared" si="110"/>
        <v>44368</v>
      </c>
      <c r="J85" s="118">
        <f t="shared" si="119"/>
        <v>21</v>
      </c>
      <c r="K85" s="118">
        <f t="shared" si="107"/>
        <v>10</v>
      </c>
      <c r="L85" s="8">
        <f t="shared" si="120"/>
        <v>1.0014748499999999</v>
      </c>
      <c r="M85" s="119">
        <f t="shared" si="106"/>
        <v>1.00930024</v>
      </c>
      <c r="N85" s="119">
        <f t="shared" si="56"/>
        <v>1.0118963923563351</v>
      </c>
      <c r="O85" s="112">
        <f t="shared" si="102"/>
        <v>1.0133887800000001</v>
      </c>
      <c r="P85" s="112">
        <f t="shared" si="111"/>
        <v>956.33805367000002</v>
      </c>
      <c r="Q85" s="162">
        <f t="shared" si="126"/>
        <v>0</v>
      </c>
      <c r="R85" s="30">
        <f t="shared" si="127"/>
        <v>0</v>
      </c>
      <c r="S85" s="112">
        <f t="shared" si="103"/>
        <v>0</v>
      </c>
      <c r="T85" s="122">
        <f t="shared" si="121"/>
        <v>0.20100000000000001</v>
      </c>
      <c r="U85" s="120">
        <f t="shared" si="57"/>
        <v>10</v>
      </c>
      <c r="V85" s="120">
        <v>252</v>
      </c>
      <c r="W85" s="119">
        <f t="shared" si="112"/>
        <v>1.007294514</v>
      </c>
      <c r="X85" s="112">
        <f t="shared" si="113"/>
        <v>6.9760213200000001</v>
      </c>
      <c r="Y85" s="112">
        <f t="shared" si="114"/>
        <v>0</v>
      </c>
      <c r="Z85" s="125" t="str">
        <f t="shared" si="128"/>
        <v>A+J=</v>
      </c>
      <c r="AA85" s="117">
        <f t="shared" si="129"/>
        <v>44368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15"/>
        <v>46559</v>
      </c>
      <c r="AP85" s="171">
        <f>VLOOKUP($AO85,[1]Plan1!$EW$167:$EZ$293,2)</f>
        <v>5739.56</v>
      </c>
      <c r="AQ85" s="170">
        <f t="shared" si="122"/>
        <v>46498</v>
      </c>
      <c r="AR85" s="171">
        <f>VLOOKUP($AO85,[1]Plan1!$EW$167:$EZ$293,4)</f>
        <v>5739.56</v>
      </c>
      <c r="AS85" s="170">
        <f t="shared" si="123"/>
        <v>46528</v>
      </c>
      <c r="AT85" s="172">
        <f t="shared" si="12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22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3"/>
      <c r="DE85" s="1"/>
      <c r="DF85" s="1"/>
      <c r="DG85" s="1"/>
      <c r="DH85" s="1"/>
      <c r="DI85" s="1"/>
      <c r="DJ85" s="1"/>
      <c r="DK85" s="1"/>
      <c r="DL85" s="1"/>
      <c r="DM85" s="1"/>
      <c r="DN85" s="4"/>
      <c r="DO85" s="15"/>
      <c r="DP85" s="15"/>
      <c r="DQ85" s="24"/>
      <c r="DR85" s="15"/>
      <c r="DS85" s="16"/>
      <c r="DT85" s="15"/>
    </row>
    <row r="86" spans="1:124" ht="12.75" x14ac:dyDescent="0.2">
      <c r="A86" s="111">
        <f t="shared" si="116"/>
        <v>44351</v>
      </c>
      <c r="B86" s="112">
        <f t="shared" si="108"/>
        <v>963.31407498999999</v>
      </c>
      <c r="C86" s="112">
        <f t="shared" si="125"/>
        <v>943.70302153</v>
      </c>
      <c r="D86" s="113">
        <f t="shared" si="117"/>
        <v>5674.72</v>
      </c>
      <c r="E86" s="114">
        <f t="shared" si="97"/>
        <v>5692.31</v>
      </c>
      <c r="F86" s="115">
        <f t="shared" si="98"/>
        <v>44306</v>
      </c>
      <c r="G86" s="116">
        <f t="shared" si="109"/>
        <v>3.0997124087179806E-3</v>
      </c>
      <c r="H86" s="117">
        <f t="shared" si="118"/>
        <v>44368</v>
      </c>
      <c r="I86" s="117">
        <f t="shared" si="110"/>
        <v>44368</v>
      </c>
      <c r="J86" s="118">
        <f t="shared" si="119"/>
        <v>21</v>
      </c>
      <c r="K86" s="118">
        <f t="shared" si="107"/>
        <v>10</v>
      </c>
      <c r="L86" s="8">
        <f t="shared" si="120"/>
        <v>1.0014748499999999</v>
      </c>
      <c r="M86" s="119">
        <f t="shared" si="106"/>
        <v>1.00930024</v>
      </c>
      <c r="N86" s="119">
        <f t="shared" si="56"/>
        <v>1.0118963923563351</v>
      </c>
      <c r="O86" s="112">
        <f t="shared" si="102"/>
        <v>1.0133887800000001</v>
      </c>
      <c r="P86" s="112">
        <f t="shared" si="111"/>
        <v>956.33805367000002</v>
      </c>
      <c r="Q86" s="162">
        <f t="shared" si="126"/>
        <v>0</v>
      </c>
      <c r="R86" s="30">
        <f t="shared" si="127"/>
        <v>0</v>
      </c>
      <c r="S86" s="112">
        <f t="shared" si="103"/>
        <v>0</v>
      </c>
      <c r="T86" s="122">
        <f t="shared" si="121"/>
        <v>0.20100000000000001</v>
      </c>
      <c r="U86" s="120">
        <f t="shared" si="57"/>
        <v>10</v>
      </c>
      <c r="V86" s="120">
        <v>252</v>
      </c>
      <c r="W86" s="119">
        <f t="shared" si="112"/>
        <v>1.007294514</v>
      </c>
      <c r="X86" s="112">
        <f t="shared" si="113"/>
        <v>6.9760213200000001</v>
      </c>
      <c r="Y86" s="112">
        <f t="shared" si="114"/>
        <v>0</v>
      </c>
      <c r="Z86" s="125" t="str">
        <f t="shared" si="128"/>
        <v>A+J=</v>
      </c>
      <c r="AA86" s="117">
        <f t="shared" si="129"/>
        <v>44368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15"/>
        <v>46588</v>
      </c>
      <c r="AP86" s="171">
        <f>VLOOKUP($AO86,[1]Plan1!$EW$167:$EZ$293,2)</f>
        <v>5739.56</v>
      </c>
      <c r="AQ86" s="170">
        <f t="shared" si="122"/>
        <v>46527</v>
      </c>
      <c r="AR86" s="171">
        <f>VLOOKUP($AO86,[1]Plan1!$EW$167:$EZ$293,4)</f>
        <v>5739.56</v>
      </c>
      <c r="AS86" s="170">
        <f t="shared" si="123"/>
        <v>46558</v>
      </c>
      <c r="AT86" s="172">
        <f t="shared" si="12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22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3"/>
      <c r="DE86" s="1"/>
      <c r="DF86" s="1"/>
      <c r="DG86" s="1"/>
      <c r="DH86" s="1"/>
      <c r="DI86" s="1"/>
      <c r="DJ86" s="1"/>
      <c r="DK86" s="1"/>
      <c r="DL86" s="1"/>
      <c r="DM86" s="1"/>
      <c r="DN86" s="4"/>
      <c r="DO86" s="15"/>
      <c r="DP86" s="15"/>
      <c r="DQ86" s="24"/>
      <c r="DR86" s="15"/>
      <c r="DS86" s="16"/>
      <c r="DT86" s="15"/>
    </row>
    <row r="87" spans="1:124" ht="12.75" x14ac:dyDescent="0.2">
      <c r="A87" s="111">
        <f t="shared" si="116"/>
        <v>44352</v>
      </c>
      <c r="B87" s="112">
        <f t="shared" si="108"/>
        <v>964.15656164000006</v>
      </c>
      <c r="C87" s="112">
        <f t="shared" si="125"/>
        <v>943.70302153</v>
      </c>
      <c r="D87" s="113">
        <f t="shared" si="117"/>
        <v>5674.72</v>
      </c>
      <c r="E87" s="114">
        <f t="shared" si="97"/>
        <v>5692.31</v>
      </c>
      <c r="F87" s="115">
        <f t="shared" si="98"/>
        <v>44306</v>
      </c>
      <c r="G87" s="116">
        <f t="shared" si="109"/>
        <v>3.0997124087179806E-3</v>
      </c>
      <c r="H87" s="117">
        <f t="shared" si="118"/>
        <v>44368</v>
      </c>
      <c r="I87" s="117">
        <f t="shared" si="110"/>
        <v>44368</v>
      </c>
      <c r="J87" s="118">
        <f t="shared" si="119"/>
        <v>21</v>
      </c>
      <c r="K87" s="118">
        <f t="shared" si="107"/>
        <v>11</v>
      </c>
      <c r="L87" s="8">
        <f t="shared" si="120"/>
        <v>1.0016224600000001</v>
      </c>
      <c r="M87" s="119">
        <f t="shared" si="106"/>
        <v>1.00930024</v>
      </c>
      <c r="N87" s="119">
        <f t="shared" si="56"/>
        <v>1.0118963923563351</v>
      </c>
      <c r="O87" s="112">
        <f t="shared" si="102"/>
        <v>1.01353815</v>
      </c>
      <c r="P87" s="112">
        <f t="shared" si="111"/>
        <v>956.47901459000002</v>
      </c>
      <c r="Q87" s="162">
        <f t="shared" si="126"/>
        <v>0</v>
      </c>
      <c r="R87" s="30">
        <f t="shared" si="127"/>
        <v>0</v>
      </c>
      <c r="S87" s="112">
        <f t="shared" si="103"/>
        <v>0</v>
      </c>
      <c r="T87" s="122">
        <f t="shared" si="121"/>
        <v>0.20100000000000001</v>
      </c>
      <c r="U87" s="120">
        <f t="shared" si="57"/>
        <v>11</v>
      </c>
      <c r="V87" s="120">
        <v>252</v>
      </c>
      <c r="W87" s="119">
        <f t="shared" si="112"/>
        <v>1.008026885</v>
      </c>
      <c r="X87" s="112">
        <f t="shared" si="113"/>
        <v>7.6775470500000003</v>
      </c>
      <c r="Y87" s="112">
        <f t="shared" si="114"/>
        <v>0</v>
      </c>
      <c r="Z87" s="125" t="str">
        <f t="shared" si="128"/>
        <v>A+J=</v>
      </c>
      <c r="AA87" s="117">
        <f t="shared" si="129"/>
        <v>44368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15"/>
        <v>46619</v>
      </c>
      <c r="AP87" s="171">
        <f>VLOOKUP($AO87,[1]Plan1!$EW$167:$EZ$293,2)</f>
        <v>5739.56</v>
      </c>
      <c r="AQ87" s="170">
        <f t="shared" si="122"/>
        <v>46558</v>
      </c>
      <c r="AR87" s="171">
        <f>VLOOKUP($AO87,[1]Plan1!$EW$167:$EZ$293,4)</f>
        <v>5739.56</v>
      </c>
      <c r="AS87" s="170">
        <f t="shared" si="123"/>
        <v>46588</v>
      </c>
      <c r="AT87" s="172">
        <f t="shared" si="12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22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3"/>
      <c r="DE87" s="1"/>
      <c r="DF87" s="1"/>
      <c r="DG87" s="1"/>
      <c r="DH87" s="1"/>
      <c r="DI87" s="1"/>
      <c r="DJ87" s="1"/>
      <c r="DK87" s="1"/>
      <c r="DL87" s="1"/>
      <c r="DM87" s="1"/>
      <c r="DN87" s="4"/>
      <c r="DO87" s="15"/>
      <c r="DP87" s="15"/>
      <c r="DQ87" s="24"/>
      <c r="DR87" s="15"/>
      <c r="DS87" s="16"/>
      <c r="DT87" s="15"/>
    </row>
    <row r="88" spans="1:124" ht="12.75" x14ac:dyDescent="0.2">
      <c r="A88" s="111">
        <f t="shared" si="116"/>
        <v>44353</v>
      </c>
      <c r="B88" s="112">
        <f t="shared" si="108"/>
        <v>964.15656164000006</v>
      </c>
      <c r="C88" s="112">
        <f t="shared" si="125"/>
        <v>943.70302153</v>
      </c>
      <c r="D88" s="113">
        <f t="shared" si="117"/>
        <v>5674.72</v>
      </c>
      <c r="E88" s="114">
        <f t="shared" si="97"/>
        <v>5692.31</v>
      </c>
      <c r="F88" s="115">
        <f t="shared" si="98"/>
        <v>44306</v>
      </c>
      <c r="G88" s="116">
        <f t="shared" si="109"/>
        <v>3.0997124087179806E-3</v>
      </c>
      <c r="H88" s="117">
        <f t="shared" si="118"/>
        <v>44368</v>
      </c>
      <c r="I88" s="117">
        <f t="shared" si="110"/>
        <v>44368</v>
      </c>
      <c r="J88" s="118">
        <f t="shared" si="119"/>
        <v>21</v>
      </c>
      <c r="K88" s="118">
        <f t="shared" si="107"/>
        <v>11</v>
      </c>
      <c r="L88" s="8">
        <f t="shared" si="120"/>
        <v>1.0016224600000001</v>
      </c>
      <c r="M88" s="119">
        <f t="shared" si="106"/>
        <v>1.00930024</v>
      </c>
      <c r="N88" s="119">
        <f t="shared" si="56"/>
        <v>1.0118963923563351</v>
      </c>
      <c r="O88" s="112">
        <f t="shared" si="102"/>
        <v>1.01353815</v>
      </c>
      <c r="P88" s="112">
        <f t="shared" si="111"/>
        <v>956.47901459000002</v>
      </c>
      <c r="Q88" s="162">
        <f t="shared" si="126"/>
        <v>0</v>
      </c>
      <c r="R88" s="30">
        <f t="shared" si="127"/>
        <v>0</v>
      </c>
      <c r="S88" s="112">
        <f t="shared" si="103"/>
        <v>0</v>
      </c>
      <c r="T88" s="122">
        <f t="shared" si="121"/>
        <v>0.20100000000000001</v>
      </c>
      <c r="U88" s="120">
        <f t="shared" si="57"/>
        <v>11</v>
      </c>
      <c r="V88" s="120">
        <v>252</v>
      </c>
      <c r="W88" s="119">
        <f t="shared" si="112"/>
        <v>1.008026885</v>
      </c>
      <c r="X88" s="112">
        <f t="shared" si="113"/>
        <v>7.6775470500000003</v>
      </c>
      <c r="Y88" s="112">
        <f t="shared" si="114"/>
        <v>0</v>
      </c>
      <c r="Z88" s="125" t="str">
        <f t="shared" si="128"/>
        <v>A+J=</v>
      </c>
      <c r="AA88" s="117">
        <f t="shared" si="129"/>
        <v>44368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15"/>
        <v>46650</v>
      </c>
      <c r="AP88" s="171">
        <f>VLOOKUP($AO88,[1]Plan1!$EW$167:$EZ$293,2)</f>
        <v>5739.56</v>
      </c>
      <c r="AQ88" s="170">
        <f t="shared" si="122"/>
        <v>46588</v>
      </c>
      <c r="AR88" s="171">
        <f>VLOOKUP($AO88,[1]Plan1!$EW$167:$EZ$293,4)</f>
        <v>5739.56</v>
      </c>
      <c r="AS88" s="170">
        <f t="shared" si="123"/>
        <v>46619</v>
      </c>
      <c r="AT88" s="172">
        <f t="shared" si="12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22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3"/>
      <c r="DE88" s="1"/>
      <c r="DF88" s="1"/>
      <c r="DG88" s="1"/>
      <c r="DH88" s="1"/>
      <c r="DI88" s="1"/>
      <c r="DJ88" s="1"/>
      <c r="DK88" s="1"/>
      <c r="DL88" s="1"/>
      <c r="DM88" s="1"/>
      <c r="DN88" s="4"/>
      <c r="DO88" s="15"/>
      <c r="DP88" s="15"/>
      <c r="DQ88" s="24"/>
      <c r="DR88" s="15"/>
      <c r="DS88" s="16"/>
      <c r="DT88" s="15"/>
    </row>
    <row r="89" spans="1:124" ht="12.75" x14ac:dyDescent="0.2">
      <c r="A89" s="111">
        <f t="shared" si="116"/>
        <v>44354</v>
      </c>
      <c r="B89" s="112">
        <f t="shared" si="108"/>
        <v>964.15656164000006</v>
      </c>
      <c r="C89" s="112">
        <f t="shared" si="125"/>
        <v>943.70302153</v>
      </c>
      <c r="D89" s="113">
        <f t="shared" si="117"/>
        <v>5674.72</v>
      </c>
      <c r="E89" s="114">
        <f t="shared" si="97"/>
        <v>5692.31</v>
      </c>
      <c r="F89" s="115">
        <f t="shared" si="98"/>
        <v>44306</v>
      </c>
      <c r="G89" s="116">
        <f t="shared" si="109"/>
        <v>3.0997124087179806E-3</v>
      </c>
      <c r="H89" s="117">
        <f t="shared" si="118"/>
        <v>44368</v>
      </c>
      <c r="I89" s="117">
        <f t="shared" si="110"/>
        <v>44368</v>
      </c>
      <c r="J89" s="118">
        <f t="shared" si="119"/>
        <v>21</v>
      </c>
      <c r="K89" s="118">
        <f t="shared" si="107"/>
        <v>11</v>
      </c>
      <c r="L89" s="8">
        <f t="shared" si="120"/>
        <v>1.0016224600000001</v>
      </c>
      <c r="M89" s="119">
        <f t="shared" si="106"/>
        <v>1.00930024</v>
      </c>
      <c r="N89" s="119">
        <f t="shared" si="56"/>
        <v>1.0118963923563351</v>
      </c>
      <c r="O89" s="112">
        <f t="shared" si="102"/>
        <v>1.01353815</v>
      </c>
      <c r="P89" s="112">
        <f t="shared" si="111"/>
        <v>956.47901459000002</v>
      </c>
      <c r="Q89" s="162">
        <f t="shared" si="126"/>
        <v>0</v>
      </c>
      <c r="R89" s="30">
        <f t="shared" si="127"/>
        <v>0</v>
      </c>
      <c r="S89" s="112">
        <f t="shared" si="103"/>
        <v>0</v>
      </c>
      <c r="T89" s="122">
        <f t="shared" si="121"/>
        <v>0.20100000000000001</v>
      </c>
      <c r="U89" s="120">
        <f t="shared" si="57"/>
        <v>11</v>
      </c>
      <c r="V89" s="120">
        <v>252</v>
      </c>
      <c r="W89" s="119">
        <f t="shared" si="112"/>
        <v>1.008026885</v>
      </c>
      <c r="X89" s="112">
        <f t="shared" si="113"/>
        <v>7.6775470500000003</v>
      </c>
      <c r="Y89" s="112">
        <f t="shared" si="114"/>
        <v>0</v>
      </c>
      <c r="Z89" s="125" t="str">
        <f t="shared" si="128"/>
        <v>A+J=</v>
      </c>
      <c r="AA89" s="117">
        <f t="shared" si="129"/>
        <v>44368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15"/>
        <v>46680</v>
      </c>
      <c r="AP89" s="171">
        <f>VLOOKUP($AO89,[1]Plan1!$EW$167:$EZ$293,2)</f>
        <v>5739.56</v>
      </c>
      <c r="AQ89" s="170">
        <f t="shared" si="122"/>
        <v>46619</v>
      </c>
      <c r="AR89" s="171">
        <f>VLOOKUP($AO89,[1]Plan1!$EW$167:$EZ$293,4)</f>
        <v>5739.56</v>
      </c>
      <c r="AS89" s="170">
        <f t="shared" si="123"/>
        <v>46650</v>
      </c>
      <c r="AT89" s="172">
        <f t="shared" si="12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22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3"/>
      <c r="DE89" s="1"/>
      <c r="DF89" s="1"/>
      <c r="DG89" s="1"/>
      <c r="DH89" s="1"/>
      <c r="DI89" s="1"/>
      <c r="DJ89" s="1"/>
      <c r="DK89" s="1"/>
      <c r="DL89" s="1"/>
      <c r="DM89" s="1"/>
      <c r="DN89" s="4"/>
      <c r="DO89" s="15"/>
      <c r="DP89" s="15"/>
      <c r="DQ89" s="24"/>
      <c r="DR89" s="15"/>
      <c r="DS89" s="16"/>
      <c r="DT89" s="27"/>
    </row>
    <row r="90" spans="1:124" ht="12.75" x14ac:dyDescent="0.2">
      <c r="A90" s="111">
        <f t="shared" si="116"/>
        <v>44355</v>
      </c>
      <c r="B90" s="112">
        <f t="shared" si="108"/>
        <v>964.99976463999997</v>
      </c>
      <c r="C90" s="112">
        <f t="shared" si="125"/>
        <v>943.70302153</v>
      </c>
      <c r="D90" s="113">
        <f t="shared" si="117"/>
        <v>5674.72</v>
      </c>
      <c r="E90" s="114">
        <f t="shared" si="97"/>
        <v>5692.31</v>
      </c>
      <c r="F90" s="115">
        <f t="shared" si="98"/>
        <v>44306</v>
      </c>
      <c r="G90" s="116">
        <f t="shared" si="109"/>
        <v>3.0997124087179806E-3</v>
      </c>
      <c r="H90" s="117">
        <f t="shared" si="118"/>
        <v>44368</v>
      </c>
      <c r="I90" s="117">
        <f t="shared" si="110"/>
        <v>44368</v>
      </c>
      <c r="J90" s="118">
        <f t="shared" si="119"/>
        <v>21</v>
      </c>
      <c r="K90" s="118">
        <f t="shared" si="107"/>
        <v>12</v>
      </c>
      <c r="L90" s="8">
        <f t="shared" si="120"/>
        <v>1.00177008</v>
      </c>
      <c r="M90" s="119">
        <f t="shared" si="106"/>
        <v>1.00930024</v>
      </c>
      <c r="N90" s="119">
        <f t="shared" si="56"/>
        <v>1.0118963923563351</v>
      </c>
      <c r="O90" s="112">
        <f t="shared" si="102"/>
        <v>1.01368752</v>
      </c>
      <c r="P90" s="112">
        <f t="shared" si="111"/>
        <v>956.61997551000002</v>
      </c>
      <c r="Q90" s="162">
        <f t="shared" si="126"/>
        <v>0</v>
      </c>
      <c r="R90" s="30">
        <f t="shared" si="127"/>
        <v>0</v>
      </c>
      <c r="S90" s="112">
        <f t="shared" si="103"/>
        <v>0</v>
      </c>
      <c r="T90" s="122">
        <f t="shared" si="121"/>
        <v>0.20100000000000001</v>
      </c>
      <c r="U90" s="120">
        <f t="shared" si="57"/>
        <v>12</v>
      </c>
      <c r="V90" s="120">
        <v>252</v>
      </c>
      <c r="W90" s="119">
        <f t="shared" si="112"/>
        <v>1.008759789</v>
      </c>
      <c r="X90" s="112">
        <f t="shared" si="113"/>
        <v>8.3797891300000007</v>
      </c>
      <c r="Y90" s="112">
        <f t="shared" si="114"/>
        <v>0</v>
      </c>
      <c r="Z90" s="125" t="str">
        <f t="shared" si="128"/>
        <v>A+J=</v>
      </c>
      <c r="AA90" s="117">
        <f t="shared" si="129"/>
        <v>44368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15"/>
        <v>46713</v>
      </c>
      <c r="AP90" s="171">
        <f>VLOOKUP($AO90,[1]Plan1!$EW$167:$EZ$293,2)</f>
        <v>5739.56</v>
      </c>
      <c r="AQ90" s="170">
        <f t="shared" si="122"/>
        <v>46652</v>
      </c>
      <c r="AR90" s="171">
        <f>VLOOKUP($AO90,[1]Plan1!$EW$167:$EZ$293,4)</f>
        <v>5739.56</v>
      </c>
      <c r="AS90" s="170">
        <f t="shared" si="123"/>
        <v>46682</v>
      </c>
      <c r="AT90" s="172">
        <f t="shared" si="12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22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3"/>
      <c r="DE90" s="1"/>
      <c r="DF90" s="1"/>
      <c r="DG90" s="1"/>
      <c r="DH90" s="1"/>
      <c r="DI90" s="1"/>
      <c r="DJ90" s="1"/>
      <c r="DK90" s="1"/>
      <c r="DL90" s="1"/>
      <c r="DM90" s="1"/>
      <c r="DN90" s="4"/>
      <c r="DO90" s="15"/>
      <c r="DP90" s="15"/>
      <c r="DQ90" s="24"/>
      <c r="DR90" s="15"/>
      <c r="DS90" s="16"/>
      <c r="DT90" s="15"/>
    </row>
    <row r="91" spans="1:124" ht="12.75" x14ac:dyDescent="0.2">
      <c r="A91" s="111">
        <f t="shared" si="116"/>
        <v>44356</v>
      </c>
      <c r="B91" s="112">
        <f t="shared" si="108"/>
        <v>965.8437223200001</v>
      </c>
      <c r="C91" s="112">
        <f t="shared" si="125"/>
        <v>943.70302153</v>
      </c>
      <c r="D91" s="113">
        <f t="shared" si="117"/>
        <v>5674.72</v>
      </c>
      <c r="E91" s="114">
        <f t="shared" si="97"/>
        <v>5692.31</v>
      </c>
      <c r="F91" s="115">
        <f t="shared" si="98"/>
        <v>44306</v>
      </c>
      <c r="G91" s="116">
        <f t="shared" si="109"/>
        <v>3.0997124087179806E-3</v>
      </c>
      <c r="H91" s="117">
        <f t="shared" si="118"/>
        <v>44368</v>
      </c>
      <c r="I91" s="117">
        <f t="shared" si="110"/>
        <v>44368</v>
      </c>
      <c r="J91" s="118">
        <f t="shared" si="119"/>
        <v>21</v>
      </c>
      <c r="K91" s="118">
        <f t="shared" si="107"/>
        <v>13</v>
      </c>
      <c r="L91" s="8">
        <f t="shared" si="120"/>
        <v>1.00191773</v>
      </c>
      <c r="M91" s="119">
        <f t="shared" si="106"/>
        <v>1.00930024</v>
      </c>
      <c r="N91" s="119">
        <f t="shared" si="56"/>
        <v>1.0118963923563351</v>
      </c>
      <c r="O91" s="112">
        <f t="shared" si="102"/>
        <v>1.0138369300000001</v>
      </c>
      <c r="P91" s="112">
        <f t="shared" si="111"/>
        <v>956.76097417000005</v>
      </c>
      <c r="Q91" s="162">
        <f t="shared" si="126"/>
        <v>0</v>
      </c>
      <c r="R91" s="30">
        <f t="shared" si="127"/>
        <v>0</v>
      </c>
      <c r="S91" s="112">
        <f t="shared" si="103"/>
        <v>0</v>
      </c>
      <c r="T91" s="122">
        <f t="shared" si="121"/>
        <v>0.20100000000000001</v>
      </c>
      <c r="U91" s="120">
        <f t="shared" si="57"/>
        <v>13</v>
      </c>
      <c r="V91" s="120">
        <v>252</v>
      </c>
      <c r="W91" s="119">
        <f t="shared" si="112"/>
        <v>1.009493226</v>
      </c>
      <c r="X91" s="112">
        <f t="shared" si="113"/>
        <v>9.0827481500000005</v>
      </c>
      <c r="Y91" s="112">
        <f t="shared" si="114"/>
        <v>0</v>
      </c>
      <c r="Z91" s="125" t="str">
        <f t="shared" si="128"/>
        <v>A+J=</v>
      </c>
      <c r="AA91" s="117">
        <f t="shared" si="129"/>
        <v>44368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15"/>
        <v>46741</v>
      </c>
      <c r="AP91" s="171">
        <f>VLOOKUP($AO91,[1]Plan1!$EW$167:$EZ$293,2)</f>
        <v>5739.56</v>
      </c>
      <c r="AQ91" s="170">
        <f t="shared" si="122"/>
        <v>46680</v>
      </c>
      <c r="AR91" s="171">
        <f>VLOOKUP($AO91,[1]Plan1!$EW$167:$EZ$293,4)</f>
        <v>5739.56</v>
      </c>
      <c r="AS91" s="170">
        <f t="shared" si="123"/>
        <v>46711</v>
      </c>
      <c r="AT91" s="172">
        <f t="shared" si="12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22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3"/>
      <c r="DE91" s="1"/>
      <c r="DF91" s="1"/>
      <c r="DG91" s="1"/>
      <c r="DH91" s="1"/>
      <c r="DI91" s="1"/>
      <c r="DJ91" s="1"/>
      <c r="DK91" s="1"/>
      <c r="DL91" s="1"/>
      <c r="DM91" s="1"/>
      <c r="DN91" s="4"/>
      <c r="DO91" s="15"/>
      <c r="DP91" s="15"/>
      <c r="DQ91" s="24"/>
      <c r="DR91" s="15"/>
      <c r="DS91" s="16"/>
      <c r="DT91" s="15"/>
    </row>
    <row r="92" spans="1:124" ht="12.75" x14ac:dyDescent="0.2">
      <c r="A92" s="111">
        <f t="shared" si="116"/>
        <v>44357</v>
      </c>
      <c r="B92" s="112">
        <f t="shared" si="108"/>
        <v>966.68841593999991</v>
      </c>
      <c r="C92" s="112">
        <f t="shared" si="125"/>
        <v>943.70302153</v>
      </c>
      <c r="D92" s="113">
        <f t="shared" si="117"/>
        <v>5674.72</v>
      </c>
      <c r="E92" s="114">
        <f t="shared" si="97"/>
        <v>5692.31</v>
      </c>
      <c r="F92" s="115">
        <f t="shared" si="98"/>
        <v>44306</v>
      </c>
      <c r="G92" s="116">
        <f t="shared" si="109"/>
        <v>3.0997124087179806E-3</v>
      </c>
      <c r="H92" s="117">
        <f t="shared" si="118"/>
        <v>44368</v>
      </c>
      <c r="I92" s="117">
        <f t="shared" si="110"/>
        <v>44368</v>
      </c>
      <c r="J92" s="118">
        <f t="shared" si="119"/>
        <v>21</v>
      </c>
      <c r="K92" s="118">
        <f t="shared" si="107"/>
        <v>14</v>
      </c>
      <c r="L92" s="8">
        <f t="shared" si="120"/>
        <v>1.0020654</v>
      </c>
      <c r="M92" s="119">
        <f t="shared" si="106"/>
        <v>1.00930024</v>
      </c>
      <c r="N92" s="119">
        <f t="shared" si="56"/>
        <v>1.0118963923563351</v>
      </c>
      <c r="O92" s="112">
        <f t="shared" si="102"/>
        <v>1.0139863600000001</v>
      </c>
      <c r="P92" s="112">
        <f t="shared" si="111"/>
        <v>956.90199171999996</v>
      </c>
      <c r="Q92" s="162">
        <f t="shared" si="126"/>
        <v>0</v>
      </c>
      <c r="R92" s="30">
        <f t="shared" si="127"/>
        <v>0</v>
      </c>
      <c r="S92" s="112">
        <f t="shared" si="103"/>
        <v>0</v>
      </c>
      <c r="T92" s="122">
        <f t="shared" si="121"/>
        <v>0.20100000000000001</v>
      </c>
      <c r="U92" s="120">
        <f t="shared" si="57"/>
        <v>14</v>
      </c>
      <c r="V92" s="120">
        <v>252</v>
      </c>
      <c r="W92" s="119">
        <f t="shared" si="112"/>
        <v>1.010227196</v>
      </c>
      <c r="X92" s="112">
        <f t="shared" si="113"/>
        <v>9.7864242200000007</v>
      </c>
      <c r="Y92" s="112">
        <f t="shared" si="114"/>
        <v>0</v>
      </c>
      <c r="Z92" s="125" t="str">
        <f t="shared" si="128"/>
        <v>A+J=</v>
      </c>
      <c r="AA92" s="117">
        <f t="shared" si="129"/>
        <v>44368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15"/>
        <v>46772</v>
      </c>
      <c r="AP92" s="171">
        <f>VLOOKUP($AO92,[1]Plan1!$EW$167:$EZ$293,2)</f>
        <v>5739.56</v>
      </c>
      <c r="AQ92" s="170">
        <f t="shared" si="122"/>
        <v>46711</v>
      </c>
      <c r="AR92" s="171">
        <f>VLOOKUP($AO92,[1]Plan1!$EW$167:$EZ$293,4)</f>
        <v>5739.56</v>
      </c>
      <c r="AS92" s="170">
        <f t="shared" si="123"/>
        <v>46741</v>
      </c>
      <c r="AT92" s="172">
        <f t="shared" si="12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22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3"/>
      <c r="DE92" s="1"/>
      <c r="DF92" s="1"/>
      <c r="DG92" s="1"/>
      <c r="DH92" s="1"/>
      <c r="DI92" s="1"/>
      <c r="DJ92" s="1"/>
      <c r="DK92" s="1"/>
      <c r="DL92" s="1"/>
      <c r="DM92" s="1"/>
      <c r="DN92" s="4"/>
      <c r="DO92" s="15"/>
      <c r="DP92" s="15"/>
      <c r="DQ92" s="24"/>
      <c r="DR92" s="15"/>
      <c r="DS92" s="16"/>
      <c r="DT92" s="15"/>
    </row>
    <row r="93" spans="1:124" ht="12.75" x14ac:dyDescent="0.2">
      <c r="A93" s="111">
        <f t="shared" si="116"/>
        <v>44358</v>
      </c>
      <c r="B93" s="112">
        <f t="shared" si="108"/>
        <v>967.53385622999997</v>
      </c>
      <c r="C93" s="112">
        <f t="shared" si="125"/>
        <v>943.70302153</v>
      </c>
      <c r="D93" s="113">
        <f t="shared" si="117"/>
        <v>5674.72</v>
      </c>
      <c r="E93" s="114">
        <f t="shared" si="97"/>
        <v>5692.31</v>
      </c>
      <c r="F93" s="115">
        <f t="shared" si="98"/>
        <v>44306</v>
      </c>
      <c r="G93" s="116">
        <f t="shared" si="109"/>
        <v>3.0997124087179806E-3</v>
      </c>
      <c r="H93" s="117">
        <f t="shared" si="118"/>
        <v>44368</v>
      </c>
      <c r="I93" s="117">
        <f t="shared" si="110"/>
        <v>44368</v>
      </c>
      <c r="J93" s="118">
        <f t="shared" si="119"/>
        <v>21</v>
      </c>
      <c r="K93" s="118">
        <f t="shared" si="107"/>
        <v>15</v>
      </c>
      <c r="L93" s="8">
        <f t="shared" si="120"/>
        <v>1.0022131000000001</v>
      </c>
      <c r="M93" s="119">
        <f t="shared" si="106"/>
        <v>1.00930024</v>
      </c>
      <c r="N93" s="119">
        <f t="shared" si="56"/>
        <v>1.0118963923563351</v>
      </c>
      <c r="O93" s="112">
        <f t="shared" si="102"/>
        <v>1.0141358199999999</v>
      </c>
      <c r="P93" s="112">
        <f t="shared" si="111"/>
        <v>957.04303757000002</v>
      </c>
      <c r="Q93" s="162">
        <f t="shared" si="126"/>
        <v>0</v>
      </c>
      <c r="R93" s="30">
        <f t="shared" si="127"/>
        <v>0</v>
      </c>
      <c r="S93" s="112">
        <f t="shared" si="103"/>
        <v>0</v>
      </c>
      <c r="T93" s="122">
        <f t="shared" si="121"/>
        <v>0.20100000000000001</v>
      </c>
      <c r="U93" s="120">
        <f t="shared" si="57"/>
        <v>15</v>
      </c>
      <c r="V93" s="120">
        <v>252</v>
      </c>
      <c r="W93" s="119">
        <f t="shared" si="112"/>
        <v>1.0109617</v>
      </c>
      <c r="X93" s="112">
        <f t="shared" si="113"/>
        <v>10.49081866</v>
      </c>
      <c r="Y93" s="112">
        <f t="shared" si="114"/>
        <v>0</v>
      </c>
      <c r="Z93" s="125" t="str">
        <f t="shared" si="128"/>
        <v>A+J=</v>
      </c>
      <c r="AA93" s="117">
        <f t="shared" si="129"/>
        <v>44368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15"/>
        <v>46804</v>
      </c>
      <c r="AP93" s="171">
        <f>VLOOKUP($AO93,[1]Plan1!$EW$167:$EZ$293,2)</f>
        <v>5739.56</v>
      </c>
      <c r="AQ93" s="170">
        <f t="shared" si="122"/>
        <v>46742</v>
      </c>
      <c r="AR93" s="171">
        <f>VLOOKUP($AO93,[1]Plan1!$EW$167:$EZ$293,4)</f>
        <v>5739.56</v>
      </c>
      <c r="AS93" s="170">
        <f t="shared" si="123"/>
        <v>46773</v>
      </c>
      <c r="AT93" s="172">
        <f t="shared" si="12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22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3"/>
      <c r="DE93" s="1"/>
      <c r="DF93" s="1"/>
      <c r="DG93" s="1"/>
      <c r="DH93" s="1"/>
      <c r="DI93" s="1"/>
      <c r="DJ93" s="1"/>
      <c r="DK93" s="1"/>
      <c r="DL93" s="1"/>
      <c r="DM93" s="1"/>
      <c r="DN93" s="4"/>
      <c r="DO93" s="15"/>
      <c r="DP93" s="15"/>
      <c r="DQ93" s="24"/>
      <c r="DR93" s="15"/>
      <c r="DS93" s="16"/>
      <c r="DT93" s="15"/>
    </row>
    <row r="94" spans="1:124" ht="12.75" x14ac:dyDescent="0.2">
      <c r="A94" s="111">
        <f t="shared" si="116"/>
        <v>44359</v>
      </c>
      <c r="B94" s="112">
        <f t="shared" si="108"/>
        <v>968.38001485999996</v>
      </c>
      <c r="C94" s="112">
        <f t="shared" si="125"/>
        <v>943.70302153</v>
      </c>
      <c r="D94" s="113">
        <f t="shared" si="117"/>
        <v>5674.72</v>
      </c>
      <c r="E94" s="114">
        <f t="shared" si="97"/>
        <v>5692.31</v>
      </c>
      <c r="F94" s="115">
        <f t="shared" si="98"/>
        <v>44306</v>
      </c>
      <c r="G94" s="116">
        <f t="shared" si="109"/>
        <v>3.0997124087179806E-3</v>
      </c>
      <c r="H94" s="117">
        <f t="shared" si="118"/>
        <v>44368</v>
      </c>
      <c r="I94" s="117">
        <f t="shared" si="110"/>
        <v>44368</v>
      </c>
      <c r="J94" s="118">
        <f t="shared" si="119"/>
        <v>21</v>
      </c>
      <c r="K94" s="118">
        <f t="shared" si="107"/>
        <v>16</v>
      </c>
      <c r="L94" s="8">
        <f t="shared" si="120"/>
        <v>1.0023608100000001</v>
      </c>
      <c r="M94" s="119">
        <f t="shared" si="106"/>
        <v>1.00930024</v>
      </c>
      <c r="N94" s="119">
        <f t="shared" si="56"/>
        <v>1.0118963923563351</v>
      </c>
      <c r="O94" s="112">
        <f t="shared" si="102"/>
        <v>1.01428528</v>
      </c>
      <c r="P94" s="112">
        <f t="shared" si="111"/>
        <v>957.18408341999998</v>
      </c>
      <c r="Q94" s="162">
        <f t="shared" si="126"/>
        <v>0</v>
      </c>
      <c r="R94" s="30">
        <f t="shared" si="127"/>
        <v>0</v>
      </c>
      <c r="S94" s="112">
        <f t="shared" si="103"/>
        <v>0</v>
      </c>
      <c r="T94" s="122">
        <f t="shared" si="121"/>
        <v>0.20100000000000001</v>
      </c>
      <c r="U94" s="120">
        <f t="shared" si="57"/>
        <v>16</v>
      </c>
      <c r="V94" s="120">
        <v>252</v>
      </c>
      <c r="W94" s="119">
        <f t="shared" si="112"/>
        <v>1.0116967379999999</v>
      </c>
      <c r="X94" s="112">
        <f t="shared" si="113"/>
        <v>11.195931440000001</v>
      </c>
      <c r="Y94" s="112">
        <f t="shared" si="114"/>
        <v>0</v>
      </c>
      <c r="Z94" s="125" t="str">
        <f t="shared" si="128"/>
        <v>A+J=</v>
      </c>
      <c r="AA94" s="117">
        <f t="shared" si="129"/>
        <v>44368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15"/>
        <v>46832</v>
      </c>
      <c r="AP94" s="171">
        <f>VLOOKUP($AO94,[1]Plan1!$EW$167:$EZ$293,2)</f>
        <v>5739.56</v>
      </c>
      <c r="AQ94" s="170">
        <f t="shared" si="122"/>
        <v>46772</v>
      </c>
      <c r="AR94" s="171">
        <f>VLOOKUP($AO94,[1]Plan1!$EW$167:$EZ$293,4)</f>
        <v>5739.56</v>
      </c>
      <c r="AS94" s="170">
        <f t="shared" si="123"/>
        <v>46803</v>
      </c>
      <c r="AT94" s="172">
        <f t="shared" si="12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22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3"/>
      <c r="DE94" s="1"/>
      <c r="DF94" s="1"/>
      <c r="DG94" s="1"/>
      <c r="DH94" s="1"/>
      <c r="DI94" s="1"/>
      <c r="DJ94" s="1"/>
      <c r="DK94" s="1"/>
      <c r="DL94" s="1"/>
      <c r="DM94" s="1"/>
      <c r="DN94" s="4"/>
      <c r="DO94" s="15"/>
      <c r="DP94" s="15"/>
      <c r="DQ94" s="24"/>
      <c r="DR94" s="15"/>
      <c r="DS94" s="16"/>
      <c r="DT94" s="15"/>
    </row>
    <row r="95" spans="1:124" ht="12.75" x14ac:dyDescent="0.2">
      <c r="A95" s="111">
        <f t="shared" si="116"/>
        <v>44360</v>
      </c>
      <c r="B95" s="112">
        <f t="shared" si="108"/>
        <v>968.38001485999996</v>
      </c>
      <c r="C95" s="112">
        <f t="shared" si="125"/>
        <v>943.70302153</v>
      </c>
      <c r="D95" s="113">
        <f t="shared" si="117"/>
        <v>5674.72</v>
      </c>
      <c r="E95" s="114">
        <f t="shared" si="97"/>
        <v>5692.31</v>
      </c>
      <c r="F95" s="115">
        <f t="shared" si="98"/>
        <v>44306</v>
      </c>
      <c r="G95" s="116">
        <f t="shared" si="109"/>
        <v>3.0997124087179806E-3</v>
      </c>
      <c r="H95" s="117">
        <f t="shared" si="118"/>
        <v>44368</v>
      </c>
      <c r="I95" s="117">
        <f t="shared" si="110"/>
        <v>44368</v>
      </c>
      <c r="J95" s="118">
        <f t="shared" si="119"/>
        <v>21</v>
      </c>
      <c r="K95" s="118">
        <f t="shared" si="107"/>
        <v>16</v>
      </c>
      <c r="L95" s="8">
        <f t="shared" si="120"/>
        <v>1.0023608100000001</v>
      </c>
      <c r="M95" s="119">
        <f t="shared" si="106"/>
        <v>1.00930024</v>
      </c>
      <c r="N95" s="119">
        <f t="shared" ref="N95:N158" si="130">IF(I95&gt;I94,N94*M95,N94)</f>
        <v>1.0118963923563351</v>
      </c>
      <c r="O95" s="112">
        <f t="shared" si="102"/>
        <v>1.01428528</v>
      </c>
      <c r="P95" s="112">
        <f t="shared" si="111"/>
        <v>957.18408341999998</v>
      </c>
      <c r="Q95" s="162">
        <f t="shared" si="126"/>
        <v>0</v>
      </c>
      <c r="R95" s="30">
        <f t="shared" si="127"/>
        <v>0</v>
      </c>
      <c r="S95" s="112">
        <f t="shared" si="103"/>
        <v>0</v>
      </c>
      <c r="T95" s="122">
        <f t="shared" si="121"/>
        <v>0.20100000000000001</v>
      </c>
      <c r="U95" s="120">
        <f t="shared" si="57"/>
        <v>16</v>
      </c>
      <c r="V95" s="120">
        <v>252</v>
      </c>
      <c r="W95" s="119">
        <f t="shared" si="112"/>
        <v>1.0116967379999999</v>
      </c>
      <c r="X95" s="112">
        <f t="shared" si="113"/>
        <v>11.195931440000001</v>
      </c>
      <c r="Y95" s="112">
        <f t="shared" si="114"/>
        <v>0</v>
      </c>
      <c r="Z95" s="125" t="str">
        <f t="shared" si="128"/>
        <v>A+J=</v>
      </c>
      <c r="AA95" s="117">
        <f t="shared" si="129"/>
        <v>44368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15"/>
        <v>46863</v>
      </c>
      <c r="AP95" s="171">
        <f>VLOOKUP($AO95,[1]Plan1!$EW$167:$EZ$293,2)</f>
        <v>5739.56</v>
      </c>
      <c r="AQ95" s="170">
        <f t="shared" si="122"/>
        <v>46803</v>
      </c>
      <c r="AR95" s="171">
        <f>VLOOKUP($AO95,[1]Plan1!$EW$167:$EZ$293,4)</f>
        <v>5739.56</v>
      </c>
      <c r="AS95" s="170">
        <f t="shared" si="123"/>
        <v>46832</v>
      </c>
      <c r="AT95" s="172">
        <f t="shared" si="12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22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3"/>
      <c r="DE95" s="1"/>
      <c r="DF95" s="1"/>
      <c r="DG95" s="1"/>
      <c r="DH95" s="1"/>
      <c r="DI95" s="1"/>
      <c r="DJ95" s="1"/>
      <c r="DK95" s="1"/>
      <c r="DL95" s="1"/>
      <c r="DM95" s="1"/>
      <c r="DN95" s="4"/>
      <c r="DO95" s="15"/>
      <c r="DP95" s="15"/>
      <c r="DQ95" s="24"/>
      <c r="DR95" s="15"/>
      <c r="DS95" s="16"/>
      <c r="DT95" s="15"/>
    </row>
    <row r="96" spans="1:124" ht="12.75" x14ac:dyDescent="0.2">
      <c r="A96" s="111">
        <f t="shared" si="116"/>
        <v>44361</v>
      </c>
      <c r="B96" s="112">
        <f t="shared" si="108"/>
        <v>968.38001485999996</v>
      </c>
      <c r="C96" s="112">
        <f t="shared" si="125"/>
        <v>943.70302153</v>
      </c>
      <c r="D96" s="113">
        <f t="shared" si="117"/>
        <v>5674.72</v>
      </c>
      <c r="E96" s="114">
        <f t="shared" si="97"/>
        <v>5692.31</v>
      </c>
      <c r="F96" s="115">
        <f t="shared" si="98"/>
        <v>44306</v>
      </c>
      <c r="G96" s="116">
        <f t="shared" si="109"/>
        <v>3.0997124087179806E-3</v>
      </c>
      <c r="H96" s="117">
        <f t="shared" si="118"/>
        <v>44368</v>
      </c>
      <c r="I96" s="117">
        <f t="shared" si="110"/>
        <v>44368</v>
      </c>
      <c r="J96" s="118">
        <f t="shared" si="119"/>
        <v>21</v>
      </c>
      <c r="K96" s="118">
        <f t="shared" si="107"/>
        <v>16</v>
      </c>
      <c r="L96" s="8">
        <f t="shared" si="120"/>
        <v>1.0023608100000001</v>
      </c>
      <c r="M96" s="119">
        <f t="shared" si="106"/>
        <v>1.00930024</v>
      </c>
      <c r="N96" s="119">
        <f t="shared" si="130"/>
        <v>1.0118963923563351</v>
      </c>
      <c r="O96" s="112">
        <f t="shared" si="102"/>
        <v>1.01428528</v>
      </c>
      <c r="P96" s="112">
        <f t="shared" si="111"/>
        <v>957.18408341999998</v>
      </c>
      <c r="Q96" s="162">
        <f t="shared" si="126"/>
        <v>0</v>
      </c>
      <c r="R96" s="30">
        <f t="shared" si="127"/>
        <v>0</v>
      </c>
      <c r="S96" s="112">
        <f t="shared" si="103"/>
        <v>0</v>
      </c>
      <c r="T96" s="122">
        <f t="shared" si="121"/>
        <v>0.20100000000000001</v>
      </c>
      <c r="U96" s="120">
        <f t="shared" si="57"/>
        <v>16</v>
      </c>
      <c r="V96" s="120">
        <v>252</v>
      </c>
      <c r="W96" s="119">
        <f t="shared" si="112"/>
        <v>1.0116967379999999</v>
      </c>
      <c r="X96" s="112">
        <f t="shared" si="113"/>
        <v>11.195931440000001</v>
      </c>
      <c r="Y96" s="112">
        <f t="shared" si="114"/>
        <v>0</v>
      </c>
      <c r="Z96" s="125" t="str">
        <f t="shared" si="128"/>
        <v>A+J=</v>
      </c>
      <c r="AA96" s="117">
        <f t="shared" si="129"/>
        <v>44368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15"/>
        <v>46895</v>
      </c>
      <c r="AP96" s="171">
        <f>VLOOKUP($AO96,[1]Plan1!$EW$167:$EZ$293,2)</f>
        <v>5739.56</v>
      </c>
      <c r="AQ96" s="170">
        <f t="shared" si="122"/>
        <v>46834</v>
      </c>
      <c r="AR96" s="171">
        <f>VLOOKUP($AO96,[1]Plan1!$EW$167:$EZ$293,4)</f>
        <v>5739.56</v>
      </c>
      <c r="AS96" s="170">
        <f t="shared" si="123"/>
        <v>46865</v>
      </c>
      <c r="AT96" s="172">
        <f t="shared" si="12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22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3"/>
      <c r="DE96" s="1"/>
      <c r="DF96" s="1"/>
      <c r="DG96" s="1"/>
      <c r="DH96" s="1"/>
      <c r="DI96" s="1"/>
      <c r="DJ96" s="1"/>
      <c r="DK96" s="1"/>
      <c r="DL96" s="1"/>
      <c r="DM96" s="1"/>
      <c r="DN96" s="4"/>
      <c r="DO96" s="15"/>
      <c r="DP96" s="15"/>
      <c r="DQ96" s="24"/>
      <c r="DR96" s="15"/>
      <c r="DS96" s="16"/>
      <c r="DT96" s="15"/>
    </row>
    <row r="97" spans="1:124" ht="12.75" x14ac:dyDescent="0.2">
      <c r="A97" s="111">
        <f t="shared" si="116"/>
        <v>44362</v>
      </c>
      <c r="B97" s="112">
        <f t="shared" si="108"/>
        <v>969.22693027000003</v>
      </c>
      <c r="C97" s="112">
        <f t="shared" si="125"/>
        <v>943.70302153</v>
      </c>
      <c r="D97" s="113">
        <f t="shared" si="117"/>
        <v>5674.72</v>
      </c>
      <c r="E97" s="114">
        <f t="shared" si="97"/>
        <v>5692.31</v>
      </c>
      <c r="F97" s="115">
        <f t="shared" si="98"/>
        <v>44306</v>
      </c>
      <c r="G97" s="116">
        <f t="shared" si="109"/>
        <v>3.0997124087179806E-3</v>
      </c>
      <c r="H97" s="117">
        <f t="shared" si="118"/>
        <v>44368</v>
      </c>
      <c r="I97" s="117">
        <f t="shared" si="110"/>
        <v>44368</v>
      </c>
      <c r="J97" s="118">
        <f t="shared" si="119"/>
        <v>21</v>
      </c>
      <c r="K97" s="118">
        <f t="shared" si="107"/>
        <v>17</v>
      </c>
      <c r="L97" s="8">
        <f t="shared" si="120"/>
        <v>1.0025085499999999</v>
      </c>
      <c r="M97" s="119">
        <f t="shared" si="106"/>
        <v>1.00930024</v>
      </c>
      <c r="N97" s="119">
        <f t="shared" si="130"/>
        <v>1.0118963923563351</v>
      </c>
      <c r="O97" s="112">
        <f t="shared" si="102"/>
        <v>1.01443478</v>
      </c>
      <c r="P97" s="112">
        <f t="shared" si="111"/>
        <v>957.32516702999999</v>
      </c>
      <c r="Q97" s="162">
        <f t="shared" si="126"/>
        <v>0</v>
      </c>
      <c r="R97" s="30">
        <f t="shared" si="127"/>
        <v>0</v>
      </c>
      <c r="S97" s="112">
        <f t="shared" si="103"/>
        <v>0</v>
      </c>
      <c r="T97" s="122">
        <f t="shared" si="121"/>
        <v>0.20100000000000001</v>
      </c>
      <c r="U97" s="120">
        <f t="shared" si="57"/>
        <v>17</v>
      </c>
      <c r="V97" s="120">
        <v>252</v>
      </c>
      <c r="W97" s="119">
        <f t="shared" si="112"/>
        <v>1.0124323099999999</v>
      </c>
      <c r="X97" s="112">
        <f t="shared" si="113"/>
        <v>11.901763239999999</v>
      </c>
      <c r="Y97" s="112">
        <f t="shared" si="114"/>
        <v>0</v>
      </c>
      <c r="Z97" s="125" t="str">
        <f t="shared" si="128"/>
        <v>A+J=</v>
      </c>
      <c r="AA97" s="117">
        <f t="shared" si="129"/>
        <v>44368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15"/>
        <v>46924</v>
      </c>
      <c r="AP97" s="171">
        <f>VLOOKUP($AO97,[1]Plan1!$EW$167:$EZ$293,2)</f>
        <v>5739.56</v>
      </c>
      <c r="AQ97" s="170">
        <f t="shared" si="122"/>
        <v>46863</v>
      </c>
      <c r="AR97" s="171">
        <f>VLOOKUP($AO97,[1]Plan1!$EW$167:$EZ$293,4)</f>
        <v>5739.56</v>
      </c>
      <c r="AS97" s="170">
        <f t="shared" si="123"/>
        <v>46893</v>
      </c>
      <c r="AT97" s="172">
        <f t="shared" si="12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22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3"/>
      <c r="DE97" s="1"/>
      <c r="DF97" s="1"/>
      <c r="DG97" s="1"/>
      <c r="DH97" s="1"/>
      <c r="DI97" s="1"/>
      <c r="DJ97" s="1"/>
      <c r="DK97" s="1"/>
      <c r="DL97" s="1"/>
      <c r="DM97" s="1"/>
      <c r="DN97" s="4"/>
      <c r="DO97" s="15"/>
      <c r="DP97" s="15"/>
      <c r="DQ97" s="24"/>
      <c r="DR97" s="15"/>
      <c r="DS97" s="16"/>
      <c r="DT97" s="15"/>
    </row>
    <row r="98" spans="1:124" ht="12.75" x14ac:dyDescent="0.2">
      <c r="A98" s="111">
        <f t="shared" si="116"/>
        <v>44363</v>
      </c>
      <c r="B98" s="112">
        <f t="shared" si="108"/>
        <v>970.07457503000001</v>
      </c>
      <c r="C98" s="112">
        <f t="shared" si="125"/>
        <v>943.70302153</v>
      </c>
      <c r="D98" s="113">
        <f t="shared" si="117"/>
        <v>5674.72</v>
      </c>
      <c r="E98" s="114">
        <f t="shared" si="97"/>
        <v>5692.31</v>
      </c>
      <c r="F98" s="115">
        <f t="shared" si="98"/>
        <v>44306</v>
      </c>
      <c r="G98" s="116">
        <f t="shared" si="109"/>
        <v>3.0997124087179806E-3</v>
      </c>
      <c r="H98" s="117">
        <f t="shared" si="118"/>
        <v>44368</v>
      </c>
      <c r="I98" s="117">
        <f t="shared" si="110"/>
        <v>44368</v>
      </c>
      <c r="J98" s="118">
        <f t="shared" si="119"/>
        <v>21</v>
      </c>
      <c r="K98" s="118">
        <f t="shared" si="107"/>
        <v>18</v>
      </c>
      <c r="L98" s="8">
        <f t="shared" si="120"/>
        <v>1.0026562999999999</v>
      </c>
      <c r="M98" s="119">
        <f t="shared" si="106"/>
        <v>1.00930024</v>
      </c>
      <c r="N98" s="119">
        <f t="shared" si="130"/>
        <v>1.0118963923563351</v>
      </c>
      <c r="O98" s="112">
        <f t="shared" si="102"/>
        <v>1.0145842899999999</v>
      </c>
      <c r="P98" s="112">
        <f t="shared" si="111"/>
        <v>957.46626005999997</v>
      </c>
      <c r="Q98" s="162">
        <f t="shared" si="126"/>
        <v>0</v>
      </c>
      <c r="R98" s="30">
        <f t="shared" si="127"/>
        <v>0</v>
      </c>
      <c r="S98" s="112">
        <f t="shared" si="103"/>
        <v>0</v>
      </c>
      <c r="T98" s="122">
        <f t="shared" si="121"/>
        <v>0.20100000000000001</v>
      </c>
      <c r="U98" s="120">
        <f t="shared" si="57"/>
        <v>18</v>
      </c>
      <c r="V98" s="120">
        <v>252</v>
      </c>
      <c r="W98" s="119">
        <f t="shared" si="112"/>
        <v>1.0131684169999999</v>
      </c>
      <c r="X98" s="112">
        <f t="shared" si="113"/>
        <v>12.60831497</v>
      </c>
      <c r="Y98" s="112">
        <f t="shared" si="114"/>
        <v>0</v>
      </c>
      <c r="Z98" s="125" t="str">
        <f t="shared" si="128"/>
        <v>A+J=</v>
      </c>
      <c r="AA98" s="117">
        <f t="shared" si="129"/>
        <v>44368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15"/>
        <v>46954</v>
      </c>
      <c r="AP98" s="171">
        <f>VLOOKUP($AO98,[1]Plan1!$EW$167:$EZ$293,2)</f>
        <v>5739.56</v>
      </c>
      <c r="AQ98" s="170">
        <f t="shared" si="122"/>
        <v>46893</v>
      </c>
      <c r="AR98" s="171">
        <f>VLOOKUP($AO98,[1]Plan1!$EW$167:$EZ$293,4)</f>
        <v>5739.56</v>
      </c>
      <c r="AS98" s="170">
        <f t="shared" si="123"/>
        <v>46924</v>
      </c>
      <c r="AT98" s="172">
        <f t="shared" si="12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22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3"/>
      <c r="DE98" s="1"/>
      <c r="DF98" s="1"/>
      <c r="DG98" s="1"/>
      <c r="DH98" s="1"/>
      <c r="DI98" s="1"/>
      <c r="DJ98" s="1"/>
      <c r="DK98" s="1"/>
      <c r="DL98" s="1"/>
      <c r="DM98" s="1"/>
      <c r="DN98" s="4"/>
      <c r="DO98" s="15"/>
      <c r="DP98" s="15"/>
      <c r="DQ98" s="24"/>
      <c r="DR98" s="15"/>
      <c r="DS98" s="16"/>
      <c r="DT98" s="15"/>
    </row>
    <row r="99" spans="1:124" ht="12.75" x14ac:dyDescent="0.2">
      <c r="A99" s="111">
        <f t="shared" si="116"/>
        <v>44364</v>
      </c>
      <c r="B99" s="112">
        <f t="shared" si="108"/>
        <v>970.92296854000006</v>
      </c>
      <c r="C99" s="112">
        <f t="shared" si="125"/>
        <v>943.70302153</v>
      </c>
      <c r="D99" s="113">
        <f t="shared" si="117"/>
        <v>5674.72</v>
      </c>
      <c r="E99" s="114">
        <f t="shared" si="97"/>
        <v>5692.31</v>
      </c>
      <c r="F99" s="115">
        <f t="shared" si="98"/>
        <v>44306</v>
      </c>
      <c r="G99" s="116">
        <f t="shared" si="109"/>
        <v>3.0997124087179806E-3</v>
      </c>
      <c r="H99" s="117">
        <f t="shared" si="118"/>
        <v>44368</v>
      </c>
      <c r="I99" s="117">
        <f t="shared" si="110"/>
        <v>44368</v>
      </c>
      <c r="J99" s="118">
        <f t="shared" si="119"/>
        <v>21</v>
      </c>
      <c r="K99" s="118">
        <f t="shared" si="107"/>
        <v>19</v>
      </c>
      <c r="L99" s="8">
        <f t="shared" si="120"/>
        <v>1.00280408</v>
      </c>
      <c r="M99" s="119">
        <f t="shared" si="106"/>
        <v>1.00930024</v>
      </c>
      <c r="N99" s="119">
        <f t="shared" si="130"/>
        <v>1.0118963923563351</v>
      </c>
      <c r="O99" s="112">
        <f t="shared" si="102"/>
        <v>1.0147338299999999</v>
      </c>
      <c r="P99" s="112">
        <f t="shared" si="111"/>
        <v>957.60738141000002</v>
      </c>
      <c r="Q99" s="162">
        <f t="shared" si="126"/>
        <v>0</v>
      </c>
      <c r="R99" s="30">
        <f t="shared" si="127"/>
        <v>0</v>
      </c>
      <c r="S99" s="112">
        <f t="shared" si="103"/>
        <v>0</v>
      </c>
      <c r="T99" s="122">
        <f t="shared" si="121"/>
        <v>0.20100000000000001</v>
      </c>
      <c r="U99" s="120">
        <f t="shared" si="57"/>
        <v>19</v>
      </c>
      <c r="V99" s="120">
        <v>252</v>
      </c>
      <c r="W99" s="119">
        <f t="shared" si="112"/>
        <v>1.0139050590000001</v>
      </c>
      <c r="X99" s="112">
        <f t="shared" si="113"/>
        <v>13.315587130000001</v>
      </c>
      <c r="Y99" s="112">
        <f t="shared" si="114"/>
        <v>0</v>
      </c>
      <c r="Z99" s="125" t="str">
        <f t="shared" si="128"/>
        <v>A+J=</v>
      </c>
      <c r="AA99" s="117">
        <f t="shared" si="129"/>
        <v>44368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15"/>
        <v>46986</v>
      </c>
      <c r="AP99" s="171">
        <f>VLOOKUP($AO99,[1]Plan1!$EW$167:$EZ$293,2)</f>
        <v>5739.56</v>
      </c>
      <c r="AQ99" s="170">
        <f t="shared" si="122"/>
        <v>46925</v>
      </c>
      <c r="AR99" s="171">
        <f>VLOOKUP($AO99,[1]Plan1!$EW$167:$EZ$293,4)</f>
        <v>5739.56</v>
      </c>
      <c r="AS99" s="170">
        <f t="shared" si="123"/>
        <v>46955</v>
      </c>
      <c r="AT99" s="172">
        <f t="shared" si="12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22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3"/>
      <c r="DE99" s="1"/>
      <c r="DF99" s="1"/>
      <c r="DG99" s="1"/>
      <c r="DH99" s="1"/>
      <c r="DI99" s="1"/>
      <c r="DJ99" s="1"/>
      <c r="DK99" s="1"/>
      <c r="DL99" s="1"/>
      <c r="DM99" s="1"/>
      <c r="DN99" s="4"/>
      <c r="DO99" s="15"/>
      <c r="DP99" s="15"/>
      <c r="DQ99" s="24"/>
      <c r="DR99" s="15"/>
      <c r="DS99" s="16"/>
      <c r="DT99" s="15"/>
    </row>
    <row r="100" spans="1:124" ht="12.75" x14ac:dyDescent="0.2">
      <c r="A100" s="111">
        <f t="shared" si="116"/>
        <v>44365</v>
      </c>
      <c r="B100" s="112">
        <f t="shared" si="108"/>
        <v>971.77209290000008</v>
      </c>
      <c r="C100" s="112">
        <f t="shared" si="125"/>
        <v>943.70302153</v>
      </c>
      <c r="D100" s="113">
        <f t="shared" si="117"/>
        <v>5674.72</v>
      </c>
      <c r="E100" s="114">
        <f t="shared" si="97"/>
        <v>5692.31</v>
      </c>
      <c r="F100" s="115">
        <f t="shared" si="98"/>
        <v>44306</v>
      </c>
      <c r="G100" s="116">
        <f t="shared" si="109"/>
        <v>3.0997124087179806E-3</v>
      </c>
      <c r="H100" s="117">
        <f t="shared" si="118"/>
        <v>44368</v>
      </c>
      <c r="I100" s="117">
        <f t="shared" si="110"/>
        <v>44368</v>
      </c>
      <c r="J100" s="118">
        <f t="shared" si="119"/>
        <v>21</v>
      </c>
      <c r="K100" s="118">
        <f t="shared" si="107"/>
        <v>20</v>
      </c>
      <c r="L100" s="8">
        <f t="shared" si="120"/>
        <v>1.0029518799999999</v>
      </c>
      <c r="M100" s="119">
        <f t="shared" si="106"/>
        <v>1.00930024</v>
      </c>
      <c r="N100" s="119">
        <f t="shared" si="130"/>
        <v>1.0118963923563351</v>
      </c>
      <c r="O100" s="112">
        <f t="shared" si="102"/>
        <v>1.0148833799999999</v>
      </c>
      <c r="P100" s="112">
        <f t="shared" si="111"/>
        <v>957.74851220000005</v>
      </c>
      <c r="Q100" s="162">
        <f t="shared" si="126"/>
        <v>0</v>
      </c>
      <c r="R100" s="30">
        <f t="shared" si="127"/>
        <v>0</v>
      </c>
      <c r="S100" s="112">
        <f t="shared" si="103"/>
        <v>0</v>
      </c>
      <c r="T100" s="122">
        <f t="shared" si="121"/>
        <v>0.20100000000000001</v>
      </c>
      <c r="U100" s="120">
        <f t="shared" si="57"/>
        <v>20</v>
      </c>
      <c r="V100" s="120">
        <v>252</v>
      </c>
      <c r="W100" s="119">
        <f t="shared" si="112"/>
        <v>1.0146422369999999</v>
      </c>
      <c r="X100" s="112">
        <f t="shared" si="113"/>
        <v>14.0235807</v>
      </c>
      <c r="Y100" s="112">
        <f t="shared" si="114"/>
        <v>0</v>
      </c>
      <c r="Z100" s="125" t="str">
        <f t="shared" si="128"/>
        <v>A+J=</v>
      </c>
      <c r="AA100" s="117">
        <f t="shared" si="129"/>
        <v>44368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15"/>
        <v>47016</v>
      </c>
      <c r="AP100" s="171">
        <f>VLOOKUP($AO100,[1]Plan1!$EW$167:$EZ$293,2)</f>
        <v>5739.56</v>
      </c>
      <c r="AQ100" s="170">
        <f t="shared" si="122"/>
        <v>46954</v>
      </c>
      <c r="AR100" s="171">
        <f>VLOOKUP($AO100,[1]Plan1!$EW$167:$EZ$293,4)</f>
        <v>5739.56</v>
      </c>
      <c r="AS100" s="170">
        <f t="shared" si="123"/>
        <v>46985</v>
      </c>
      <c r="AT100" s="172">
        <f t="shared" si="12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22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3"/>
      <c r="DE100" s="1"/>
      <c r="DF100" s="1"/>
      <c r="DG100" s="1"/>
      <c r="DH100" s="1"/>
      <c r="DI100" s="1"/>
      <c r="DJ100" s="1"/>
      <c r="DK100" s="1"/>
      <c r="DL100" s="1"/>
      <c r="DM100" s="1"/>
      <c r="DN100" s="4"/>
      <c r="DO100" s="15"/>
      <c r="DP100" s="15"/>
      <c r="DQ100" s="24"/>
      <c r="DR100" s="15"/>
      <c r="DS100" s="16"/>
      <c r="DT100" s="15"/>
    </row>
    <row r="101" spans="1:124" ht="12.75" x14ac:dyDescent="0.2">
      <c r="A101" s="111">
        <f t="shared" si="116"/>
        <v>44366</v>
      </c>
      <c r="B101" s="112">
        <f t="shared" si="108"/>
        <v>972.62197708999997</v>
      </c>
      <c r="C101" s="112">
        <f t="shared" si="125"/>
        <v>943.70302153</v>
      </c>
      <c r="D101" s="113">
        <f t="shared" si="117"/>
        <v>5674.72</v>
      </c>
      <c r="E101" s="114">
        <f t="shared" si="97"/>
        <v>5692.31</v>
      </c>
      <c r="F101" s="115">
        <f t="shared" si="98"/>
        <v>44306</v>
      </c>
      <c r="G101" s="116">
        <f t="shared" si="109"/>
        <v>3.0997124087179806E-3</v>
      </c>
      <c r="H101" s="117">
        <f t="shared" si="118"/>
        <v>44368</v>
      </c>
      <c r="I101" s="117">
        <f t="shared" si="110"/>
        <v>44368</v>
      </c>
      <c r="J101" s="118">
        <f t="shared" si="119"/>
        <v>21</v>
      </c>
      <c r="K101" s="118">
        <f t="shared" si="107"/>
        <v>21</v>
      </c>
      <c r="L101" s="8">
        <f t="shared" si="120"/>
        <v>1.0030997100000001</v>
      </c>
      <c r="M101" s="119">
        <f t="shared" si="106"/>
        <v>1.00930024</v>
      </c>
      <c r="N101" s="119">
        <f t="shared" si="130"/>
        <v>1.0118963923563351</v>
      </c>
      <c r="O101" s="112">
        <f t="shared" si="102"/>
        <v>1.01503297</v>
      </c>
      <c r="P101" s="112">
        <f t="shared" si="111"/>
        <v>957.88968074000002</v>
      </c>
      <c r="Q101" s="162">
        <f t="shared" si="126"/>
        <v>0</v>
      </c>
      <c r="R101" s="30">
        <f t="shared" si="127"/>
        <v>0</v>
      </c>
      <c r="S101" s="112">
        <f t="shared" si="103"/>
        <v>0</v>
      </c>
      <c r="T101" s="122">
        <f t="shared" si="121"/>
        <v>0.20100000000000001</v>
      </c>
      <c r="U101" s="120">
        <f t="shared" ref="U101:U164" si="131">IF(Q100&gt;0,1,IF(K101=K100,U100,U100+1))</f>
        <v>21</v>
      </c>
      <c r="V101" s="120">
        <v>252</v>
      </c>
      <c r="W101" s="119">
        <f t="shared" si="112"/>
        <v>1.0153799509999999</v>
      </c>
      <c r="X101" s="112">
        <f t="shared" si="113"/>
        <v>14.73229635</v>
      </c>
      <c r="Y101" s="112">
        <f t="shared" si="114"/>
        <v>0</v>
      </c>
      <c r="Z101" s="125" t="str">
        <f t="shared" si="128"/>
        <v>A+J=</v>
      </c>
      <c r="AA101" s="117">
        <f t="shared" si="129"/>
        <v>44368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15"/>
        <v>47046</v>
      </c>
      <c r="AP101" s="171">
        <f>VLOOKUP($AO101,[1]Plan1!$EW$167:$EZ$293,2)</f>
        <v>5739.56</v>
      </c>
      <c r="AQ101" s="170">
        <f t="shared" si="122"/>
        <v>46985</v>
      </c>
      <c r="AR101" s="171">
        <f>VLOOKUP($AO101,[1]Plan1!$EW$167:$EZ$293,4)</f>
        <v>5739.56</v>
      </c>
      <c r="AS101" s="170">
        <f t="shared" si="123"/>
        <v>47016</v>
      </c>
      <c r="AT101" s="172">
        <f t="shared" si="12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22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3"/>
      <c r="DE101" s="1"/>
      <c r="DF101" s="1"/>
      <c r="DG101" s="1"/>
      <c r="DH101" s="1"/>
      <c r="DI101" s="1"/>
      <c r="DJ101" s="1"/>
      <c r="DK101" s="1"/>
      <c r="DL101" s="1"/>
      <c r="DM101" s="1"/>
      <c r="DN101" s="4"/>
      <c r="DO101" s="15"/>
      <c r="DP101" s="15"/>
      <c r="DQ101" s="24"/>
      <c r="DR101" s="15"/>
      <c r="DS101" s="16"/>
      <c r="DT101" s="27"/>
    </row>
    <row r="102" spans="1:124" ht="12.75" x14ac:dyDescent="0.2">
      <c r="A102" s="111">
        <f t="shared" si="116"/>
        <v>44367</v>
      </c>
      <c r="B102" s="112">
        <f t="shared" si="108"/>
        <v>972.62197708999997</v>
      </c>
      <c r="C102" s="112">
        <f t="shared" si="125"/>
        <v>943.70302153</v>
      </c>
      <c r="D102" s="113">
        <f t="shared" si="117"/>
        <v>5674.72</v>
      </c>
      <c r="E102" s="114">
        <f t="shared" si="97"/>
        <v>5692.31</v>
      </c>
      <c r="F102" s="115">
        <f t="shared" si="98"/>
        <v>44306</v>
      </c>
      <c r="G102" s="116">
        <f t="shared" si="109"/>
        <v>3.0997124087179806E-3</v>
      </c>
      <c r="H102" s="117">
        <f t="shared" si="118"/>
        <v>44397</v>
      </c>
      <c r="I102" s="117">
        <f t="shared" si="110"/>
        <v>44368</v>
      </c>
      <c r="J102" s="118">
        <f t="shared" si="119"/>
        <v>21</v>
      </c>
      <c r="K102" s="118">
        <f t="shared" si="107"/>
        <v>21</v>
      </c>
      <c r="L102" s="8">
        <f t="shared" si="120"/>
        <v>1.0030997100000001</v>
      </c>
      <c r="M102" s="119">
        <f t="shared" si="106"/>
        <v>1.00930024</v>
      </c>
      <c r="N102" s="119">
        <f t="shared" si="130"/>
        <v>1.0118963923563351</v>
      </c>
      <c r="O102" s="112">
        <f t="shared" si="102"/>
        <v>1.01503297</v>
      </c>
      <c r="P102" s="112">
        <f t="shared" si="111"/>
        <v>957.88968074000002</v>
      </c>
      <c r="Q102" s="162">
        <f t="shared" si="126"/>
        <v>0</v>
      </c>
      <c r="R102" s="30">
        <f t="shared" si="127"/>
        <v>0</v>
      </c>
      <c r="S102" s="112">
        <f t="shared" si="103"/>
        <v>0</v>
      </c>
      <c r="T102" s="122">
        <f t="shared" si="121"/>
        <v>0.20100000000000001</v>
      </c>
      <c r="U102" s="120">
        <f t="shared" si="131"/>
        <v>21</v>
      </c>
      <c r="V102" s="120">
        <v>252</v>
      </c>
      <c r="W102" s="119">
        <f t="shared" si="112"/>
        <v>1.0153799509999999</v>
      </c>
      <c r="X102" s="112">
        <f t="shared" si="113"/>
        <v>14.73229635</v>
      </c>
      <c r="Y102" s="112">
        <f t="shared" si="114"/>
        <v>0</v>
      </c>
      <c r="Z102" s="125" t="str">
        <f t="shared" si="128"/>
        <v>A+J=</v>
      </c>
      <c r="AA102" s="117">
        <f t="shared" si="129"/>
        <v>44368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15"/>
        <v>47077</v>
      </c>
      <c r="AP102" s="171">
        <f>VLOOKUP($AO102,[1]Plan1!$EW$167:$EZ$293,2)</f>
        <v>5739.56</v>
      </c>
      <c r="AQ102" s="170">
        <f t="shared" si="122"/>
        <v>47016</v>
      </c>
      <c r="AR102" s="171">
        <f>VLOOKUP($AO102,[1]Plan1!$EW$167:$EZ$293,4)</f>
        <v>5739.56</v>
      </c>
      <c r="AS102" s="170">
        <f t="shared" si="123"/>
        <v>47046</v>
      </c>
      <c r="AT102" s="172">
        <f t="shared" si="12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1"/>
      <c r="CN102" s="1"/>
      <c r="CO102" s="22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3"/>
      <c r="DE102" s="1"/>
      <c r="DF102" s="1"/>
      <c r="DG102" s="1"/>
      <c r="DH102" s="1"/>
      <c r="DI102" s="1"/>
      <c r="DJ102" s="1"/>
      <c r="DK102" s="1"/>
      <c r="DL102" s="1"/>
      <c r="DM102" s="1"/>
      <c r="DN102" s="26"/>
      <c r="DO102" s="15"/>
      <c r="DP102" s="15"/>
      <c r="DQ102" s="24"/>
      <c r="DR102" s="15"/>
      <c r="DS102" s="16"/>
      <c r="DT102" s="15"/>
    </row>
    <row r="103" spans="1:124" ht="12.75" x14ac:dyDescent="0.2">
      <c r="A103" s="111">
        <f t="shared" si="116"/>
        <v>44368</v>
      </c>
      <c r="B103" s="112">
        <f t="shared" si="108"/>
        <v>972.62197708999997</v>
      </c>
      <c r="C103" s="112">
        <f t="shared" si="125"/>
        <v>943.70302153</v>
      </c>
      <c r="D103" s="113">
        <f t="shared" si="117"/>
        <v>5674.72</v>
      </c>
      <c r="E103" s="114">
        <f t="shared" si="97"/>
        <v>5692.31</v>
      </c>
      <c r="F103" s="115">
        <f t="shared" si="98"/>
        <v>44306</v>
      </c>
      <c r="G103" s="116">
        <f t="shared" si="109"/>
        <v>3.0997124087179806E-3</v>
      </c>
      <c r="H103" s="117">
        <f t="shared" si="118"/>
        <v>44397</v>
      </c>
      <c r="I103" s="117">
        <f t="shared" si="110"/>
        <v>44368</v>
      </c>
      <c r="J103" s="118">
        <f t="shared" si="119"/>
        <v>21</v>
      </c>
      <c r="K103" s="118">
        <f t="shared" si="107"/>
        <v>21</v>
      </c>
      <c r="L103" s="8">
        <f t="shared" si="120"/>
        <v>1.0030997100000001</v>
      </c>
      <c r="M103" s="119">
        <f t="shared" si="106"/>
        <v>1.00930024</v>
      </c>
      <c r="N103" s="119">
        <f t="shared" si="130"/>
        <v>1.0118963923563351</v>
      </c>
      <c r="O103" s="112">
        <f t="shared" si="102"/>
        <v>1.01503297</v>
      </c>
      <c r="P103" s="112">
        <f t="shared" si="111"/>
        <v>957.88968074000002</v>
      </c>
      <c r="Q103" s="162">
        <f t="shared" si="126"/>
        <v>3</v>
      </c>
      <c r="R103" s="30">
        <f t="shared" si="127"/>
        <v>2.6838843633996825E-2</v>
      </c>
      <c r="S103" s="112">
        <f t="shared" ref="S103:S166" si="132">IF(R103&gt;0,TRUNC(R103*P103,8),0)</f>
        <v>25.708651360000001</v>
      </c>
      <c r="T103" s="122">
        <f t="shared" si="121"/>
        <v>0.20100000000000001</v>
      </c>
      <c r="U103" s="120">
        <f t="shared" si="131"/>
        <v>21</v>
      </c>
      <c r="V103" s="120">
        <v>252</v>
      </c>
      <c r="W103" s="119">
        <f t="shared" si="112"/>
        <v>1.0153799509999999</v>
      </c>
      <c r="X103" s="112">
        <f t="shared" si="113"/>
        <v>14.73229635</v>
      </c>
      <c r="Y103" s="112">
        <f t="shared" si="114"/>
        <v>40.440947710000003</v>
      </c>
      <c r="Z103" s="125" t="str">
        <f t="shared" si="128"/>
        <v>A+J=</v>
      </c>
      <c r="AA103" s="117">
        <f t="shared" si="129"/>
        <v>44368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15"/>
        <v>47107</v>
      </c>
      <c r="AP103" s="171">
        <f>VLOOKUP($AO103,[1]Plan1!$EW$167:$EZ$293,2)</f>
        <v>5739.56</v>
      </c>
      <c r="AQ103" s="170">
        <f t="shared" si="122"/>
        <v>47046</v>
      </c>
      <c r="AR103" s="171">
        <f>VLOOKUP($AO103,[1]Plan1!$EW$167:$EZ$293,4)</f>
        <v>5739.56</v>
      </c>
      <c r="AS103" s="170">
        <f t="shared" si="123"/>
        <v>47077</v>
      </c>
      <c r="AT103" s="172">
        <f t="shared" si="12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22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3"/>
      <c r="DE103" s="1"/>
      <c r="DF103" s="1"/>
      <c r="DG103" s="1"/>
      <c r="DH103" s="1"/>
      <c r="DI103" s="1"/>
      <c r="DJ103" s="1"/>
      <c r="DK103" s="1"/>
      <c r="DL103" s="1"/>
      <c r="DM103" s="1"/>
      <c r="DN103" s="4"/>
      <c r="DO103" s="15"/>
      <c r="DP103" s="15"/>
      <c r="DQ103" s="24"/>
      <c r="DR103" s="15"/>
      <c r="DS103" s="16"/>
      <c r="DT103" s="15"/>
    </row>
    <row r="104" spans="1:124" ht="12.75" x14ac:dyDescent="0.2">
      <c r="A104" s="111">
        <f t="shared" si="116"/>
        <v>44369</v>
      </c>
      <c r="B104" s="112">
        <f t="shared" si="108"/>
        <v>933.22606545999997</v>
      </c>
      <c r="C104" s="112">
        <f t="shared" si="125"/>
        <v>918.37512370000002</v>
      </c>
      <c r="D104" s="113">
        <f t="shared" si="117"/>
        <v>5692.31</v>
      </c>
      <c r="E104" s="114">
        <f t="shared" ref="E104:E167" si="133">IF($K104=1,VLOOKUP($A103,$AO$10:$AS$131,4),E103)</f>
        <v>5739.56</v>
      </c>
      <c r="F104" s="115">
        <f t="shared" ref="F104:F167" si="134">IF($K104=1,VLOOKUP($A103,$AO$10:$AS$131,5),F103)</f>
        <v>44337</v>
      </c>
      <c r="G104" s="116">
        <f t="shared" si="109"/>
        <v>8.3006723105383262E-3</v>
      </c>
      <c r="H104" s="117">
        <f t="shared" si="118"/>
        <v>44397</v>
      </c>
      <c r="I104" s="117">
        <f t="shared" si="110"/>
        <v>44397</v>
      </c>
      <c r="J104" s="118">
        <f t="shared" si="119"/>
        <v>21</v>
      </c>
      <c r="K104" s="118">
        <f t="shared" si="107"/>
        <v>1</v>
      </c>
      <c r="L104" s="8">
        <f t="shared" si="120"/>
        <v>1.00039371</v>
      </c>
      <c r="M104" s="119">
        <f t="shared" si="106"/>
        <v>1.0030997100000001</v>
      </c>
      <c r="N104" s="119">
        <f t="shared" si="130"/>
        <v>1.0150329777226861</v>
      </c>
      <c r="O104" s="112">
        <f t="shared" si="102"/>
        <v>1.0154326</v>
      </c>
      <c r="P104" s="112">
        <f t="shared" si="111"/>
        <v>932.54803962999995</v>
      </c>
      <c r="Q104" s="162">
        <f t="shared" si="126"/>
        <v>0</v>
      </c>
      <c r="R104" s="30">
        <f t="shared" si="127"/>
        <v>0</v>
      </c>
      <c r="S104" s="112">
        <f t="shared" si="132"/>
        <v>0</v>
      </c>
      <c r="T104" s="122">
        <f t="shared" si="121"/>
        <v>0.20100000000000001</v>
      </c>
      <c r="U104" s="120">
        <f t="shared" si="131"/>
        <v>1</v>
      </c>
      <c r="V104" s="120">
        <v>252</v>
      </c>
      <c r="W104" s="119">
        <f t="shared" si="112"/>
        <v>1.000727068</v>
      </c>
      <c r="X104" s="112">
        <f t="shared" si="113"/>
        <v>0.67802583000000005</v>
      </c>
      <c r="Y104" s="112">
        <f t="shared" si="114"/>
        <v>0</v>
      </c>
      <c r="Z104" s="125" t="str">
        <f t="shared" si="128"/>
        <v>A+J=</v>
      </c>
      <c r="AA104" s="117">
        <f t="shared" si="129"/>
        <v>44376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15"/>
        <v>47140</v>
      </c>
      <c r="AP104" s="171">
        <f>VLOOKUP($AO104,[1]Plan1!$EW$167:$EZ$293,2)</f>
        <v>5739.56</v>
      </c>
      <c r="AQ104" s="170">
        <f t="shared" si="122"/>
        <v>47079</v>
      </c>
      <c r="AR104" s="171">
        <f>VLOOKUP($AO104,[1]Plan1!$EW$167:$EZ$293,4)</f>
        <v>5739.56</v>
      </c>
      <c r="AS104" s="170">
        <f t="shared" si="123"/>
        <v>47109</v>
      </c>
      <c r="AT104" s="172">
        <f t="shared" si="12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22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3"/>
      <c r="DE104" s="1"/>
      <c r="DF104" s="1"/>
      <c r="DG104" s="1"/>
      <c r="DH104" s="1"/>
      <c r="DI104" s="1"/>
      <c r="DJ104" s="1"/>
      <c r="DK104" s="1"/>
      <c r="DL104" s="1"/>
      <c r="DM104" s="1"/>
      <c r="DN104" s="4"/>
      <c r="DO104" s="21"/>
      <c r="DP104" s="15"/>
      <c r="DQ104" s="24"/>
      <c r="DR104" s="21"/>
      <c r="DS104" s="16"/>
      <c r="DT104" s="15"/>
    </row>
    <row r="105" spans="1:124" ht="12.75" x14ac:dyDescent="0.2">
      <c r="A105" s="111">
        <f t="shared" si="116"/>
        <v>44370</v>
      </c>
      <c r="B105" s="112">
        <f t="shared" si="108"/>
        <v>934.27227497000001</v>
      </c>
      <c r="C105" s="112">
        <f t="shared" si="125"/>
        <v>918.37512370000002</v>
      </c>
      <c r="D105" s="113">
        <f t="shared" si="117"/>
        <v>5692.31</v>
      </c>
      <c r="E105" s="114">
        <f t="shared" si="133"/>
        <v>5739.56</v>
      </c>
      <c r="F105" s="115">
        <f t="shared" si="134"/>
        <v>44337</v>
      </c>
      <c r="G105" s="116">
        <f t="shared" si="109"/>
        <v>8.3006723105383262E-3</v>
      </c>
      <c r="H105" s="117">
        <f t="shared" si="118"/>
        <v>44397</v>
      </c>
      <c r="I105" s="117">
        <f t="shared" si="110"/>
        <v>44397</v>
      </c>
      <c r="J105" s="118">
        <f t="shared" si="119"/>
        <v>21</v>
      </c>
      <c r="K105" s="118">
        <f t="shared" si="107"/>
        <v>2</v>
      </c>
      <c r="L105" s="8">
        <f t="shared" si="120"/>
        <v>1.0007875799999999</v>
      </c>
      <c r="M105" s="119">
        <f t="shared" si="106"/>
        <v>1.0030997100000001</v>
      </c>
      <c r="N105" s="119">
        <f t="shared" si="130"/>
        <v>1.0150329777226861</v>
      </c>
      <c r="O105" s="112">
        <f t="shared" ref="O105:O168" si="135">TRUNC(TRUNC((L105*N105),15),8)</f>
        <v>1.0158323899999999</v>
      </c>
      <c r="P105" s="112">
        <f t="shared" si="111"/>
        <v>932.91519682000001</v>
      </c>
      <c r="Q105" s="162">
        <f t="shared" si="126"/>
        <v>0</v>
      </c>
      <c r="R105" s="30">
        <f t="shared" si="127"/>
        <v>0</v>
      </c>
      <c r="S105" s="112">
        <f t="shared" si="132"/>
        <v>0</v>
      </c>
      <c r="T105" s="122">
        <f t="shared" si="121"/>
        <v>0.20100000000000001</v>
      </c>
      <c r="U105" s="120">
        <f t="shared" si="131"/>
        <v>2</v>
      </c>
      <c r="V105" s="120">
        <v>252</v>
      </c>
      <c r="W105" s="119">
        <f t="shared" si="112"/>
        <v>1.0014546639999999</v>
      </c>
      <c r="X105" s="112">
        <f t="shared" si="113"/>
        <v>1.35707815</v>
      </c>
      <c r="Y105" s="112">
        <f t="shared" si="114"/>
        <v>0</v>
      </c>
      <c r="Z105" s="125" t="str">
        <f t="shared" si="128"/>
        <v>A+J=</v>
      </c>
      <c r="AA105" s="117">
        <f t="shared" si="129"/>
        <v>44376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15"/>
        <v>47169</v>
      </c>
      <c r="AP105" s="171">
        <f>VLOOKUP($AO105,[1]Plan1!$EW$167:$EZ$293,2)</f>
        <v>5739.56</v>
      </c>
      <c r="AQ105" s="170">
        <f t="shared" si="122"/>
        <v>47107</v>
      </c>
      <c r="AR105" s="171">
        <f>VLOOKUP($AO105,[1]Plan1!$EW$167:$EZ$293,4)</f>
        <v>5739.56</v>
      </c>
      <c r="AS105" s="170">
        <f t="shared" si="123"/>
        <v>47138</v>
      </c>
      <c r="AT105" s="172">
        <f t="shared" si="12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22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3"/>
      <c r="DE105" s="1"/>
      <c r="DF105" s="1"/>
      <c r="DG105" s="1"/>
      <c r="DH105" s="1"/>
      <c r="DI105" s="1"/>
      <c r="DJ105" s="1"/>
      <c r="DK105" s="1"/>
      <c r="DL105" s="1"/>
      <c r="DM105" s="1"/>
      <c r="DN105" s="4"/>
      <c r="DO105" s="27"/>
      <c r="DP105" s="15"/>
      <c r="DQ105" s="24"/>
      <c r="DR105" s="27"/>
      <c r="DS105" s="3"/>
      <c r="DT105" s="27"/>
    </row>
    <row r="106" spans="1:124" ht="12.75" x14ac:dyDescent="0.2">
      <c r="A106" s="111">
        <f t="shared" si="116"/>
        <v>44371</v>
      </c>
      <c r="B106" s="112">
        <f t="shared" si="108"/>
        <v>935.31966985999998</v>
      </c>
      <c r="C106" s="112">
        <f t="shared" si="125"/>
        <v>918.37512370000002</v>
      </c>
      <c r="D106" s="113">
        <f t="shared" si="117"/>
        <v>5692.31</v>
      </c>
      <c r="E106" s="114">
        <f t="shared" si="133"/>
        <v>5739.56</v>
      </c>
      <c r="F106" s="115">
        <f t="shared" si="134"/>
        <v>44337</v>
      </c>
      <c r="G106" s="116">
        <f t="shared" si="109"/>
        <v>8.3006723105383262E-3</v>
      </c>
      <c r="H106" s="117">
        <f t="shared" si="118"/>
        <v>44397</v>
      </c>
      <c r="I106" s="117">
        <f t="shared" si="110"/>
        <v>44397</v>
      </c>
      <c r="J106" s="118">
        <f t="shared" si="119"/>
        <v>21</v>
      </c>
      <c r="K106" s="118">
        <f t="shared" si="107"/>
        <v>3</v>
      </c>
      <c r="L106" s="8">
        <f t="shared" si="120"/>
        <v>1.0011816099999999</v>
      </c>
      <c r="M106" s="119">
        <f t="shared" ref="M106:M169" si="136">IF(I106&gt;I105,L105,M105)</f>
        <v>1.0030997100000001</v>
      </c>
      <c r="N106" s="119">
        <f t="shared" si="130"/>
        <v>1.0150329777226861</v>
      </c>
      <c r="O106" s="112">
        <f t="shared" si="135"/>
        <v>1.0162323499999999</v>
      </c>
      <c r="P106" s="112">
        <f t="shared" si="111"/>
        <v>933.28251012999999</v>
      </c>
      <c r="Q106" s="162">
        <f t="shared" si="126"/>
        <v>0</v>
      </c>
      <c r="R106" s="30">
        <f t="shared" si="127"/>
        <v>0</v>
      </c>
      <c r="S106" s="112">
        <f t="shared" si="132"/>
        <v>0</v>
      </c>
      <c r="T106" s="122">
        <f t="shared" si="121"/>
        <v>0.20100000000000001</v>
      </c>
      <c r="U106" s="120">
        <f t="shared" si="131"/>
        <v>3</v>
      </c>
      <c r="V106" s="120">
        <v>252</v>
      </c>
      <c r="W106" s="119">
        <f t="shared" si="112"/>
        <v>1.00218279</v>
      </c>
      <c r="X106" s="112">
        <f t="shared" si="113"/>
        <v>2.0371597299999999</v>
      </c>
      <c r="Y106" s="112">
        <f t="shared" si="114"/>
        <v>0</v>
      </c>
      <c r="Z106" s="125" t="str">
        <f t="shared" si="128"/>
        <v>A+J=</v>
      </c>
      <c r="AA106" s="117">
        <f t="shared" si="129"/>
        <v>44376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37">AJ244</f>
        <v>47197</v>
      </c>
      <c r="AP106" s="171">
        <f>VLOOKUP($AO106,[1]Plan1!$EW$167:$EZ$293,2)</f>
        <v>5739.56</v>
      </c>
      <c r="AQ106" s="170">
        <f t="shared" si="122"/>
        <v>47138</v>
      </c>
      <c r="AR106" s="171">
        <f>VLOOKUP($AO106,[1]Plan1!$EW$167:$EZ$293,4)</f>
        <v>5739.56</v>
      </c>
      <c r="AS106" s="170">
        <f t="shared" si="123"/>
        <v>47169</v>
      </c>
      <c r="AT106" s="172">
        <f t="shared" si="12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22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3"/>
      <c r="DE106" s="1"/>
      <c r="DF106" s="1"/>
      <c r="DG106" s="1"/>
      <c r="DH106" s="1"/>
      <c r="DI106" s="1"/>
      <c r="DJ106" s="1"/>
      <c r="DK106" s="1"/>
      <c r="DL106" s="1"/>
      <c r="DM106" s="1"/>
      <c r="DN106" s="4"/>
      <c r="DO106" s="15"/>
      <c r="DP106" s="15"/>
      <c r="DQ106" s="24"/>
      <c r="DR106" s="15"/>
      <c r="DS106" s="1"/>
      <c r="DT106" s="15"/>
    </row>
    <row r="107" spans="1:124" ht="12.75" x14ac:dyDescent="0.2">
      <c r="A107" s="111">
        <f t="shared" si="116"/>
        <v>44372</v>
      </c>
      <c r="B107" s="112">
        <f t="shared" si="108"/>
        <v>936.3682225</v>
      </c>
      <c r="C107" s="112">
        <f t="shared" si="125"/>
        <v>918.37512370000002</v>
      </c>
      <c r="D107" s="113">
        <f t="shared" si="117"/>
        <v>5692.31</v>
      </c>
      <c r="E107" s="114">
        <f t="shared" si="133"/>
        <v>5739.56</v>
      </c>
      <c r="F107" s="115">
        <f t="shared" si="134"/>
        <v>44337</v>
      </c>
      <c r="G107" s="116">
        <f t="shared" si="109"/>
        <v>8.3006723105383262E-3</v>
      </c>
      <c r="H107" s="117">
        <f t="shared" si="118"/>
        <v>44397</v>
      </c>
      <c r="I107" s="117">
        <f t="shared" si="110"/>
        <v>44397</v>
      </c>
      <c r="J107" s="118">
        <f t="shared" si="119"/>
        <v>21</v>
      </c>
      <c r="K107" s="118">
        <f t="shared" si="107"/>
        <v>4</v>
      </c>
      <c r="L107" s="8">
        <f t="shared" si="120"/>
        <v>1.00157579</v>
      </c>
      <c r="M107" s="119">
        <f t="shared" si="136"/>
        <v>1.0030997100000001</v>
      </c>
      <c r="N107" s="119">
        <f t="shared" si="130"/>
        <v>1.0150329777226861</v>
      </c>
      <c r="O107" s="112">
        <f t="shared" si="135"/>
        <v>1.0166324499999999</v>
      </c>
      <c r="P107" s="112">
        <f t="shared" si="111"/>
        <v>933.64995202</v>
      </c>
      <c r="Q107" s="162">
        <f t="shared" si="126"/>
        <v>0</v>
      </c>
      <c r="R107" s="30">
        <f t="shared" si="127"/>
        <v>0</v>
      </c>
      <c r="S107" s="112">
        <f t="shared" si="132"/>
        <v>0</v>
      </c>
      <c r="T107" s="122">
        <f t="shared" si="121"/>
        <v>0.20100000000000001</v>
      </c>
      <c r="U107" s="120">
        <f t="shared" si="131"/>
        <v>4</v>
      </c>
      <c r="V107" s="120">
        <v>252</v>
      </c>
      <c r="W107" s="119">
        <f t="shared" si="112"/>
        <v>1.0029114450000001</v>
      </c>
      <c r="X107" s="112">
        <f t="shared" si="113"/>
        <v>2.7182704800000002</v>
      </c>
      <c r="Y107" s="112">
        <f t="shared" si="114"/>
        <v>0</v>
      </c>
      <c r="Z107" s="125" t="str">
        <f t="shared" si="128"/>
        <v>A+J=</v>
      </c>
      <c r="AA107" s="117">
        <f t="shared" si="129"/>
        <v>44376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37"/>
        <v>47228</v>
      </c>
      <c r="AP107" s="171">
        <f>VLOOKUP($AO107,[1]Plan1!$EW$167:$EZ$293,2)</f>
        <v>5739.56</v>
      </c>
      <c r="AQ107" s="170">
        <f t="shared" si="122"/>
        <v>47169</v>
      </c>
      <c r="AR107" s="171">
        <f>VLOOKUP($AO107,[1]Plan1!$EW$167:$EZ$293,4)</f>
        <v>5739.56</v>
      </c>
      <c r="AS107" s="170">
        <f t="shared" si="123"/>
        <v>47197</v>
      </c>
      <c r="AT107" s="172">
        <f t="shared" si="12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22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3"/>
      <c r="DE107" s="1"/>
      <c r="DF107" s="1"/>
      <c r="DG107" s="1"/>
      <c r="DH107" s="1"/>
      <c r="DI107" s="1"/>
      <c r="DJ107" s="1"/>
      <c r="DK107" s="1"/>
      <c r="DL107" s="1"/>
      <c r="DM107" s="1"/>
      <c r="DN107" s="4"/>
      <c r="DO107" s="15"/>
      <c r="DP107" s="15"/>
      <c r="DQ107" s="24"/>
      <c r="DR107" s="15"/>
      <c r="DS107" s="1"/>
      <c r="DT107" s="15"/>
    </row>
    <row r="108" spans="1:124" ht="12.75" x14ac:dyDescent="0.2">
      <c r="A108" s="111">
        <f t="shared" si="116"/>
        <v>44373</v>
      </c>
      <c r="B108" s="112">
        <f t="shared" si="108"/>
        <v>937.41796234000003</v>
      </c>
      <c r="C108" s="112">
        <f t="shared" si="125"/>
        <v>918.37512370000002</v>
      </c>
      <c r="D108" s="113">
        <f t="shared" si="117"/>
        <v>5692.31</v>
      </c>
      <c r="E108" s="114">
        <f t="shared" si="133"/>
        <v>5739.56</v>
      </c>
      <c r="F108" s="115">
        <f t="shared" si="134"/>
        <v>44337</v>
      </c>
      <c r="G108" s="116">
        <f t="shared" si="109"/>
        <v>8.3006723105383262E-3</v>
      </c>
      <c r="H108" s="117">
        <f t="shared" si="118"/>
        <v>44397</v>
      </c>
      <c r="I108" s="117">
        <f t="shared" si="110"/>
        <v>44397</v>
      </c>
      <c r="J108" s="118">
        <f t="shared" si="119"/>
        <v>21</v>
      </c>
      <c r="K108" s="118">
        <f t="shared" si="107"/>
        <v>5</v>
      </c>
      <c r="L108" s="8">
        <f t="shared" si="120"/>
        <v>1.0019701299999999</v>
      </c>
      <c r="M108" s="119">
        <f t="shared" si="136"/>
        <v>1.0030997100000001</v>
      </c>
      <c r="N108" s="119">
        <f t="shared" si="130"/>
        <v>1.0150329777226861</v>
      </c>
      <c r="O108" s="112">
        <f t="shared" si="135"/>
        <v>1.01703272</v>
      </c>
      <c r="P108" s="112">
        <f t="shared" si="111"/>
        <v>934.01755003000005</v>
      </c>
      <c r="Q108" s="162">
        <f t="shared" si="126"/>
        <v>0</v>
      </c>
      <c r="R108" s="30">
        <f t="shared" si="127"/>
        <v>0</v>
      </c>
      <c r="S108" s="112">
        <f t="shared" si="132"/>
        <v>0</v>
      </c>
      <c r="T108" s="122">
        <f t="shared" si="121"/>
        <v>0.20100000000000001</v>
      </c>
      <c r="U108" s="120">
        <f t="shared" si="131"/>
        <v>5</v>
      </c>
      <c r="V108" s="120">
        <v>252</v>
      </c>
      <c r="W108" s="119">
        <f t="shared" si="112"/>
        <v>1.00364063</v>
      </c>
      <c r="X108" s="112">
        <f t="shared" si="113"/>
        <v>3.4004123100000001</v>
      </c>
      <c r="Y108" s="112">
        <f t="shared" si="114"/>
        <v>0</v>
      </c>
      <c r="Z108" s="125" t="str">
        <f t="shared" si="128"/>
        <v>A+J=</v>
      </c>
      <c r="AA108" s="117">
        <f t="shared" si="129"/>
        <v>44376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37"/>
        <v>47259</v>
      </c>
      <c r="AP108" s="171">
        <f>VLOOKUP($AO108,[1]Plan1!$EW$167:$EZ$293,2)</f>
        <v>5739.56</v>
      </c>
      <c r="AQ108" s="170">
        <f t="shared" si="122"/>
        <v>47198</v>
      </c>
      <c r="AR108" s="171">
        <f>VLOOKUP($AO108,[1]Plan1!$EW$167:$EZ$293,4)</f>
        <v>5739.56</v>
      </c>
      <c r="AS108" s="170">
        <f t="shared" si="123"/>
        <v>47229</v>
      </c>
      <c r="AT108" s="172">
        <f t="shared" si="12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22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3"/>
      <c r="DE108" s="1"/>
      <c r="DF108" s="1"/>
      <c r="DG108" s="1"/>
      <c r="DH108" s="1"/>
      <c r="DI108" s="1"/>
      <c r="DJ108" s="1"/>
      <c r="DK108" s="1"/>
      <c r="DL108" s="1"/>
      <c r="DM108" s="1"/>
      <c r="DN108" s="4"/>
      <c r="DO108" s="15"/>
      <c r="DP108" s="15"/>
      <c r="DQ108" s="24"/>
      <c r="DR108" s="15"/>
      <c r="DS108" s="1"/>
      <c r="DT108" s="15"/>
    </row>
    <row r="109" spans="1:124" ht="12.75" x14ac:dyDescent="0.2">
      <c r="A109" s="111">
        <f t="shared" si="116"/>
        <v>44374</v>
      </c>
      <c r="B109" s="112">
        <f t="shared" si="108"/>
        <v>937.41796234000003</v>
      </c>
      <c r="C109" s="112">
        <f t="shared" si="125"/>
        <v>918.37512370000002</v>
      </c>
      <c r="D109" s="113">
        <f t="shared" si="117"/>
        <v>5692.31</v>
      </c>
      <c r="E109" s="114">
        <f t="shared" si="133"/>
        <v>5739.56</v>
      </c>
      <c r="F109" s="115">
        <f t="shared" si="134"/>
        <v>44337</v>
      </c>
      <c r="G109" s="116">
        <f t="shared" si="109"/>
        <v>8.3006723105383262E-3</v>
      </c>
      <c r="H109" s="117">
        <f t="shared" si="118"/>
        <v>44397</v>
      </c>
      <c r="I109" s="117">
        <f t="shared" si="110"/>
        <v>44397</v>
      </c>
      <c r="J109" s="118">
        <f t="shared" si="119"/>
        <v>21</v>
      </c>
      <c r="K109" s="118">
        <f t="shared" si="107"/>
        <v>5</v>
      </c>
      <c r="L109" s="8">
        <f t="shared" si="120"/>
        <v>1.0019701299999999</v>
      </c>
      <c r="M109" s="119">
        <f t="shared" si="136"/>
        <v>1.0030997100000001</v>
      </c>
      <c r="N109" s="119">
        <f t="shared" si="130"/>
        <v>1.0150329777226861</v>
      </c>
      <c r="O109" s="112">
        <f t="shared" si="135"/>
        <v>1.01703272</v>
      </c>
      <c r="P109" s="112">
        <f t="shared" si="111"/>
        <v>934.01755003000005</v>
      </c>
      <c r="Q109" s="162">
        <f t="shared" si="126"/>
        <v>0</v>
      </c>
      <c r="R109" s="30">
        <f t="shared" si="127"/>
        <v>0</v>
      </c>
      <c r="S109" s="112">
        <f t="shared" si="132"/>
        <v>0</v>
      </c>
      <c r="T109" s="122">
        <f t="shared" si="121"/>
        <v>0.20100000000000001</v>
      </c>
      <c r="U109" s="120">
        <f t="shared" si="131"/>
        <v>5</v>
      </c>
      <c r="V109" s="120">
        <v>252</v>
      </c>
      <c r="W109" s="119">
        <f t="shared" si="112"/>
        <v>1.00364063</v>
      </c>
      <c r="X109" s="112">
        <f t="shared" si="113"/>
        <v>3.4004123100000001</v>
      </c>
      <c r="Y109" s="112">
        <f t="shared" si="114"/>
        <v>0</v>
      </c>
      <c r="Z109" s="125" t="str">
        <f t="shared" si="128"/>
        <v>A+J=</v>
      </c>
      <c r="AA109" s="117">
        <f t="shared" si="129"/>
        <v>44376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37"/>
        <v>47289</v>
      </c>
      <c r="AP109" s="171">
        <f>VLOOKUP($AO109,[1]Plan1!$EW$167:$EZ$293,2)</f>
        <v>5739.56</v>
      </c>
      <c r="AQ109" s="170">
        <f t="shared" si="122"/>
        <v>47228</v>
      </c>
      <c r="AR109" s="171">
        <f>VLOOKUP($AO109,[1]Plan1!$EW$167:$EZ$293,4)</f>
        <v>5739.56</v>
      </c>
      <c r="AS109" s="170">
        <f t="shared" si="123"/>
        <v>47258</v>
      </c>
      <c r="AT109" s="172">
        <f t="shared" si="12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22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3"/>
      <c r="DE109" s="1"/>
      <c r="DF109" s="1"/>
      <c r="DG109" s="1"/>
      <c r="DH109" s="1"/>
      <c r="DI109" s="1"/>
      <c r="DJ109" s="1"/>
      <c r="DK109" s="1"/>
      <c r="DL109" s="1"/>
      <c r="DM109" s="1"/>
      <c r="DN109" s="4"/>
      <c r="DO109" s="15"/>
      <c r="DP109" s="15"/>
      <c r="DQ109" s="24"/>
      <c r="DR109" s="15"/>
      <c r="DS109" s="1"/>
      <c r="DT109" s="15"/>
    </row>
    <row r="110" spans="1:124" ht="12.75" x14ac:dyDescent="0.2">
      <c r="A110" s="111">
        <f t="shared" si="116"/>
        <v>44375</v>
      </c>
      <c r="B110" s="112">
        <f t="shared" si="108"/>
        <v>937.41796234000003</v>
      </c>
      <c r="C110" s="112">
        <f t="shared" si="125"/>
        <v>918.37512370000002</v>
      </c>
      <c r="D110" s="113">
        <f t="shared" si="117"/>
        <v>5692.31</v>
      </c>
      <c r="E110" s="114">
        <f t="shared" si="133"/>
        <v>5739.56</v>
      </c>
      <c r="F110" s="115">
        <f t="shared" si="134"/>
        <v>44337</v>
      </c>
      <c r="G110" s="116">
        <f t="shared" si="109"/>
        <v>8.3006723105383262E-3</v>
      </c>
      <c r="H110" s="117">
        <f t="shared" si="118"/>
        <v>44397</v>
      </c>
      <c r="I110" s="117">
        <f t="shared" si="110"/>
        <v>44397</v>
      </c>
      <c r="J110" s="118">
        <f t="shared" si="119"/>
        <v>21</v>
      </c>
      <c r="K110" s="118">
        <f t="shared" ref="K110:K173" si="138">(J110-(NETWORKDAYS(A110,I110,AD$148:AD$502)-1))</f>
        <v>5</v>
      </c>
      <c r="L110" s="8">
        <f t="shared" si="120"/>
        <v>1.0019701299999999</v>
      </c>
      <c r="M110" s="119">
        <f t="shared" si="136"/>
        <v>1.0030997100000001</v>
      </c>
      <c r="N110" s="119">
        <f t="shared" si="130"/>
        <v>1.0150329777226861</v>
      </c>
      <c r="O110" s="112">
        <f t="shared" si="135"/>
        <v>1.01703272</v>
      </c>
      <c r="P110" s="112">
        <f t="shared" si="111"/>
        <v>934.01755003000005</v>
      </c>
      <c r="Q110" s="162">
        <f t="shared" si="126"/>
        <v>0</v>
      </c>
      <c r="R110" s="30">
        <f t="shared" si="127"/>
        <v>0</v>
      </c>
      <c r="S110" s="112">
        <f t="shared" si="132"/>
        <v>0</v>
      </c>
      <c r="T110" s="122">
        <f t="shared" si="121"/>
        <v>0.20100000000000001</v>
      </c>
      <c r="U110" s="120">
        <f t="shared" si="131"/>
        <v>5</v>
      </c>
      <c r="V110" s="120">
        <v>252</v>
      </c>
      <c r="W110" s="119">
        <f t="shared" si="112"/>
        <v>1.00364063</v>
      </c>
      <c r="X110" s="112">
        <f t="shared" si="113"/>
        <v>3.4004123100000001</v>
      </c>
      <c r="Y110" s="112">
        <f t="shared" si="114"/>
        <v>0</v>
      </c>
      <c r="Z110" s="125" t="str">
        <f t="shared" si="128"/>
        <v>A+J=</v>
      </c>
      <c r="AA110" s="117">
        <f t="shared" si="129"/>
        <v>44376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37"/>
        <v>47319</v>
      </c>
      <c r="AP110" s="171">
        <f>VLOOKUP($AO110,[1]Plan1!$EW$167:$EZ$293,2)</f>
        <v>5739.56</v>
      </c>
      <c r="AQ110" s="170">
        <f t="shared" si="122"/>
        <v>47258</v>
      </c>
      <c r="AR110" s="171">
        <f>VLOOKUP($AO110,[1]Plan1!$EW$167:$EZ$293,4)</f>
        <v>5739.56</v>
      </c>
      <c r="AS110" s="170">
        <f t="shared" si="123"/>
        <v>47289</v>
      </c>
      <c r="AT110" s="172">
        <f t="shared" si="12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22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3"/>
      <c r="DE110" s="1"/>
      <c r="DF110" s="1"/>
      <c r="DG110" s="1"/>
      <c r="DH110" s="1"/>
      <c r="DI110" s="1"/>
      <c r="DJ110" s="1"/>
      <c r="DK110" s="1"/>
      <c r="DL110" s="1"/>
      <c r="DM110" s="1"/>
      <c r="DN110" s="4"/>
      <c r="DO110" s="15"/>
      <c r="DP110" s="15"/>
      <c r="DQ110" s="24"/>
      <c r="DR110" s="15"/>
      <c r="DS110" s="1"/>
      <c r="DT110" s="15"/>
    </row>
    <row r="111" spans="1:124" ht="12.75" x14ac:dyDescent="0.2">
      <c r="A111" s="111">
        <f t="shared" si="116"/>
        <v>44376</v>
      </c>
      <c r="B111" s="112">
        <f t="shared" si="108"/>
        <v>938.46887186000004</v>
      </c>
      <c r="C111" s="112">
        <f t="shared" si="125"/>
        <v>918.37512370000002</v>
      </c>
      <c r="D111" s="113">
        <f t="shared" si="117"/>
        <v>5692.31</v>
      </c>
      <c r="E111" s="114">
        <f t="shared" si="133"/>
        <v>5739.56</v>
      </c>
      <c r="F111" s="115">
        <f t="shared" si="134"/>
        <v>44337</v>
      </c>
      <c r="G111" s="116">
        <f t="shared" si="109"/>
        <v>8.3006723105383262E-3</v>
      </c>
      <c r="H111" s="117">
        <f t="shared" si="118"/>
        <v>44397</v>
      </c>
      <c r="I111" s="117">
        <f t="shared" si="110"/>
        <v>44397</v>
      </c>
      <c r="J111" s="118">
        <f t="shared" si="119"/>
        <v>21</v>
      </c>
      <c r="K111" s="118">
        <f t="shared" si="138"/>
        <v>6</v>
      </c>
      <c r="L111" s="8">
        <f t="shared" si="120"/>
        <v>1.00236462</v>
      </c>
      <c r="M111" s="119">
        <f t="shared" si="136"/>
        <v>1.0030997100000001</v>
      </c>
      <c r="N111" s="119">
        <f t="shared" si="130"/>
        <v>1.0150329777226861</v>
      </c>
      <c r="O111" s="112">
        <f t="shared" si="135"/>
        <v>1.0174331400000001</v>
      </c>
      <c r="P111" s="112">
        <f t="shared" si="111"/>
        <v>934.38528580000002</v>
      </c>
      <c r="Q111" s="162">
        <f t="shared" si="126"/>
        <v>4</v>
      </c>
      <c r="R111" s="30">
        <f t="shared" si="127"/>
        <v>1</v>
      </c>
      <c r="S111" s="112">
        <f t="shared" si="132"/>
        <v>934.38528580000002</v>
      </c>
      <c r="T111" s="122">
        <f t="shared" si="121"/>
        <v>0.20100000000000001</v>
      </c>
      <c r="U111" s="120">
        <f t="shared" si="131"/>
        <v>6</v>
      </c>
      <c r="V111" s="120">
        <v>252</v>
      </c>
      <c r="W111" s="119">
        <f t="shared" si="112"/>
        <v>1.0043703450000001</v>
      </c>
      <c r="X111" s="112">
        <f t="shared" si="113"/>
        <v>4.08358606</v>
      </c>
      <c r="Y111" s="112">
        <f t="shared" si="114"/>
        <v>938.46887186000004</v>
      </c>
      <c r="Z111" s="125" t="str">
        <f t="shared" si="128"/>
        <v>A+J=</v>
      </c>
      <c r="AA111" s="117">
        <f t="shared" si="129"/>
        <v>44376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37"/>
        <v>47350</v>
      </c>
      <c r="AP111" s="171">
        <f>VLOOKUP($AO111,[1]Plan1!$EW$167:$EZ$293,2)</f>
        <v>5739.56</v>
      </c>
      <c r="AQ111" s="170">
        <f t="shared" si="122"/>
        <v>47289</v>
      </c>
      <c r="AR111" s="171">
        <f>VLOOKUP($AO111,[1]Plan1!$EW$167:$EZ$293,4)</f>
        <v>5739.56</v>
      </c>
      <c r="AS111" s="170">
        <f t="shared" si="123"/>
        <v>47319</v>
      </c>
      <c r="AT111" s="172">
        <f t="shared" si="12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22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3"/>
      <c r="DE111" s="1"/>
      <c r="DF111" s="1"/>
      <c r="DG111" s="1"/>
      <c r="DH111" s="1"/>
      <c r="DI111" s="1"/>
      <c r="DJ111" s="1"/>
      <c r="DK111" s="1"/>
      <c r="DL111" s="1"/>
      <c r="DM111" s="1"/>
      <c r="DN111" s="4"/>
      <c r="DO111" s="15"/>
      <c r="DP111" s="15"/>
      <c r="DQ111" s="24"/>
      <c r="DR111" s="15"/>
      <c r="DS111" s="1"/>
      <c r="DT111" s="15"/>
    </row>
    <row r="112" spans="1:124" ht="12.75" x14ac:dyDescent="0.2">
      <c r="A112" s="111">
        <f t="shared" si="116"/>
        <v>44377</v>
      </c>
      <c r="B112" s="112">
        <f t="shared" si="108"/>
        <v>0</v>
      </c>
      <c r="C112" s="112">
        <f t="shared" si="125"/>
        <v>0</v>
      </c>
      <c r="D112" s="113">
        <f t="shared" si="117"/>
        <v>5692.31</v>
      </c>
      <c r="E112" s="114">
        <f t="shared" si="133"/>
        <v>5739.56</v>
      </c>
      <c r="F112" s="115">
        <f t="shared" si="134"/>
        <v>44337</v>
      </c>
      <c r="G112" s="116">
        <f t="shared" si="109"/>
        <v>8.3006723105383262E-3</v>
      </c>
      <c r="H112" s="117">
        <f t="shared" si="118"/>
        <v>44397</v>
      </c>
      <c r="I112" s="117">
        <f t="shared" si="110"/>
        <v>44397</v>
      </c>
      <c r="J112" s="118">
        <f t="shared" si="119"/>
        <v>21</v>
      </c>
      <c r="K112" s="118">
        <f t="shared" si="138"/>
        <v>7</v>
      </c>
      <c r="L112" s="8">
        <f t="shared" si="120"/>
        <v>1.0027592700000001</v>
      </c>
      <c r="M112" s="119">
        <f t="shared" si="136"/>
        <v>1.0030997100000001</v>
      </c>
      <c r="N112" s="119">
        <f t="shared" si="130"/>
        <v>1.0150329777226861</v>
      </c>
      <c r="O112" s="112">
        <f t="shared" si="135"/>
        <v>1.0178337200000001</v>
      </c>
      <c r="P112" s="112">
        <f t="shared" si="111"/>
        <v>0</v>
      </c>
      <c r="Q112" s="162">
        <f t="shared" si="126"/>
        <v>0</v>
      </c>
      <c r="R112" s="30">
        <f t="shared" si="127"/>
        <v>0</v>
      </c>
      <c r="S112" s="112">
        <f t="shared" si="132"/>
        <v>0</v>
      </c>
      <c r="T112" s="122">
        <f t="shared" si="121"/>
        <v>0.20100000000000001</v>
      </c>
      <c r="U112" s="120">
        <f t="shared" si="131"/>
        <v>1</v>
      </c>
      <c r="V112" s="120">
        <v>252</v>
      </c>
      <c r="W112" s="119">
        <f t="shared" si="112"/>
        <v>1.000727068</v>
      </c>
      <c r="X112" s="112">
        <f t="shared" si="113"/>
        <v>0</v>
      </c>
      <c r="Y112" s="112">
        <f t="shared" si="114"/>
        <v>0</v>
      </c>
      <c r="Z112" s="125" t="str">
        <f t="shared" si="128"/>
        <v>A+J=</v>
      </c>
      <c r="AA112" s="117">
        <f t="shared" si="129"/>
        <v>44428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37"/>
        <v>47381</v>
      </c>
      <c r="AP112" s="171">
        <f>VLOOKUP($AO112,[1]Plan1!$EW$167:$EZ$293,2)</f>
        <v>5739.56</v>
      </c>
      <c r="AQ112" s="170">
        <f t="shared" si="122"/>
        <v>47319</v>
      </c>
      <c r="AR112" s="171">
        <f>VLOOKUP($AO112,[1]Plan1!$EW$167:$EZ$293,4)</f>
        <v>5739.56</v>
      </c>
      <c r="AS112" s="170">
        <f t="shared" si="123"/>
        <v>47350</v>
      </c>
      <c r="AT112" s="172">
        <f t="shared" si="12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22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3"/>
      <c r="DE112" s="1"/>
      <c r="DF112" s="1"/>
      <c r="DG112" s="1"/>
      <c r="DH112" s="1"/>
      <c r="DI112" s="1"/>
      <c r="DJ112" s="1"/>
      <c r="DK112" s="1"/>
      <c r="DL112" s="1"/>
      <c r="DM112" s="1"/>
      <c r="DN112" s="4"/>
      <c r="DO112" s="15"/>
      <c r="DP112" s="15"/>
      <c r="DQ112" s="24"/>
      <c r="DR112" s="15"/>
      <c r="DS112" s="1"/>
      <c r="DT112" s="15"/>
    </row>
    <row r="113" spans="1:124" ht="12.75" x14ac:dyDescent="0.2">
      <c r="A113" s="111">
        <f t="shared" si="116"/>
        <v>44378</v>
      </c>
      <c r="B113" s="112">
        <f t="shared" si="108"/>
        <v>0</v>
      </c>
      <c r="C113" s="112">
        <f t="shared" si="125"/>
        <v>0</v>
      </c>
      <c r="D113" s="113">
        <f t="shared" si="117"/>
        <v>5692.31</v>
      </c>
      <c r="E113" s="114">
        <f t="shared" si="133"/>
        <v>5739.56</v>
      </c>
      <c r="F113" s="115">
        <f t="shared" si="134"/>
        <v>44337</v>
      </c>
      <c r="G113" s="116">
        <f t="shared" si="109"/>
        <v>8.3006723105383262E-3</v>
      </c>
      <c r="H113" s="117">
        <f t="shared" si="118"/>
        <v>44397</v>
      </c>
      <c r="I113" s="117">
        <f t="shared" si="110"/>
        <v>44397</v>
      </c>
      <c r="J113" s="118">
        <f t="shared" si="119"/>
        <v>21</v>
      </c>
      <c r="K113" s="118">
        <f t="shared" si="138"/>
        <v>8</v>
      </c>
      <c r="L113" s="8">
        <f t="shared" si="120"/>
        <v>1.0031540699999999</v>
      </c>
      <c r="M113" s="119">
        <f t="shared" si="136"/>
        <v>1.0030997100000001</v>
      </c>
      <c r="N113" s="119">
        <f t="shared" si="130"/>
        <v>1.0150329777226861</v>
      </c>
      <c r="O113" s="112">
        <f t="shared" si="135"/>
        <v>1.01823446</v>
      </c>
      <c r="P113" s="112">
        <f t="shared" si="111"/>
        <v>0</v>
      </c>
      <c r="Q113" s="162">
        <f t="shared" si="126"/>
        <v>0</v>
      </c>
      <c r="R113" s="30">
        <f t="shared" si="127"/>
        <v>0</v>
      </c>
      <c r="S113" s="112">
        <f t="shared" si="132"/>
        <v>0</v>
      </c>
      <c r="T113" s="122">
        <f t="shared" si="121"/>
        <v>0.20100000000000001</v>
      </c>
      <c r="U113" s="120">
        <f t="shared" si="131"/>
        <v>2</v>
      </c>
      <c r="V113" s="120">
        <v>252</v>
      </c>
      <c r="W113" s="119">
        <f t="shared" si="112"/>
        <v>1.0014546639999999</v>
      </c>
      <c r="X113" s="112">
        <f t="shared" si="113"/>
        <v>0</v>
      </c>
      <c r="Y113" s="112">
        <f t="shared" si="114"/>
        <v>0</v>
      </c>
      <c r="Z113" s="125" t="str">
        <f t="shared" si="128"/>
        <v>A+J=</v>
      </c>
      <c r="AA113" s="117">
        <f t="shared" si="129"/>
        <v>44428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37"/>
        <v>47413</v>
      </c>
      <c r="AP113" s="171">
        <f>VLOOKUP($AO113,[1]Plan1!$EW$167:$EZ$293,2)</f>
        <v>5739.56</v>
      </c>
      <c r="AQ113" s="170">
        <f t="shared" si="122"/>
        <v>47352</v>
      </c>
      <c r="AR113" s="171">
        <f>VLOOKUP($AO113,[1]Plan1!$EW$167:$EZ$293,4)</f>
        <v>5739.56</v>
      </c>
      <c r="AS113" s="170">
        <f t="shared" si="123"/>
        <v>47383</v>
      </c>
      <c r="AT113" s="172">
        <f t="shared" si="12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22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3"/>
      <c r="DE113" s="1"/>
      <c r="DF113" s="1"/>
      <c r="DG113" s="1"/>
      <c r="DH113" s="1"/>
      <c r="DI113" s="1"/>
      <c r="DJ113" s="1"/>
      <c r="DK113" s="1"/>
      <c r="DL113" s="1"/>
      <c r="DM113" s="1"/>
      <c r="DN113" s="4"/>
      <c r="DO113" s="15"/>
      <c r="DP113" s="15"/>
      <c r="DQ113" s="24"/>
      <c r="DR113" s="15"/>
      <c r="DS113" s="1"/>
      <c r="DT113" s="27"/>
    </row>
    <row r="114" spans="1:124" ht="12.75" x14ac:dyDescent="0.2">
      <c r="A114" s="111">
        <f t="shared" si="116"/>
        <v>44379</v>
      </c>
      <c r="B114" s="112">
        <f t="shared" si="108"/>
        <v>0</v>
      </c>
      <c r="C114" s="112">
        <f t="shared" si="125"/>
        <v>0</v>
      </c>
      <c r="D114" s="113">
        <f t="shared" si="117"/>
        <v>5692.31</v>
      </c>
      <c r="E114" s="114">
        <f t="shared" si="133"/>
        <v>5739.56</v>
      </c>
      <c r="F114" s="115">
        <f t="shared" si="134"/>
        <v>44337</v>
      </c>
      <c r="G114" s="116">
        <f t="shared" si="109"/>
        <v>8.3006723105383262E-3</v>
      </c>
      <c r="H114" s="117">
        <f t="shared" si="118"/>
        <v>44397</v>
      </c>
      <c r="I114" s="117">
        <f t="shared" si="110"/>
        <v>44397</v>
      </c>
      <c r="J114" s="118">
        <f t="shared" si="119"/>
        <v>21</v>
      </c>
      <c r="K114" s="118">
        <f t="shared" si="138"/>
        <v>9</v>
      </c>
      <c r="L114" s="8">
        <f t="shared" si="120"/>
        <v>1.0035490300000001</v>
      </c>
      <c r="M114" s="119">
        <f t="shared" si="136"/>
        <v>1.0030997100000001</v>
      </c>
      <c r="N114" s="119">
        <f t="shared" si="130"/>
        <v>1.0150329777226861</v>
      </c>
      <c r="O114" s="112">
        <f t="shared" si="135"/>
        <v>1.01863536</v>
      </c>
      <c r="P114" s="112">
        <f t="shared" si="111"/>
        <v>0</v>
      </c>
      <c r="Q114" s="162">
        <f t="shared" si="126"/>
        <v>0</v>
      </c>
      <c r="R114" s="30">
        <f t="shared" si="127"/>
        <v>0</v>
      </c>
      <c r="S114" s="112">
        <f t="shared" si="132"/>
        <v>0</v>
      </c>
      <c r="T114" s="122">
        <f t="shared" si="121"/>
        <v>0.20100000000000001</v>
      </c>
      <c r="U114" s="120">
        <f t="shared" si="131"/>
        <v>3</v>
      </c>
      <c r="V114" s="120">
        <v>252</v>
      </c>
      <c r="W114" s="119">
        <f t="shared" si="112"/>
        <v>1.00218279</v>
      </c>
      <c r="X114" s="112">
        <f t="shared" si="113"/>
        <v>0</v>
      </c>
      <c r="Y114" s="112">
        <f t="shared" si="114"/>
        <v>0</v>
      </c>
      <c r="Z114" s="125" t="str">
        <f t="shared" si="128"/>
        <v>A+J=</v>
      </c>
      <c r="AA114" s="117">
        <f t="shared" si="129"/>
        <v>44428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37"/>
        <v>47442</v>
      </c>
      <c r="AP114" s="171">
        <f>VLOOKUP($AO114,[1]Plan1!$EW$167:$EZ$293,2)</f>
        <v>5739.56</v>
      </c>
      <c r="AQ114" s="170">
        <f t="shared" si="122"/>
        <v>47381</v>
      </c>
      <c r="AR114" s="171">
        <f>VLOOKUP($AO114,[1]Plan1!$EW$167:$EZ$293,4)</f>
        <v>5739.56</v>
      </c>
      <c r="AS114" s="170">
        <f t="shared" si="123"/>
        <v>47411</v>
      </c>
      <c r="AT114" s="172">
        <f t="shared" si="12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22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3"/>
      <c r="DE114" s="1"/>
      <c r="DF114" s="1"/>
      <c r="DG114" s="1"/>
      <c r="DH114" s="1"/>
      <c r="DI114" s="1"/>
      <c r="DJ114" s="1"/>
      <c r="DK114" s="1"/>
      <c r="DL114" s="1"/>
      <c r="DM114" s="1"/>
      <c r="DN114" s="4"/>
      <c r="DO114" s="15"/>
      <c r="DP114" s="15"/>
      <c r="DQ114" s="24"/>
      <c r="DR114" s="15"/>
      <c r="DS114" s="1"/>
      <c r="DT114" s="15"/>
    </row>
    <row r="115" spans="1:124" ht="12.75" x14ac:dyDescent="0.2">
      <c r="A115" s="111">
        <f t="shared" si="116"/>
        <v>44380</v>
      </c>
      <c r="B115" s="112">
        <f t="shared" si="108"/>
        <v>0</v>
      </c>
      <c r="C115" s="112">
        <f t="shared" si="125"/>
        <v>0</v>
      </c>
      <c r="D115" s="113">
        <f t="shared" si="117"/>
        <v>5692.31</v>
      </c>
      <c r="E115" s="114">
        <f t="shared" si="133"/>
        <v>5739.56</v>
      </c>
      <c r="F115" s="115">
        <f t="shared" si="134"/>
        <v>44337</v>
      </c>
      <c r="G115" s="116">
        <f t="shared" si="109"/>
        <v>8.3006723105383262E-3</v>
      </c>
      <c r="H115" s="117">
        <f t="shared" si="118"/>
        <v>44397</v>
      </c>
      <c r="I115" s="117">
        <f t="shared" si="110"/>
        <v>44397</v>
      </c>
      <c r="J115" s="118">
        <f t="shared" si="119"/>
        <v>21</v>
      </c>
      <c r="K115" s="118">
        <f t="shared" si="138"/>
        <v>10</v>
      </c>
      <c r="L115" s="8">
        <f t="shared" si="120"/>
        <v>1.00394414</v>
      </c>
      <c r="M115" s="119">
        <f t="shared" si="136"/>
        <v>1.0030997100000001</v>
      </c>
      <c r="N115" s="119">
        <f t="shared" si="130"/>
        <v>1.0150329777226861</v>
      </c>
      <c r="O115" s="112">
        <f t="shared" si="135"/>
        <v>1.0190364000000001</v>
      </c>
      <c r="P115" s="112">
        <f t="shared" si="111"/>
        <v>0</v>
      </c>
      <c r="Q115" s="162">
        <f t="shared" si="126"/>
        <v>0</v>
      </c>
      <c r="R115" s="30">
        <f t="shared" si="127"/>
        <v>0</v>
      </c>
      <c r="S115" s="112">
        <f t="shared" si="132"/>
        <v>0</v>
      </c>
      <c r="T115" s="122">
        <f t="shared" si="121"/>
        <v>0.20100000000000001</v>
      </c>
      <c r="U115" s="120">
        <f t="shared" si="131"/>
        <v>4</v>
      </c>
      <c r="V115" s="120">
        <v>252</v>
      </c>
      <c r="W115" s="119">
        <f t="shared" si="112"/>
        <v>1.0029114450000001</v>
      </c>
      <c r="X115" s="112">
        <f t="shared" si="113"/>
        <v>0</v>
      </c>
      <c r="Y115" s="112">
        <f t="shared" si="114"/>
        <v>0</v>
      </c>
      <c r="Z115" s="125" t="str">
        <f t="shared" si="128"/>
        <v>A+J=</v>
      </c>
      <c r="AA115" s="117">
        <f t="shared" si="129"/>
        <v>44428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37"/>
        <v>47472</v>
      </c>
      <c r="AP115" s="171">
        <f>VLOOKUP($AO115,[1]Plan1!$EW$167:$EZ$293,2)</f>
        <v>5739.56</v>
      </c>
      <c r="AQ115" s="170">
        <f t="shared" si="122"/>
        <v>47411</v>
      </c>
      <c r="AR115" s="171">
        <f>VLOOKUP($AO115,[1]Plan1!$EW$167:$EZ$293,4)</f>
        <v>5739.56</v>
      </c>
      <c r="AS115" s="170">
        <f t="shared" si="123"/>
        <v>47442</v>
      </c>
      <c r="AT115" s="172">
        <f t="shared" si="12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22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3"/>
      <c r="DE115" s="1"/>
      <c r="DF115" s="1"/>
      <c r="DG115" s="1"/>
      <c r="DH115" s="1"/>
      <c r="DI115" s="1"/>
      <c r="DJ115" s="1"/>
      <c r="DK115" s="1"/>
      <c r="DL115" s="1"/>
      <c r="DM115" s="1"/>
      <c r="DN115" s="4"/>
      <c r="DO115" s="15"/>
      <c r="DP115" s="15"/>
      <c r="DQ115" s="24"/>
      <c r="DR115" s="15"/>
      <c r="DS115" s="1"/>
      <c r="DT115" s="15"/>
    </row>
    <row r="116" spans="1:124" ht="12.75" x14ac:dyDescent="0.2">
      <c r="A116" s="111">
        <f t="shared" si="116"/>
        <v>44381</v>
      </c>
      <c r="B116" s="112">
        <f t="shared" si="108"/>
        <v>0</v>
      </c>
      <c r="C116" s="112">
        <f t="shared" si="125"/>
        <v>0</v>
      </c>
      <c r="D116" s="113">
        <f t="shared" si="117"/>
        <v>5692.31</v>
      </c>
      <c r="E116" s="114">
        <f t="shared" si="133"/>
        <v>5739.56</v>
      </c>
      <c r="F116" s="115">
        <f t="shared" si="134"/>
        <v>44337</v>
      </c>
      <c r="G116" s="116">
        <f t="shared" si="109"/>
        <v>8.3006723105383262E-3</v>
      </c>
      <c r="H116" s="117">
        <f t="shared" si="118"/>
        <v>44397</v>
      </c>
      <c r="I116" s="117">
        <f t="shared" si="110"/>
        <v>44397</v>
      </c>
      <c r="J116" s="118">
        <f t="shared" si="119"/>
        <v>21</v>
      </c>
      <c r="K116" s="118">
        <f t="shared" si="138"/>
        <v>10</v>
      </c>
      <c r="L116" s="8">
        <f t="shared" si="120"/>
        <v>1.00394414</v>
      </c>
      <c r="M116" s="119">
        <f t="shared" si="136"/>
        <v>1.0030997100000001</v>
      </c>
      <c r="N116" s="119">
        <f t="shared" si="130"/>
        <v>1.0150329777226861</v>
      </c>
      <c r="O116" s="112">
        <f t="shared" si="135"/>
        <v>1.0190364000000001</v>
      </c>
      <c r="P116" s="112">
        <f t="shared" si="111"/>
        <v>0</v>
      </c>
      <c r="Q116" s="162">
        <f t="shared" si="126"/>
        <v>0</v>
      </c>
      <c r="R116" s="30">
        <f t="shared" si="127"/>
        <v>0</v>
      </c>
      <c r="S116" s="112">
        <f t="shared" si="132"/>
        <v>0</v>
      </c>
      <c r="T116" s="122">
        <f t="shared" si="121"/>
        <v>0.20100000000000001</v>
      </c>
      <c r="U116" s="120">
        <f t="shared" si="131"/>
        <v>4</v>
      </c>
      <c r="V116" s="120">
        <v>252</v>
      </c>
      <c r="W116" s="119">
        <f t="shared" si="112"/>
        <v>1.0029114450000001</v>
      </c>
      <c r="X116" s="112">
        <f t="shared" si="113"/>
        <v>0</v>
      </c>
      <c r="Y116" s="112">
        <f t="shared" si="114"/>
        <v>0</v>
      </c>
      <c r="Z116" s="125" t="str">
        <f t="shared" si="128"/>
        <v>A+J=</v>
      </c>
      <c r="AA116" s="117">
        <f t="shared" si="129"/>
        <v>44428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37"/>
        <v>47504</v>
      </c>
      <c r="AP116" s="171">
        <f>VLOOKUP($AO116,[1]Plan1!$EW$167:$EZ$293,2)</f>
        <v>5739.56</v>
      </c>
      <c r="AQ116" s="170">
        <f t="shared" si="122"/>
        <v>47443</v>
      </c>
      <c r="AR116" s="171">
        <f>VLOOKUP($AO116,[1]Plan1!$EW$167:$EZ$293,4)</f>
        <v>5739.56</v>
      </c>
      <c r="AS116" s="170">
        <f t="shared" si="123"/>
        <v>47473</v>
      </c>
      <c r="AT116" s="172">
        <f t="shared" si="12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22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3"/>
      <c r="DE116" s="1"/>
      <c r="DF116" s="1"/>
      <c r="DG116" s="1"/>
      <c r="DH116" s="1"/>
      <c r="DI116" s="1"/>
      <c r="DJ116" s="1"/>
      <c r="DK116" s="1"/>
      <c r="DL116" s="1"/>
      <c r="DM116" s="1"/>
      <c r="DN116" s="4"/>
      <c r="DO116" s="15"/>
      <c r="DP116" s="15"/>
      <c r="DQ116" s="24"/>
      <c r="DR116" s="15"/>
      <c r="DS116" s="1"/>
      <c r="DT116" s="15"/>
    </row>
    <row r="117" spans="1:124" ht="12.75" x14ac:dyDescent="0.2">
      <c r="A117" s="111">
        <f t="shared" si="116"/>
        <v>44382</v>
      </c>
      <c r="B117" s="112">
        <f t="shared" si="108"/>
        <v>0</v>
      </c>
      <c r="C117" s="112">
        <f t="shared" si="125"/>
        <v>0</v>
      </c>
      <c r="D117" s="113">
        <f t="shared" si="117"/>
        <v>5692.31</v>
      </c>
      <c r="E117" s="114">
        <f t="shared" si="133"/>
        <v>5739.56</v>
      </c>
      <c r="F117" s="115">
        <f t="shared" si="134"/>
        <v>44337</v>
      </c>
      <c r="G117" s="116">
        <f t="shared" si="109"/>
        <v>8.3006723105383262E-3</v>
      </c>
      <c r="H117" s="117">
        <f t="shared" si="118"/>
        <v>44397</v>
      </c>
      <c r="I117" s="117">
        <f t="shared" si="110"/>
        <v>44397</v>
      </c>
      <c r="J117" s="118">
        <f t="shared" si="119"/>
        <v>21</v>
      </c>
      <c r="K117" s="118">
        <f t="shared" si="138"/>
        <v>10</v>
      </c>
      <c r="L117" s="8">
        <f t="shared" si="120"/>
        <v>1.00394414</v>
      </c>
      <c r="M117" s="119">
        <f t="shared" si="136"/>
        <v>1.0030997100000001</v>
      </c>
      <c r="N117" s="119">
        <f t="shared" si="130"/>
        <v>1.0150329777226861</v>
      </c>
      <c r="O117" s="112">
        <f t="shared" si="135"/>
        <v>1.0190364000000001</v>
      </c>
      <c r="P117" s="112">
        <f t="shared" si="111"/>
        <v>0</v>
      </c>
      <c r="Q117" s="162">
        <f t="shared" si="126"/>
        <v>0</v>
      </c>
      <c r="R117" s="30">
        <f t="shared" si="127"/>
        <v>0</v>
      </c>
      <c r="S117" s="112">
        <f t="shared" si="132"/>
        <v>0</v>
      </c>
      <c r="T117" s="122">
        <f t="shared" si="121"/>
        <v>0.20100000000000001</v>
      </c>
      <c r="U117" s="120">
        <f t="shared" si="131"/>
        <v>4</v>
      </c>
      <c r="V117" s="120">
        <v>252</v>
      </c>
      <c r="W117" s="119">
        <f t="shared" si="112"/>
        <v>1.0029114450000001</v>
      </c>
      <c r="X117" s="112">
        <f t="shared" si="113"/>
        <v>0</v>
      </c>
      <c r="Y117" s="112">
        <f t="shared" si="114"/>
        <v>0</v>
      </c>
      <c r="Z117" s="125" t="str">
        <f t="shared" si="128"/>
        <v>A+J=</v>
      </c>
      <c r="AA117" s="117">
        <f t="shared" si="129"/>
        <v>44428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37"/>
        <v>47534</v>
      </c>
      <c r="AP117" s="171">
        <f>VLOOKUP($AO117,[1]Plan1!$EW$167:$EZ$293,2)</f>
        <v>5739.56</v>
      </c>
      <c r="AQ117" s="170">
        <f t="shared" si="122"/>
        <v>47472</v>
      </c>
      <c r="AR117" s="171">
        <f>VLOOKUP($AO117,[1]Plan1!$EW$167:$EZ$293,4)</f>
        <v>5739.56</v>
      </c>
      <c r="AS117" s="170">
        <f t="shared" si="123"/>
        <v>47503</v>
      </c>
      <c r="AT117" s="172">
        <f t="shared" si="12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22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3"/>
      <c r="DE117" s="1"/>
      <c r="DF117" s="1"/>
      <c r="DG117" s="1"/>
      <c r="DH117" s="1"/>
      <c r="DI117" s="1"/>
      <c r="DJ117" s="1"/>
      <c r="DK117" s="1"/>
      <c r="DL117" s="1"/>
      <c r="DM117" s="1"/>
      <c r="DN117" s="4"/>
      <c r="DO117" s="15"/>
      <c r="DP117" s="15"/>
      <c r="DQ117" s="24"/>
      <c r="DR117" s="15"/>
      <c r="DS117" s="1"/>
      <c r="DT117" s="15"/>
    </row>
    <row r="118" spans="1:124" ht="12.75" x14ac:dyDescent="0.2">
      <c r="A118" s="111">
        <f t="shared" si="116"/>
        <v>44383</v>
      </c>
      <c r="B118" s="112">
        <f t="shared" si="108"/>
        <v>0</v>
      </c>
      <c r="C118" s="112">
        <f t="shared" si="125"/>
        <v>0</v>
      </c>
      <c r="D118" s="113">
        <f t="shared" si="117"/>
        <v>5692.31</v>
      </c>
      <c r="E118" s="114">
        <f t="shared" si="133"/>
        <v>5739.56</v>
      </c>
      <c r="F118" s="115">
        <f t="shared" si="134"/>
        <v>44337</v>
      </c>
      <c r="G118" s="116">
        <f t="shared" si="109"/>
        <v>8.3006723105383262E-3</v>
      </c>
      <c r="H118" s="117">
        <f t="shared" si="118"/>
        <v>44397</v>
      </c>
      <c r="I118" s="117">
        <f t="shared" si="110"/>
        <v>44397</v>
      </c>
      <c r="J118" s="118">
        <f t="shared" si="119"/>
        <v>21</v>
      </c>
      <c r="K118" s="118">
        <f t="shared" si="138"/>
        <v>11</v>
      </c>
      <c r="L118" s="8">
        <f t="shared" si="120"/>
        <v>1.00433941</v>
      </c>
      <c r="M118" s="119">
        <f t="shared" si="136"/>
        <v>1.0030997100000001</v>
      </c>
      <c r="N118" s="119">
        <f t="shared" si="130"/>
        <v>1.0150329777226861</v>
      </c>
      <c r="O118" s="112">
        <f t="shared" si="135"/>
        <v>1.0194376199999999</v>
      </c>
      <c r="P118" s="112">
        <f t="shared" si="111"/>
        <v>0</v>
      </c>
      <c r="Q118" s="162">
        <f t="shared" si="126"/>
        <v>0</v>
      </c>
      <c r="R118" s="30">
        <f t="shared" si="127"/>
        <v>0</v>
      </c>
      <c r="S118" s="112">
        <f t="shared" si="132"/>
        <v>0</v>
      </c>
      <c r="T118" s="122">
        <f t="shared" si="121"/>
        <v>0.20100000000000001</v>
      </c>
      <c r="U118" s="120">
        <f t="shared" si="131"/>
        <v>5</v>
      </c>
      <c r="V118" s="120">
        <v>252</v>
      </c>
      <c r="W118" s="119">
        <f t="shared" si="112"/>
        <v>1.00364063</v>
      </c>
      <c r="X118" s="112">
        <f t="shared" si="113"/>
        <v>0</v>
      </c>
      <c r="Y118" s="112">
        <f t="shared" si="114"/>
        <v>0</v>
      </c>
      <c r="Z118" s="125" t="str">
        <f t="shared" si="128"/>
        <v>A+J=</v>
      </c>
      <c r="AA118" s="117">
        <f t="shared" si="129"/>
        <v>44428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37"/>
        <v>47562</v>
      </c>
      <c r="AP118" s="171">
        <f>VLOOKUP($AO118,[1]Plan1!$EW$167:$EZ$293,2)</f>
        <v>5739.56</v>
      </c>
      <c r="AQ118" s="170">
        <f t="shared" si="122"/>
        <v>47503</v>
      </c>
      <c r="AR118" s="171">
        <f>VLOOKUP($AO118,[1]Plan1!$EW$167:$EZ$293,4)</f>
        <v>5739.56</v>
      </c>
      <c r="AS118" s="170">
        <f t="shared" si="123"/>
        <v>47534</v>
      </c>
      <c r="AT118" s="172">
        <f t="shared" si="12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22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3"/>
      <c r="DE118" s="1"/>
      <c r="DF118" s="1"/>
      <c r="DG118" s="1"/>
      <c r="DH118" s="1"/>
      <c r="DI118" s="1"/>
      <c r="DJ118" s="1"/>
      <c r="DK118" s="1"/>
      <c r="DL118" s="1"/>
      <c r="DM118" s="1"/>
      <c r="DN118" s="4"/>
      <c r="DO118" s="15"/>
      <c r="DP118" s="15"/>
      <c r="DQ118" s="24"/>
      <c r="DR118" s="15"/>
      <c r="DS118" s="1"/>
      <c r="DT118" s="15"/>
    </row>
    <row r="119" spans="1:124" ht="12.75" x14ac:dyDescent="0.2">
      <c r="A119" s="111">
        <f t="shared" si="116"/>
        <v>44384</v>
      </c>
      <c r="B119" s="112">
        <f t="shared" si="108"/>
        <v>0</v>
      </c>
      <c r="C119" s="112">
        <f t="shared" si="125"/>
        <v>0</v>
      </c>
      <c r="D119" s="113">
        <f t="shared" si="117"/>
        <v>5692.31</v>
      </c>
      <c r="E119" s="114">
        <f t="shared" si="133"/>
        <v>5739.56</v>
      </c>
      <c r="F119" s="115">
        <f t="shared" si="134"/>
        <v>44337</v>
      </c>
      <c r="G119" s="116">
        <f t="shared" si="109"/>
        <v>8.3006723105383262E-3</v>
      </c>
      <c r="H119" s="117">
        <f t="shared" si="118"/>
        <v>44397</v>
      </c>
      <c r="I119" s="117">
        <f t="shared" si="110"/>
        <v>44397</v>
      </c>
      <c r="J119" s="118">
        <f t="shared" si="119"/>
        <v>21</v>
      </c>
      <c r="K119" s="118">
        <f t="shared" si="138"/>
        <v>12</v>
      </c>
      <c r="L119" s="8">
        <f t="shared" si="120"/>
        <v>1.0047348300000001</v>
      </c>
      <c r="M119" s="119">
        <f t="shared" si="136"/>
        <v>1.0030997100000001</v>
      </c>
      <c r="N119" s="119">
        <f t="shared" si="130"/>
        <v>1.0150329777226861</v>
      </c>
      <c r="O119" s="112">
        <f t="shared" si="135"/>
        <v>1.0198389800000001</v>
      </c>
      <c r="P119" s="112">
        <f t="shared" si="111"/>
        <v>0</v>
      </c>
      <c r="Q119" s="162">
        <f t="shared" si="126"/>
        <v>0</v>
      </c>
      <c r="R119" s="30">
        <f t="shared" si="127"/>
        <v>0</v>
      </c>
      <c r="S119" s="112">
        <f t="shared" si="132"/>
        <v>0</v>
      </c>
      <c r="T119" s="122">
        <f t="shared" si="121"/>
        <v>0.20100000000000001</v>
      </c>
      <c r="U119" s="120">
        <f t="shared" si="131"/>
        <v>6</v>
      </c>
      <c r="V119" s="120">
        <v>252</v>
      </c>
      <c r="W119" s="119">
        <f t="shared" si="112"/>
        <v>1.0043703450000001</v>
      </c>
      <c r="X119" s="112">
        <f t="shared" si="113"/>
        <v>0</v>
      </c>
      <c r="Y119" s="112">
        <f t="shared" si="114"/>
        <v>0</v>
      </c>
      <c r="Z119" s="125" t="str">
        <f t="shared" si="128"/>
        <v>A+J=</v>
      </c>
      <c r="AA119" s="117">
        <f t="shared" si="129"/>
        <v>44428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37"/>
        <v>47595</v>
      </c>
      <c r="AP119" s="171">
        <f>VLOOKUP($AO119,[1]Plan1!$EW$167:$EZ$293,2)</f>
        <v>5739.56</v>
      </c>
      <c r="AQ119" s="170">
        <f t="shared" si="122"/>
        <v>47536</v>
      </c>
      <c r="AR119" s="171">
        <f>VLOOKUP($AO119,[1]Plan1!$EW$167:$EZ$293,4)</f>
        <v>5739.56</v>
      </c>
      <c r="AS119" s="170">
        <f t="shared" si="123"/>
        <v>47564</v>
      </c>
      <c r="AT119" s="172">
        <f t="shared" si="12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22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3"/>
      <c r="DE119" s="1"/>
      <c r="DF119" s="1"/>
      <c r="DG119" s="1"/>
      <c r="DH119" s="1"/>
      <c r="DI119" s="1"/>
      <c r="DJ119" s="1"/>
      <c r="DK119" s="1"/>
      <c r="DL119" s="1"/>
      <c r="DM119" s="1"/>
      <c r="DN119" s="4"/>
      <c r="DO119" s="15"/>
      <c r="DP119" s="15"/>
      <c r="DQ119" s="24"/>
      <c r="DR119" s="15"/>
      <c r="DS119" s="1"/>
      <c r="DT119" s="15"/>
    </row>
    <row r="120" spans="1:124" ht="12.75" x14ac:dyDescent="0.2">
      <c r="A120" s="111">
        <f t="shared" si="116"/>
        <v>44385</v>
      </c>
      <c r="B120" s="112">
        <f t="shared" si="108"/>
        <v>0</v>
      </c>
      <c r="C120" s="112">
        <f t="shared" si="125"/>
        <v>0</v>
      </c>
      <c r="D120" s="113">
        <f t="shared" si="117"/>
        <v>5692.31</v>
      </c>
      <c r="E120" s="114">
        <f t="shared" si="133"/>
        <v>5739.56</v>
      </c>
      <c r="F120" s="115">
        <f t="shared" si="134"/>
        <v>44337</v>
      </c>
      <c r="G120" s="116">
        <f t="shared" si="109"/>
        <v>8.3006723105383262E-3</v>
      </c>
      <c r="H120" s="117">
        <f t="shared" si="118"/>
        <v>44397</v>
      </c>
      <c r="I120" s="117">
        <f t="shared" si="110"/>
        <v>44397</v>
      </c>
      <c r="J120" s="118">
        <f t="shared" si="119"/>
        <v>21</v>
      </c>
      <c r="K120" s="118">
        <f t="shared" si="138"/>
        <v>13</v>
      </c>
      <c r="L120" s="8">
        <f t="shared" si="120"/>
        <v>1.00513041</v>
      </c>
      <c r="M120" s="119">
        <f t="shared" si="136"/>
        <v>1.0030997100000001</v>
      </c>
      <c r="N120" s="119">
        <f t="shared" si="130"/>
        <v>1.0150329777226861</v>
      </c>
      <c r="O120" s="112">
        <f t="shared" si="135"/>
        <v>1.02024051</v>
      </c>
      <c r="P120" s="112">
        <f t="shared" si="111"/>
        <v>0</v>
      </c>
      <c r="Q120" s="162">
        <f t="shared" si="126"/>
        <v>0</v>
      </c>
      <c r="R120" s="30">
        <f t="shared" si="127"/>
        <v>0</v>
      </c>
      <c r="S120" s="112">
        <f t="shared" si="132"/>
        <v>0</v>
      </c>
      <c r="T120" s="122">
        <f t="shared" si="121"/>
        <v>0.20100000000000001</v>
      </c>
      <c r="U120" s="120">
        <f t="shared" si="131"/>
        <v>7</v>
      </c>
      <c r="V120" s="120">
        <v>252</v>
      </c>
      <c r="W120" s="119">
        <f t="shared" si="112"/>
        <v>1.0051005900000001</v>
      </c>
      <c r="X120" s="112">
        <f t="shared" si="113"/>
        <v>0</v>
      </c>
      <c r="Y120" s="112">
        <f t="shared" si="114"/>
        <v>0</v>
      </c>
      <c r="Z120" s="125" t="str">
        <f t="shared" si="128"/>
        <v>A+J=</v>
      </c>
      <c r="AA120" s="117">
        <f t="shared" si="129"/>
        <v>44428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37"/>
        <v>47623</v>
      </c>
      <c r="AP120" s="171">
        <f>VLOOKUP($AO120,[1]Plan1!$EW$167:$EZ$293,2)</f>
        <v>5739.56</v>
      </c>
      <c r="AQ120" s="170">
        <f t="shared" si="122"/>
        <v>47562</v>
      </c>
      <c r="AR120" s="171">
        <f>VLOOKUP($AO120,[1]Plan1!$EW$167:$EZ$293,4)</f>
        <v>5739.56</v>
      </c>
      <c r="AS120" s="170">
        <f t="shared" si="123"/>
        <v>47593</v>
      </c>
      <c r="AT120" s="172">
        <f t="shared" si="12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22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3"/>
      <c r="DE120" s="1"/>
      <c r="DF120" s="1"/>
      <c r="DG120" s="1"/>
      <c r="DH120" s="1"/>
      <c r="DI120" s="1"/>
      <c r="DJ120" s="1"/>
      <c r="DK120" s="1"/>
      <c r="DL120" s="1"/>
      <c r="DM120" s="1"/>
      <c r="DN120" s="4"/>
      <c r="DO120" s="15"/>
      <c r="DP120" s="15"/>
      <c r="DQ120" s="24"/>
      <c r="DR120" s="15"/>
      <c r="DS120" s="1"/>
      <c r="DT120" s="15"/>
    </row>
    <row r="121" spans="1:124" ht="12.75" x14ac:dyDescent="0.2">
      <c r="A121" s="111">
        <f t="shared" si="116"/>
        <v>44386</v>
      </c>
      <c r="B121" s="112">
        <f t="shared" si="108"/>
        <v>0</v>
      </c>
      <c r="C121" s="112">
        <f t="shared" si="125"/>
        <v>0</v>
      </c>
      <c r="D121" s="113">
        <f t="shared" si="117"/>
        <v>5692.31</v>
      </c>
      <c r="E121" s="114">
        <f t="shared" si="133"/>
        <v>5739.56</v>
      </c>
      <c r="F121" s="115">
        <f t="shared" si="134"/>
        <v>44337</v>
      </c>
      <c r="G121" s="116">
        <f t="shared" si="109"/>
        <v>8.3006723105383262E-3</v>
      </c>
      <c r="H121" s="117">
        <f t="shared" si="118"/>
        <v>44397</v>
      </c>
      <c r="I121" s="117">
        <f t="shared" si="110"/>
        <v>44397</v>
      </c>
      <c r="J121" s="118">
        <f t="shared" si="119"/>
        <v>21</v>
      </c>
      <c r="K121" s="118">
        <f t="shared" si="138"/>
        <v>14</v>
      </c>
      <c r="L121" s="8">
        <f t="shared" si="120"/>
        <v>1.0055261499999999</v>
      </c>
      <c r="M121" s="119">
        <f t="shared" si="136"/>
        <v>1.0030997100000001</v>
      </c>
      <c r="N121" s="119">
        <f t="shared" si="130"/>
        <v>1.0150329777226861</v>
      </c>
      <c r="O121" s="112">
        <f t="shared" si="135"/>
        <v>1.0206421999999999</v>
      </c>
      <c r="P121" s="112">
        <f t="shared" si="111"/>
        <v>0</v>
      </c>
      <c r="Q121" s="162">
        <f t="shared" si="126"/>
        <v>0</v>
      </c>
      <c r="R121" s="30">
        <f t="shared" si="127"/>
        <v>0</v>
      </c>
      <c r="S121" s="112">
        <f t="shared" si="132"/>
        <v>0</v>
      </c>
      <c r="T121" s="122">
        <f t="shared" si="121"/>
        <v>0.20100000000000001</v>
      </c>
      <c r="U121" s="120">
        <f t="shared" si="131"/>
        <v>8</v>
      </c>
      <c r="V121" s="120">
        <v>252</v>
      </c>
      <c r="W121" s="119">
        <f t="shared" si="112"/>
        <v>1.005831366</v>
      </c>
      <c r="X121" s="112">
        <f t="shared" si="113"/>
        <v>0</v>
      </c>
      <c r="Y121" s="112">
        <f t="shared" si="114"/>
        <v>0</v>
      </c>
      <c r="Z121" s="125" t="str">
        <f t="shared" si="128"/>
        <v>A+J=</v>
      </c>
      <c r="AA121" s="117">
        <f t="shared" si="129"/>
        <v>44428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37"/>
        <v>47655</v>
      </c>
      <c r="AP121" s="171">
        <f>VLOOKUP($AO121,[1]Plan1!$EW$167:$EZ$293,2)</f>
        <v>5739.56</v>
      </c>
      <c r="AQ121" s="170">
        <f t="shared" si="122"/>
        <v>47594</v>
      </c>
      <c r="AR121" s="171">
        <f>VLOOKUP($AO121,[1]Plan1!$EW$167:$EZ$293,4)</f>
        <v>5739.56</v>
      </c>
      <c r="AS121" s="170">
        <f t="shared" si="123"/>
        <v>47624</v>
      </c>
      <c r="AT121" s="172">
        <f t="shared" si="12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22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3"/>
      <c r="DE121" s="1"/>
      <c r="DF121" s="1"/>
      <c r="DG121" s="1"/>
      <c r="DH121" s="1"/>
      <c r="DI121" s="1"/>
      <c r="DJ121" s="1"/>
      <c r="DK121" s="1"/>
      <c r="DL121" s="1"/>
      <c r="DM121" s="1"/>
      <c r="DN121" s="4"/>
      <c r="DO121" s="15"/>
      <c r="DP121" s="15"/>
      <c r="DQ121" s="24"/>
      <c r="DR121" s="15"/>
      <c r="DS121" s="1"/>
      <c r="DT121" s="15"/>
    </row>
    <row r="122" spans="1:124" ht="12.75" x14ac:dyDescent="0.2">
      <c r="A122" s="111">
        <f t="shared" si="116"/>
        <v>44387</v>
      </c>
      <c r="B122" s="112">
        <f t="shared" si="108"/>
        <v>0</v>
      </c>
      <c r="C122" s="112">
        <f t="shared" si="125"/>
        <v>0</v>
      </c>
      <c r="D122" s="113">
        <f t="shared" si="117"/>
        <v>5692.31</v>
      </c>
      <c r="E122" s="114">
        <f t="shared" si="133"/>
        <v>5739.56</v>
      </c>
      <c r="F122" s="115">
        <f t="shared" si="134"/>
        <v>44337</v>
      </c>
      <c r="G122" s="116">
        <f t="shared" si="109"/>
        <v>8.3006723105383262E-3</v>
      </c>
      <c r="H122" s="117">
        <f t="shared" si="118"/>
        <v>44397</v>
      </c>
      <c r="I122" s="117">
        <f t="shared" si="110"/>
        <v>44397</v>
      </c>
      <c r="J122" s="118">
        <f t="shared" si="119"/>
        <v>21</v>
      </c>
      <c r="K122" s="118">
        <f t="shared" si="138"/>
        <v>15</v>
      </c>
      <c r="L122" s="8">
        <f t="shared" si="120"/>
        <v>1.00592204</v>
      </c>
      <c r="M122" s="119">
        <f t="shared" si="136"/>
        <v>1.0030997100000001</v>
      </c>
      <c r="N122" s="119">
        <f t="shared" si="130"/>
        <v>1.0150329777226861</v>
      </c>
      <c r="O122" s="112">
        <f t="shared" si="135"/>
        <v>1.02104404</v>
      </c>
      <c r="P122" s="112">
        <f t="shared" si="111"/>
        <v>0</v>
      </c>
      <c r="Q122" s="162">
        <f t="shared" si="126"/>
        <v>0</v>
      </c>
      <c r="R122" s="30">
        <f t="shared" si="127"/>
        <v>0</v>
      </c>
      <c r="S122" s="112">
        <f t="shared" si="132"/>
        <v>0</v>
      </c>
      <c r="T122" s="122">
        <f t="shared" si="121"/>
        <v>0.20100000000000001</v>
      </c>
      <c r="U122" s="120">
        <f t="shared" si="131"/>
        <v>9</v>
      </c>
      <c r="V122" s="120">
        <v>252</v>
      </c>
      <c r="W122" s="119">
        <f t="shared" si="112"/>
        <v>1.006562674</v>
      </c>
      <c r="X122" s="112">
        <f t="shared" si="113"/>
        <v>0</v>
      </c>
      <c r="Y122" s="112">
        <f t="shared" si="114"/>
        <v>0</v>
      </c>
      <c r="Z122" s="125" t="str">
        <f t="shared" si="128"/>
        <v>A+J=</v>
      </c>
      <c r="AA122" s="117">
        <f t="shared" si="129"/>
        <v>44428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37"/>
        <v>47686</v>
      </c>
      <c r="AP122" s="171">
        <f>VLOOKUP($AO122,[1]Plan1!$EW$167:$EZ$293,2)</f>
        <v>5739.56</v>
      </c>
      <c r="AQ122" s="170">
        <f t="shared" si="122"/>
        <v>47625</v>
      </c>
      <c r="AR122" s="171">
        <f>VLOOKUP($AO122,[1]Plan1!$EW$167:$EZ$293,4)</f>
        <v>5739.56</v>
      </c>
      <c r="AS122" s="170">
        <f t="shared" si="123"/>
        <v>47656</v>
      </c>
      <c r="AT122" s="172">
        <f t="shared" si="12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22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3"/>
      <c r="DE122" s="1"/>
      <c r="DF122" s="1"/>
      <c r="DG122" s="1"/>
      <c r="DH122" s="1"/>
      <c r="DI122" s="1"/>
      <c r="DJ122" s="1"/>
      <c r="DK122" s="1"/>
      <c r="DL122" s="1"/>
      <c r="DM122" s="1"/>
      <c r="DN122" s="4"/>
      <c r="DO122" s="15"/>
      <c r="DP122" s="15"/>
      <c r="DQ122" s="24"/>
      <c r="DR122" s="15"/>
      <c r="DS122" s="1"/>
      <c r="DT122" s="15"/>
    </row>
    <row r="123" spans="1:124" ht="12.75" x14ac:dyDescent="0.2">
      <c r="A123" s="111">
        <f t="shared" si="116"/>
        <v>44388</v>
      </c>
      <c r="B123" s="112">
        <f t="shared" si="108"/>
        <v>0</v>
      </c>
      <c r="C123" s="112">
        <f t="shared" si="125"/>
        <v>0</v>
      </c>
      <c r="D123" s="113">
        <f t="shared" si="117"/>
        <v>5692.31</v>
      </c>
      <c r="E123" s="114">
        <f t="shared" si="133"/>
        <v>5739.56</v>
      </c>
      <c r="F123" s="115">
        <f t="shared" si="134"/>
        <v>44337</v>
      </c>
      <c r="G123" s="116">
        <f t="shared" si="109"/>
        <v>8.3006723105383262E-3</v>
      </c>
      <c r="H123" s="117">
        <f t="shared" si="118"/>
        <v>44397</v>
      </c>
      <c r="I123" s="117">
        <f t="shared" si="110"/>
        <v>44397</v>
      </c>
      <c r="J123" s="118">
        <f t="shared" si="119"/>
        <v>21</v>
      </c>
      <c r="K123" s="118">
        <f t="shared" si="138"/>
        <v>15</v>
      </c>
      <c r="L123" s="8">
        <f t="shared" si="120"/>
        <v>1.00592204</v>
      </c>
      <c r="M123" s="119">
        <f t="shared" si="136"/>
        <v>1.0030997100000001</v>
      </c>
      <c r="N123" s="119">
        <f t="shared" si="130"/>
        <v>1.0150329777226861</v>
      </c>
      <c r="O123" s="112">
        <f t="shared" si="135"/>
        <v>1.02104404</v>
      </c>
      <c r="P123" s="112">
        <f t="shared" si="111"/>
        <v>0</v>
      </c>
      <c r="Q123" s="162">
        <f t="shared" si="126"/>
        <v>0</v>
      </c>
      <c r="R123" s="30">
        <f t="shared" si="127"/>
        <v>0</v>
      </c>
      <c r="S123" s="112">
        <f t="shared" si="132"/>
        <v>0</v>
      </c>
      <c r="T123" s="122">
        <f t="shared" si="121"/>
        <v>0.20100000000000001</v>
      </c>
      <c r="U123" s="120">
        <f t="shared" si="131"/>
        <v>9</v>
      </c>
      <c r="V123" s="120">
        <v>252</v>
      </c>
      <c r="W123" s="119">
        <f t="shared" si="112"/>
        <v>1.006562674</v>
      </c>
      <c r="X123" s="112">
        <f t="shared" si="113"/>
        <v>0</v>
      </c>
      <c r="Y123" s="112">
        <f t="shared" si="114"/>
        <v>0</v>
      </c>
      <c r="Z123" s="125" t="str">
        <f t="shared" si="128"/>
        <v>A+J=</v>
      </c>
      <c r="AA123" s="117">
        <f t="shared" si="129"/>
        <v>44428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37"/>
        <v>47715</v>
      </c>
      <c r="AP123" s="171">
        <f>VLOOKUP($AO123,[1]Plan1!$EW$167:$EZ$293,2)</f>
        <v>5739.56</v>
      </c>
      <c r="AQ123" s="170">
        <f t="shared" si="122"/>
        <v>47654</v>
      </c>
      <c r="AR123" s="171">
        <f>VLOOKUP($AO123,[1]Plan1!$EW$167:$EZ$293,4)</f>
        <v>5739.56</v>
      </c>
      <c r="AS123" s="170">
        <f t="shared" si="123"/>
        <v>47684</v>
      </c>
      <c r="AT123" s="172">
        <f t="shared" si="12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22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3"/>
      <c r="DE123" s="1"/>
      <c r="DF123" s="1"/>
      <c r="DG123" s="1"/>
      <c r="DH123" s="1"/>
      <c r="DI123" s="1"/>
      <c r="DJ123" s="1"/>
      <c r="DK123" s="1"/>
      <c r="DL123" s="1"/>
      <c r="DM123" s="1"/>
      <c r="DN123" s="4"/>
      <c r="DO123" s="15"/>
      <c r="DP123" s="15"/>
      <c r="DQ123" s="24"/>
      <c r="DR123" s="15"/>
      <c r="DS123" s="1"/>
      <c r="DT123" s="15"/>
    </row>
    <row r="124" spans="1:124" ht="12.75" x14ac:dyDescent="0.2">
      <c r="A124" s="111">
        <f t="shared" si="116"/>
        <v>44389</v>
      </c>
      <c r="B124" s="112">
        <f t="shared" si="108"/>
        <v>0</v>
      </c>
      <c r="C124" s="112">
        <f t="shared" si="125"/>
        <v>0</v>
      </c>
      <c r="D124" s="113">
        <f t="shared" si="117"/>
        <v>5692.31</v>
      </c>
      <c r="E124" s="114">
        <f t="shared" si="133"/>
        <v>5739.56</v>
      </c>
      <c r="F124" s="115">
        <f t="shared" si="134"/>
        <v>44337</v>
      </c>
      <c r="G124" s="116">
        <f t="shared" si="109"/>
        <v>8.3006723105383262E-3</v>
      </c>
      <c r="H124" s="117">
        <f t="shared" si="118"/>
        <v>44397</v>
      </c>
      <c r="I124" s="117">
        <f t="shared" si="110"/>
        <v>44397</v>
      </c>
      <c r="J124" s="118">
        <f t="shared" si="119"/>
        <v>21</v>
      </c>
      <c r="K124" s="118">
        <f t="shared" si="138"/>
        <v>15</v>
      </c>
      <c r="L124" s="8">
        <f t="shared" si="120"/>
        <v>1.00592204</v>
      </c>
      <c r="M124" s="119">
        <f t="shared" si="136"/>
        <v>1.0030997100000001</v>
      </c>
      <c r="N124" s="119">
        <f t="shared" si="130"/>
        <v>1.0150329777226861</v>
      </c>
      <c r="O124" s="112">
        <f t="shared" si="135"/>
        <v>1.02104404</v>
      </c>
      <c r="P124" s="112">
        <f t="shared" si="111"/>
        <v>0</v>
      </c>
      <c r="Q124" s="162">
        <f t="shared" si="126"/>
        <v>0</v>
      </c>
      <c r="R124" s="30">
        <f t="shared" si="127"/>
        <v>0</v>
      </c>
      <c r="S124" s="112">
        <f t="shared" si="132"/>
        <v>0</v>
      </c>
      <c r="T124" s="122">
        <f t="shared" si="121"/>
        <v>0.20100000000000001</v>
      </c>
      <c r="U124" s="120">
        <f t="shared" si="131"/>
        <v>9</v>
      </c>
      <c r="V124" s="120">
        <v>252</v>
      </c>
      <c r="W124" s="119">
        <f t="shared" si="112"/>
        <v>1.006562674</v>
      </c>
      <c r="X124" s="112">
        <f t="shared" si="113"/>
        <v>0</v>
      </c>
      <c r="Y124" s="112">
        <f t="shared" si="114"/>
        <v>0</v>
      </c>
      <c r="Z124" s="125" t="str">
        <f t="shared" si="128"/>
        <v>A+J=</v>
      </c>
      <c r="AA124" s="117">
        <f t="shared" si="129"/>
        <v>44428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37"/>
        <v>47746</v>
      </c>
      <c r="AP124" s="171">
        <f>VLOOKUP($AO124,[1]Plan1!$EW$167:$EZ$293,2)</f>
        <v>5739.56</v>
      </c>
      <c r="AQ124" s="170">
        <f t="shared" si="122"/>
        <v>47684</v>
      </c>
      <c r="AR124" s="171">
        <f>VLOOKUP($AO124,[1]Plan1!$EW$167:$EZ$293,4)</f>
        <v>5739.56</v>
      </c>
      <c r="AS124" s="170">
        <f t="shared" si="123"/>
        <v>47715</v>
      </c>
      <c r="AT124" s="172">
        <f t="shared" si="12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22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3"/>
      <c r="DE124" s="1"/>
      <c r="DF124" s="1"/>
      <c r="DG124" s="1"/>
      <c r="DH124" s="1"/>
      <c r="DI124" s="1"/>
      <c r="DJ124" s="1"/>
      <c r="DK124" s="1"/>
      <c r="DL124" s="1"/>
      <c r="DM124" s="1"/>
      <c r="DN124" s="4"/>
      <c r="DO124" s="15"/>
      <c r="DP124" s="15"/>
      <c r="DQ124" s="24"/>
      <c r="DR124" s="15"/>
      <c r="DS124" s="1"/>
      <c r="DT124" s="15"/>
    </row>
    <row r="125" spans="1:124" ht="12.75" x14ac:dyDescent="0.2">
      <c r="A125" s="111">
        <f t="shared" si="116"/>
        <v>44390</v>
      </c>
      <c r="B125" s="112">
        <f t="shared" si="108"/>
        <v>0</v>
      </c>
      <c r="C125" s="112">
        <f t="shared" si="125"/>
        <v>0</v>
      </c>
      <c r="D125" s="113">
        <f t="shared" si="117"/>
        <v>5692.31</v>
      </c>
      <c r="E125" s="114">
        <f t="shared" si="133"/>
        <v>5739.56</v>
      </c>
      <c r="F125" s="115">
        <f t="shared" si="134"/>
        <v>44337</v>
      </c>
      <c r="G125" s="116">
        <f t="shared" si="109"/>
        <v>8.3006723105383262E-3</v>
      </c>
      <c r="H125" s="117">
        <f t="shared" si="118"/>
        <v>44397</v>
      </c>
      <c r="I125" s="117">
        <f t="shared" si="110"/>
        <v>44397</v>
      </c>
      <c r="J125" s="118">
        <f t="shared" si="119"/>
        <v>21</v>
      </c>
      <c r="K125" s="118">
        <f t="shared" si="138"/>
        <v>16</v>
      </c>
      <c r="L125" s="8">
        <f t="shared" si="120"/>
        <v>1.0063180899999999</v>
      </c>
      <c r="M125" s="119">
        <f t="shared" si="136"/>
        <v>1.0030997100000001</v>
      </c>
      <c r="N125" s="119">
        <f t="shared" si="130"/>
        <v>1.0150329777226861</v>
      </c>
      <c r="O125" s="112">
        <f t="shared" si="135"/>
        <v>1.0214460400000001</v>
      </c>
      <c r="P125" s="112">
        <f t="shared" si="111"/>
        <v>0</v>
      </c>
      <c r="Q125" s="162">
        <f t="shared" si="126"/>
        <v>0</v>
      </c>
      <c r="R125" s="30">
        <f t="shared" si="127"/>
        <v>0</v>
      </c>
      <c r="S125" s="112">
        <f t="shared" si="132"/>
        <v>0</v>
      </c>
      <c r="T125" s="122">
        <f t="shared" si="121"/>
        <v>0.20100000000000001</v>
      </c>
      <c r="U125" s="120">
        <f t="shared" si="131"/>
        <v>10</v>
      </c>
      <c r="V125" s="120">
        <v>252</v>
      </c>
      <c r="W125" s="119">
        <f t="shared" si="112"/>
        <v>1.007294514</v>
      </c>
      <c r="X125" s="112">
        <f t="shared" si="113"/>
        <v>0</v>
      </c>
      <c r="Y125" s="112">
        <f t="shared" si="114"/>
        <v>0</v>
      </c>
      <c r="Z125" s="125" t="str">
        <f t="shared" si="128"/>
        <v>A+J=</v>
      </c>
      <c r="AA125" s="117">
        <f t="shared" si="129"/>
        <v>44428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37"/>
        <v>47777</v>
      </c>
      <c r="AP125" s="171">
        <f>VLOOKUP($AO125,[1]Plan1!$EW$167:$EZ$293,2)</f>
        <v>5739.56</v>
      </c>
      <c r="AQ125" s="170">
        <f t="shared" si="122"/>
        <v>47716</v>
      </c>
      <c r="AR125" s="171">
        <f>VLOOKUP($AO125,[1]Plan1!$EW$167:$EZ$293,4)</f>
        <v>5739.56</v>
      </c>
      <c r="AS125" s="170">
        <f t="shared" si="123"/>
        <v>47747</v>
      </c>
      <c r="AT125" s="172">
        <f t="shared" si="12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22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3"/>
      <c r="DE125" s="1"/>
      <c r="DF125" s="1"/>
      <c r="DG125" s="1"/>
      <c r="DH125" s="1"/>
      <c r="DI125" s="1"/>
      <c r="DJ125" s="1"/>
      <c r="DK125" s="1"/>
      <c r="DL125" s="1"/>
      <c r="DM125" s="1"/>
      <c r="DN125" s="4"/>
      <c r="DO125" s="15"/>
      <c r="DP125" s="15"/>
      <c r="DQ125" s="24"/>
      <c r="DR125" s="15"/>
      <c r="DS125" s="1"/>
      <c r="DT125" s="15"/>
    </row>
    <row r="126" spans="1:124" ht="12.75" x14ac:dyDescent="0.2">
      <c r="A126" s="111">
        <f t="shared" si="116"/>
        <v>44391</v>
      </c>
      <c r="B126" s="112">
        <f t="shared" si="108"/>
        <v>0</v>
      </c>
      <c r="C126" s="112">
        <f t="shared" si="125"/>
        <v>0</v>
      </c>
      <c r="D126" s="113">
        <f t="shared" si="117"/>
        <v>5692.31</v>
      </c>
      <c r="E126" s="114">
        <f t="shared" si="133"/>
        <v>5739.56</v>
      </c>
      <c r="F126" s="115">
        <f t="shared" si="134"/>
        <v>44337</v>
      </c>
      <c r="G126" s="116">
        <f t="shared" si="109"/>
        <v>8.3006723105383262E-3</v>
      </c>
      <c r="H126" s="117">
        <f t="shared" si="118"/>
        <v>44397</v>
      </c>
      <c r="I126" s="117">
        <f t="shared" si="110"/>
        <v>44397</v>
      </c>
      <c r="J126" s="118">
        <f t="shared" si="119"/>
        <v>21</v>
      </c>
      <c r="K126" s="118">
        <f t="shared" si="138"/>
        <v>17</v>
      </c>
      <c r="L126" s="8">
        <f t="shared" si="120"/>
        <v>1.0067142899999999</v>
      </c>
      <c r="M126" s="119">
        <f t="shared" si="136"/>
        <v>1.0030997100000001</v>
      </c>
      <c r="N126" s="119">
        <f t="shared" si="130"/>
        <v>1.0150329777226861</v>
      </c>
      <c r="O126" s="112">
        <f t="shared" si="135"/>
        <v>1.0218482</v>
      </c>
      <c r="P126" s="112">
        <f t="shared" si="111"/>
        <v>0</v>
      </c>
      <c r="Q126" s="162">
        <f t="shared" si="126"/>
        <v>0</v>
      </c>
      <c r="R126" s="30">
        <f t="shared" si="127"/>
        <v>0</v>
      </c>
      <c r="S126" s="112">
        <f t="shared" si="132"/>
        <v>0</v>
      </c>
      <c r="T126" s="122">
        <f t="shared" si="121"/>
        <v>0.20100000000000001</v>
      </c>
      <c r="U126" s="120">
        <f t="shared" si="131"/>
        <v>11</v>
      </c>
      <c r="V126" s="120">
        <v>252</v>
      </c>
      <c r="W126" s="119">
        <f t="shared" si="112"/>
        <v>1.008026885</v>
      </c>
      <c r="X126" s="112">
        <f t="shared" si="113"/>
        <v>0</v>
      </c>
      <c r="Y126" s="112">
        <f t="shared" si="114"/>
        <v>0</v>
      </c>
      <c r="Z126" s="125" t="str">
        <f t="shared" si="128"/>
        <v>A+J=</v>
      </c>
      <c r="AA126" s="117">
        <f t="shared" si="129"/>
        <v>44428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37"/>
        <v>47807</v>
      </c>
      <c r="AP126" s="171">
        <f>VLOOKUP($AO126,[1]Plan1!$EW$167:$EZ$293,2)</f>
        <v>5739.56</v>
      </c>
      <c r="AQ126" s="170">
        <f t="shared" si="122"/>
        <v>47746</v>
      </c>
      <c r="AR126" s="171">
        <f>VLOOKUP($AO126,[1]Plan1!$EW$167:$EZ$293,4)</f>
        <v>5739.56</v>
      </c>
      <c r="AS126" s="170">
        <f t="shared" si="123"/>
        <v>47776</v>
      </c>
      <c r="AT126" s="172">
        <f t="shared" si="12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22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3"/>
      <c r="DE126" s="1"/>
      <c r="DF126" s="1"/>
      <c r="DG126" s="1"/>
      <c r="DH126" s="1"/>
      <c r="DI126" s="1"/>
      <c r="DJ126" s="1"/>
      <c r="DK126" s="1"/>
      <c r="DL126" s="1"/>
      <c r="DM126" s="1"/>
      <c r="DN126" s="4"/>
      <c r="DO126" s="15"/>
      <c r="DP126" s="15"/>
      <c r="DQ126" s="24"/>
      <c r="DR126" s="15"/>
      <c r="DS126" s="1"/>
      <c r="DT126" s="15"/>
    </row>
    <row r="127" spans="1:124" ht="12.75" x14ac:dyDescent="0.2">
      <c r="A127" s="111">
        <f t="shared" si="116"/>
        <v>44392</v>
      </c>
      <c r="B127" s="112">
        <f t="shared" si="108"/>
        <v>0</v>
      </c>
      <c r="C127" s="112">
        <f t="shared" si="125"/>
        <v>0</v>
      </c>
      <c r="D127" s="113">
        <f t="shared" si="117"/>
        <v>5692.31</v>
      </c>
      <c r="E127" s="114">
        <f t="shared" si="133"/>
        <v>5739.56</v>
      </c>
      <c r="F127" s="115">
        <f t="shared" si="134"/>
        <v>44337</v>
      </c>
      <c r="G127" s="116">
        <f t="shared" si="109"/>
        <v>8.3006723105383262E-3</v>
      </c>
      <c r="H127" s="117">
        <f t="shared" si="118"/>
        <v>44397</v>
      </c>
      <c r="I127" s="117">
        <f t="shared" si="110"/>
        <v>44397</v>
      </c>
      <c r="J127" s="118">
        <f t="shared" si="119"/>
        <v>21</v>
      </c>
      <c r="K127" s="118">
        <f t="shared" si="138"/>
        <v>18</v>
      </c>
      <c r="L127" s="8">
        <f t="shared" si="120"/>
        <v>1.00711065</v>
      </c>
      <c r="M127" s="119">
        <f t="shared" si="136"/>
        <v>1.0030997100000001</v>
      </c>
      <c r="N127" s="119">
        <f t="shared" si="130"/>
        <v>1.0150329777226861</v>
      </c>
      <c r="O127" s="112">
        <f t="shared" si="135"/>
        <v>1.0222505200000001</v>
      </c>
      <c r="P127" s="112">
        <f t="shared" si="111"/>
        <v>0</v>
      </c>
      <c r="Q127" s="162">
        <f t="shared" si="126"/>
        <v>0</v>
      </c>
      <c r="R127" s="30">
        <f t="shared" si="127"/>
        <v>0</v>
      </c>
      <c r="S127" s="112">
        <f t="shared" si="132"/>
        <v>0</v>
      </c>
      <c r="T127" s="122">
        <f t="shared" si="121"/>
        <v>0.20100000000000001</v>
      </c>
      <c r="U127" s="120">
        <f t="shared" si="131"/>
        <v>12</v>
      </c>
      <c r="V127" s="120">
        <v>252</v>
      </c>
      <c r="W127" s="119">
        <f t="shared" si="112"/>
        <v>1.008759789</v>
      </c>
      <c r="X127" s="112">
        <f t="shared" si="113"/>
        <v>0</v>
      </c>
      <c r="Y127" s="112">
        <f t="shared" si="114"/>
        <v>0</v>
      </c>
      <c r="Z127" s="125" t="str">
        <f t="shared" si="128"/>
        <v>A+J=</v>
      </c>
      <c r="AA127" s="117">
        <f t="shared" si="129"/>
        <v>44428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37"/>
        <v>47837</v>
      </c>
      <c r="AP127" s="171">
        <f>VLOOKUP($AO127,[1]Plan1!$EW$167:$EZ$293,2)</f>
        <v>5739.56</v>
      </c>
      <c r="AQ127" s="170">
        <f t="shared" si="122"/>
        <v>47776</v>
      </c>
      <c r="AR127" s="171">
        <f>VLOOKUP($AO127,[1]Plan1!$EW$167:$EZ$293,4)</f>
        <v>5739.56</v>
      </c>
      <c r="AS127" s="170">
        <f t="shared" si="123"/>
        <v>47807</v>
      </c>
      <c r="AT127" s="172">
        <f t="shared" si="12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22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3"/>
      <c r="DE127" s="1"/>
      <c r="DF127" s="1"/>
      <c r="DG127" s="1"/>
      <c r="DH127" s="1"/>
      <c r="DI127" s="1"/>
      <c r="DJ127" s="1"/>
      <c r="DK127" s="1"/>
      <c r="DL127" s="1"/>
      <c r="DM127" s="1"/>
      <c r="DN127" s="4"/>
      <c r="DO127" s="15"/>
      <c r="DP127" s="15"/>
      <c r="DQ127" s="24"/>
      <c r="DR127" s="15"/>
      <c r="DS127" s="1"/>
      <c r="DT127" s="15"/>
    </row>
    <row r="128" spans="1:124" ht="12.75" x14ac:dyDescent="0.2">
      <c r="A128" s="111">
        <f t="shared" si="116"/>
        <v>44393</v>
      </c>
      <c r="B128" s="112">
        <f t="shared" si="108"/>
        <v>0</v>
      </c>
      <c r="C128" s="112">
        <f t="shared" si="125"/>
        <v>0</v>
      </c>
      <c r="D128" s="113">
        <f t="shared" si="117"/>
        <v>5692.31</v>
      </c>
      <c r="E128" s="114">
        <f t="shared" si="133"/>
        <v>5739.56</v>
      </c>
      <c r="F128" s="115">
        <f t="shared" si="134"/>
        <v>44337</v>
      </c>
      <c r="G128" s="116">
        <f t="shared" si="109"/>
        <v>8.3006723105383262E-3</v>
      </c>
      <c r="H128" s="117">
        <f t="shared" si="118"/>
        <v>44397</v>
      </c>
      <c r="I128" s="117">
        <f t="shared" si="110"/>
        <v>44397</v>
      </c>
      <c r="J128" s="118">
        <f t="shared" si="119"/>
        <v>21</v>
      </c>
      <c r="K128" s="118">
        <f t="shared" si="138"/>
        <v>19</v>
      </c>
      <c r="L128" s="8">
        <f t="shared" si="120"/>
        <v>1.00750717</v>
      </c>
      <c r="M128" s="119">
        <f t="shared" si="136"/>
        <v>1.0030997100000001</v>
      </c>
      <c r="N128" s="119">
        <f t="shared" si="130"/>
        <v>1.0150329777226861</v>
      </c>
      <c r="O128" s="112">
        <f t="shared" si="135"/>
        <v>1.022653</v>
      </c>
      <c r="P128" s="112">
        <f t="shared" si="111"/>
        <v>0</v>
      </c>
      <c r="Q128" s="162">
        <f t="shared" si="126"/>
        <v>0</v>
      </c>
      <c r="R128" s="30">
        <f t="shared" si="127"/>
        <v>0</v>
      </c>
      <c r="S128" s="112">
        <f t="shared" si="132"/>
        <v>0</v>
      </c>
      <c r="T128" s="122">
        <f t="shared" si="121"/>
        <v>0.20100000000000001</v>
      </c>
      <c r="U128" s="120">
        <f t="shared" si="131"/>
        <v>13</v>
      </c>
      <c r="V128" s="120">
        <v>252</v>
      </c>
      <c r="W128" s="119">
        <f t="shared" si="112"/>
        <v>1.009493226</v>
      </c>
      <c r="X128" s="112">
        <f t="shared" si="113"/>
        <v>0</v>
      </c>
      <c r="Y128" s="112">
        <f t="shared" si="114"/>
        <v>0</v>
      </c>
      <c r="Z128" s="125" t="str">
        <f t="shared" si="128"/>
        <v>A+J=</v>
      </c>
      <c r="AA128" s="117">
        <f t="shared" si="129"/>
        <v>44428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37"/>
        <v>47868</v>
      </c>
      <c r="AP128" s="171">
        <f>VLOOKUP($AO128,[1]Plan1!$EW$167:$EZ$293,2)</f>
        <v>5739.56</v>
      </c>
      <c r="AQ128" s="170">
        <f t="shared" si="122"/>
        <v>47807</v>
      </c>
      <c r="AR128" s="171">
        <f>VLOOKUP($AO128,[1]Plan1!$EW$167:$EZ$293,4)</f>
        <v>5739.56</v>
      </c>
      <c r="AS128" s="170">
        <f t="shared" si="123"/>
        <v>47837</v>
      </c>
      <c r="AT128" s="172">
        <f t="shared" si="12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22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3"/>
      <c r="DE128" s="1"/>
      <c r="DF128" s="1"/>
      <c r="DG128" s="1"/>
      <c r="DH128" s="1"/>
      <c r="DI128" s="1"/>
      <c r="DJ128" s="1"/>
      <c r="DK128" s="1"/>
      <c r="DL128" s="1"/>
      <c r="DM128" s="1"/>
      <c r="DN128" s="4"/>
      <c r="DO128" s="15"/>
      <c r="DP128" s="15"/>
      <c r="DQ128" s="24"/>
      <c r="DR128" s="15"/>
      <c r="DS128" s="1"/>
      <c r="DT128" s="15"/>
    </row>
    <row r="129" spans="1:124" ht="12.75" x14ac:dyDescent="0.2">
      <c r="A129" s="111">
        <f t="shared" si="116"/>
        <v>44394</v>
      </c>
      <c r="B129" s="112">
        <f t="shared" si="108"/>
        <v>0</v>
      </c>
      <c r="C129" s="112">
        <f t="shared" si="125"/>
        <v>0</v>
      </c>
      <c r="D129" s="113">
        <f t="shared" si="117"/>
        <v>5692.31</v>
      </c>
      <c r="E129" s="114">
        <f t="shared" si="133"/>
        <v>5739.56</v>
      </c>
      <c r="F129" s="115">
        <f t="shared" si="134"/>
        <v>44337</v>
      </c>
      <c r="G129" s="116">
        <f t="shared" si="109"/>
        <v>8.3006723105383262E-3</v>
      </c>
      <c r="H129" s="117">
        <f t="shared" si="118"/>
        <v>44397</v>
      </c>
      <c r="I129" s="117">
        <f t="shared" si="110"/>
        <v>44397</v>
      </c>
      <c r="J129" s="118">
        <f t="shared" si="119"/>
        <v>21</v>
      </c>
      <c r="K129" s="118">
        <f t="shared" si="138"/>
        <v>20</v>
      </c>
      <c r="L129" s="8">
        <f t="shared" si="120"/>
        <v>1.00790384</v>
      </c>
      <c r="M129" s="119">
        <f t="shared" si="136"/>
        <v>1.0030997100000001</v>
      </c>
      <c r="N129" s="119">
        <f t="shared" si="130"/>
        <v>1.0150329777226861</v>
      </c>
      <c r="O129" s="112">
        <f t="shared" si="135"/>
        <v>1.02305563</v>
      </c>
      <c r="P129" s="112">
        <f t="shared" si="111"/>
        <v>0</v>
      </c>
      <c r="Q129" s="162">
        <f t="shared" si="126"/>
        <v>0</v>
      </c>
      <c r="R129" s="30">
        <f t="shared" si="127"/>
        <v>0</v>
      </c>
      <c r="S129" s="112">
        <f t="shared" si="132"/>
        <v>0</v>
      </c>
      <c r="T129" s="122">
        <f t="shared" si="121"/>
        <v>0.20100000000000001</v>
      </c>
      <c r="U129" s="120">
        <f t="shared" si="131"/>
        <v>14</v>
      </c>
      <c r="V129" s="120">
        <v>252</v>
      </c>
      <c r="W129" s="119">
        <f t="shared" si="112"/>
        <v>1.010227196</v>
      </c>
      <c r="X129" s="112">
        <f t="shared" si="113"/>
        <v>0</v>
      </c>
      <c r="Y129" s="112">
        <f t="shared" si="114"/>
        <v>0</v>
      </c>
      <c r="Z129" s="125" t="str">
        <f t="shared" si="128"/>
        <v>A+J=</v>
      </c>
      <c r="AA129" s="117">
        <f t="shared" si="129"/>
        <v>44428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37"/>
        <v>47899</v>
      </c>
      <c r="AP129" s="171">
        <f>VLOOKUP($AO129,[1]Plan1!$EW$167:$EZ$293,2)</f>
        <v>5739.56</v>
      </c>
      <c r="AQ129" s="170">
        <f t="shared" si="122"/>
        <v>47837</v>
      </c>
      <c r="AR129" s="171">
        <f>VLOOKUP($AO129,[1]Plan1!$EW$167:$EZ$293,4)</f>
        <v>5739.56</v>
      </c>
      <c r="AS129" s="170">
        <f t="shared" si="123"/>
        <v>47868</v>
      </c>
      <c r="AT129" s="172">
        <f t="shared" si="12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22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3"/>
      <c r="DE129" s="1"/>
      <c r="DF129" s="1"/>
      <c r="DG129" s="1"/>
      <c r="DH129" s="1"/>
      <c r="DI129" s="1"/>
      <c r="DJ129" s="1"/>
      <c r="DK129" s="1"/>
      <c r="DL129" s="1"/>
      <c r="DM129" s="1"/>
      <c r="DN129" s="4"/>
      <c r="DO129" s="15"/>
      <c r="DP129" s="15"/>
      <c r="DQ129" s="24"/>
      <c r="DR129" s="15"/>
      <c r="DS129" s="1"/>
      <c r="DT129" s="15"/>
    </row>
    <row r="130" spans="1:124" ht="12.75" x14ac:dyDescent="0.2">
      <c r="A130" s="111">
        <f t="shared" si="116"/>
        <v>44395</v>
      </c>
      <c r="B130" s="112">
        <f t="shared" si="108"/>
        <v>0</v>
      </c>
      <c r="C130" s="112">
        <f t="shared" si="125"/>
        <v>0</v>
      </c>
      <c r="D130" s="113">
        <f t="shared" si="117"/>
        <v>5692.31</v>
      </c>
      <c r="E130" s="114">
        <f t="shared" si="133"/>
        <v>5739.56</v>
      </c>
      <c r="F130" s="115">
        <f t="shared" si="134"/>
        <v>44337</v>
      </c>
      <c r="G130" s="116">
        <f t="shared" si="109"/>
        <v>8.3006723105383262E-3</v>
      </c>
      <c r="H130" s="117">
        <f t="shared" si="118"/>
        <v>44397</v>
      </c>
      <c r="I130" s="117">
        <f t="shared" si="110"/>
        <v>44397</v>
      </c>
      <c r="J130" s="118">
        <f t="shared" si="119"/>
        <v>21</v>
      </c>
      <c r="K130" s="118">
        <f t="shared" si="138"/>
        <v>20</v>
      </c>
      <c r="L130" s="8">
        <f t="shared" si="120"/>
        <v>1.00790384</v>
      </c>
      <c r="M130" s="119">
        <f t="shared" si="136"/>
        <v>1.0030997100000001</v>
      </c>
      <c r="N130" s="119">
        <f t="shared" si="130"/>
        <v>1.0150329777226861</v>
      </c>
      <c r="O130" s="112">
        <f t="shared" si="135"/>
        <v>1.02305563</v>
      </c>
      <c r="P130" s="112">
        <f t="shared" si="111"/>
        <v>0</v>
      </c>
      <c r="Q130" s="162">
        <f t="shared" si="126"/>
        <v>0</v>
      </c>
      <c r="R130" s="30">
        <f t="shared" si="127"/>
        <v>0</v>
      </c>
      <c r="S130" s="112">
        <f t="shared" si="132"/>
        <v>0</v>
      </c>
      <c r="T130" s="122">
        <f t="shared" si="121"/>
        <v>0.20100000000000001</v>
      </c>
      <c r="U130" s="120">
        <f t="shared" si="131"/>
        <v>14</v>
      </c>
      <c r="V130" s="120">
        <v>252</v>
      </c>
      <c r="W130" s="119">
        <f t="shared" si="112"/>
        <v>1.010227196</v>
      </c>
      <c r="X130" s="112">
        <f t="shared" si="113"/>
        <v>0</v>
      </c>
      <c r="Y130" s="112">
        <f t="shared" si="114"/>
        <v>0</v>
      </c>
      <c r="Z130" s="125" t="str">
        <f t="shared" si="128"/>
        <v>A+J=</v>
      </c>
      <c r="AA130" s="117">
        <f t="shared" si="129"/>
        <v>44428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37"/>
        <v>47927</v>
      </c>
      <c r="AP130" s="171">
        <f>VLOOKUP($AO130,[1]Plan1!$EW$167:$EZ$293,2)</f>
        <v>5739.56</v>
      </c>
      <c r="AQ130" s="170">
        <f t="shared" si="122"/>
        <v>47868</v>
      </c>
      <c r="AR130" s="171">
        <f>VLOOKUP($AO130,[1]Plan1!$EW$167:$EZ$293,4)</f>
        <v>5739.56</v>
      </c>
      <c r="AS130" s="170">
        <f t="shared" si="123"/>
        <v>47899</v>
      </c>
      <c r="AT130" s="172">
        <f t="shared" si="12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22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3"/>
      <c r="DE130" s="1"/>
      <c r="DF130" s="1"/>
      <c r="DG130" s="1"/>
      <c r="DH130" s="1"/>
      <c r="DI130" s="1"/>
      <c r="DJ130" s="1"/>
      <c r="DK130" s="1"/>
      <c r="DL130" s="1"/>
      <c r="DM130" s="1"/>
      <c r="DN130" s="4"/>
      <c r="DO130" s="15"/>
      <c r="DP130" s="15"/>
      <c r="DQ130" s="24"/>
      <c r="DR130" s="15"/>
      <c r="DS130" s="1"/>
      <c r="DT130" s="15"/>
    </row>
    <row r="131" spans="1:124" ht="12.75" x14ac:dyDescent="0.2">
      <c r="A131" s="111">
        <f t="shared" si="116"/>
        <v>44396</v>
      </c>
      <c r="B131" s="112">
        <f t="shared" si="108"/>
        <v>0</v>
      </c>
      <c r="C131" s="112">
        <f t="shared" si="125"/>
        <v>0</v>
      </c>
      <c r="D131" s="113">
        <f t="shared" si="117"/>
        <v>5692.31</v>
      </c>
      <c r="E131" s="114">
        <f t="shared" si="133"/>
        <v>5739.56</v>
      </c>
      <c r="F131" s="115">
        <f t="shared" si="134"/>
        <v>44337</v>
      </c>
      <c r="G131" s="116">
        <f t="shared" si="109"/>
        <v>8.3006723105383262E-3</v>
      </c>
      <c r="H131" s="117">
        <f t="shared" si="118"/>
        <v>44397</v>
      </c>
      <c r="I131" s="117">
        <f t="shared" si="110"/>
        <v>44397</v>
      </c>
      <c r="J131" s="118">
        <f t="shared" si="119"/>
        <v>21</v>
      </c>
      <c r="K131" s="118">
        <f t="shared" si="138"/>
        <v>20</v>
      </c>
      <c r="L131" s="8">
        <f t="shared" si="120"/>
        <v>1.00790384</v>
      </c>
      <c r="M131" s="119">
        <f t="shared" si="136"/>
        <v>1.0030997100000001</v>
      </c>
      <c r="N131" s="119">
        <f t="shared" si="130"/>
        <v>1.0150329777226861</v>
      </c>
      <c r="O131" s="112">
        <f t="shared" si="135"/>
        <v>1.02305563</v>
      </c>
      <c r="P131" s="112">
        <f t="shared" si="111"/>
        <v>0</v>
      </c>
      <c r="Q131" s="162">
        <f t="shared" si="126"/>
        <v>0</v>
      </c>
      <c r="R131" s="30">
        <f t="shared" si="127"/>
        <v>0</v>
      </c>
      <c r="S131" s="112">
        <f t="shared" si="132"/>
        <v>0</v>
      </c>
      <c r="T131" s="122">
        <f t="shared" si="121"/>
        <v>0.20100000000000001</v>
      </c>
      <c r="U131" s="120">
        <f t="shared" si="131"/>
        <v>14</v>
      </c>
      <c r="V131" s="120">
        <v>252</v>
      </c>
      <c r="W131" s="119">
        <f t="shared" si="112"/>
        <v>1.010227196</v>
      </c>
      <c r="X131" s="112">
        <f t="shared" si="113"/>
        <v>0</v>
      </c>
      <c r="Y131" s="112">
        <f t="shared" si="114"/>
        <v>0</v>
      </c>
      <c r="Z131" s="125" t="str">
        <f t="shared" si="128"/>
        <v>A+J=</v>
      </c>
      <c r="AA131" s="117">
        <f t="shared" si="129"/>
        <v>44428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37"/>
        <v>47960</v>
      </c>
      <c r="AP131" s="171">
        <f>VLOOKUP($AO131,[1]Plan1!$EW$167:$EZ$293,2)</f>
        <v>5739.56</v>
      </c>
      <c r="AQ131" s="170">
        <f t="shared" si="122"/>
        <v>47901</v>
      </c>
      <c r="AR131" s="171">
        <f>VLOOKUP($AO131,[1]Plan1!$EW$167:$EZ$293,4)</f>
        <v>5739.56</v>
      </c>
      <c r="AS131" s="170">
        <f t="shared" si="123"/>
        <v>47929</v>
      </c>
      <c r="AT131" s="172">
        <f t="shared" si="124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22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3"/>
      <c r="DE131" s="1"/>
      <c r="DF131" s="1"/>
      <c r="DG131" s="1"/>
      <c r="DH131" s="1"/>
      <c r="DI131" s="1"/>
      <c r="DJ131" s="1"/>
      <c r="DK131" s="1"/>
      <c r="DL131" s="1"/>
      <c r="DM131" s="1"/>
      <c r="DN131" s="4"/>
      <c r="DO131" s="15"/>
      <c r="DP131" s="15"/>
      <c r="DQ131" s="24"/>
      <c r="DR131" s="15"/>
      <c r="DS131" s="1"/>
      <c r="DT131" s="15"/>
    </row>
    <row r="132" spans="1:124" ht="12.75" x14ac:dyDescent="0.2">
      <c r="A132" s="111">
        <f t="shared" si="116"/>
        <v>44397</v>
      </c>
      <c r="B132" s="112">
        <f t="shared" si="108"/>
        <v>0</v>
      </c>
      <c r="C132" s="112">
        <f t="shared" si="125"/>
        <v>0</v>
      </c>
      <c r="D132" s="113">
        <f t="shared" si="117"/>
        <v>5692.31</v>
      </c>
      <c r="E132" s="114">
        <f t="shared" si="133"/>
        <v>5739.56</v>
      </c>
      <c r="F132" s="115">
        <f t="shared" si="134"/>
        <v>44337</v>
      </c>
      <c r="G132" s="116">
        <f t="shared" si="109"/>
        <v>8.3006723105383262E-3</v>
      </c>
      <c r="H132" s="117">
        <f t="shared" si="118"/>
        <v>44428</v>
      </c>
      <c r="I132" s="117">
        <f t="shared" si="110"/>
        <v>44397</v>
      </c>
      <c r="J132" s="118">
        <f t="shared" si="119"/>
        <v>21</v>
      </c>
      <c r="K132" s="118">
        <f t="shared" si="138"/>
        <v>21</v>
      </c>
      <c r="L132" s="8">
        <f t="shared" si="120"/>
        <v>1.0083006699999999</v>
      </c>
      <c r="M132" s="119">
        <f t="shared" si="136"/>
        <v>1.0030997100000001</v>
      </c>
      <c r="N132" s="119">
        <f t="shared" si="130"/>
        <v>1.0150329777226861</v>
      </c>
      <c r="O132" s="112">
        <f t="shared" si="135"/>
        <v>1.02345843</v>
      </c>
      <c r="P132" s="112">
        <f t="shared" si="111"/>
        <v>0</v>
      </c>
      <c r="Q132" s="162">
        <f t="shared" si="126"/>
        <v>0</v>
      </c>
      <c r="R132" s="30">
        <f t="shared" si="127"/>
        <v>0</v>
      </c>
      <c r="S132" s="112">
        <f t="shared" si="132"/>
        <v>0</v>
      </c>
      <c r="T132" s="122">
        <f t="shared" si="121"/>
        <v>0.20100000000000001</v>
      </c>
      <c r="U132" s="120">
        <f t="shared" si="131"/>
        <v>15</v>
      </c>
      <c r="V132" s="120">
        <v>252</v>
      </c>
      <c r="W132" s="119">
        <f t="shared" si="112"/>
        <v>1.0109617</v>
      </c>
      <c r="X132" s="112">
        <f t="shared" si="113"/>
        <v>0</v>
      </c>
      <c r="Y132" s="112">
        <f t="shared" si="114"/>
        <v>0</v>
      </c>
      <c r="Z132" s="125" t="str">
        <f t="shared" si="128"/>
        <v>A+J=</v>
      </c>
      <c r="AA132" s="117">
        <f t="shared" si="129"/>
        <v>44428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22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3"/>
      <c r="DE132" s="1"/>
      <c r="DF132" s="1"/>
      <c r="DG132" s="1"/>
      <c r="DH132" s="1"/>
      <c r="DI132" s="1"/>
      <c r="DJ132" s="1"/>
      <c r="DK132" s="1"/>
      <c r="DL132" s="1"/>
      <c r="DM132" s="1"/>
      <c r="DN132" s="4"/>
      <c r="DO132" s="15"/>
      <c r="DP132" s="15"/>
      <c r="DQ132" s="24"/>
      <c r="DR132" s="15"/>
      <c r="DS132" s="1"/>
      <c r="DT132" s="15"/>
    </row>
    <row r="133" spans="1:124" ht="12.75" x14ac:dyDescent="0.2">
      <c r="A133" s="111">
        <f t="shared" si="116"/>
        <v>44398</v>
      </c>
      <c r="B133" s="112">
        <f t="shared" si="108"/>
        <v>0</v>
      </c>
      <c r="C133" s="112">
        <f t="shared" si="125"/>
        <v>0</v>
      </c>
      <c r="D133" s="113">
        <f t="shared" si="117"/>
        <v>5692.31</v>
      </c>
      <c r="E133" s="114">
        <f t="shared" si="133"/>
        <v>5739.56</v>
      </c>
      <c r="F133" s="115">
        <f t="shared" si="134"/>
        <v>44367</v>
      </c>
      <c r="G133" s="116">
        <f t="shared" si="109"/>
        <v>8.3006723105383262E-3</v>
      </c>
      <c r="H133" s="117">
        <f t="shared" si="118"/>
        <v>44428</v>
      </c>
      <c r="I133" s="117">
        <f t="shared" si="110"/>
        <v>44428</v>
      </c>
      <c r="J133" s="118">
        <f t="shared" si="119"/>
        <v>23</v>
      </c>
      <c r="K133" s="118">
        <f t="shared" si="138"/>
        <v>1</v>
      </c>
      <c r="L133" s="8">
        <f t="shared" si="120"/>
        <v>1.00035947</v>
      </c>
      <c r="M133" s="119">
        <f t="shared" si="136"/>
        <v>1.0083006699999999</v>
      </c>
      <c r="N133" s="119">
        <f t="shared" si="130"/>
        <v>1.0234584315098794</v>
      </c>
      <c r="O133" s="112">
        <f t="shared" si="135"/>
        <v>1.0238263299999999</v>
      </c>
      <c r="P133" s="112">
        <f t="shared" si="111"/>
        <v>0</v>
      </c>
      <c r="Q133" s="162">
        <f t="shared" si="126"/>
        <v>0</v>
      </c>
      <c r="R133" s="30">
        <f t="shared" si="127"/>
        <v>0</v>
      </c>
      <c r="S133" s="112">
        <f t="shared" si="132"/>
        <v>0</v>
      </c>
      <c r="T133" s="122">
        <f t="shared" si="121"/>
        <v>0.20100000000000001</v>
      </c>
      <c r="U133" s="120">
        <f t="shared" si="131"/>
        <v>16</v>
      </c>
      <c r="V133" s="120">
        <v>252</v>
      </c>
      <c r="W133" s="119">
        <f t="shared" si="112"/>
        <v>1.0116967379999999</v>
      </c>
      <c r="X133" s="112">
        <f t="shared" si="113"/>
        <v>0</v>
      </c>
      <c r="Y133" s="112">
        <f t="shared" si="114"/>
        <v>0</v>
      </c>
      <c r="Z133" s="125" t="str">
        <f t="shared" si="128"/>
        <v>A+J=</v>
      </c>
      <c r="AA133" s="117">
        <f t="shared" si="129"/>
        <v>44428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22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3"/>
      <c r="DE133" s="1"/>
      <c r="DF133" s="1"/>
      <c r="DG133" s="1"/>
      <c r="DH133" s="1"/>
      <c r="DI133" s="1"/>
      <c r="DJ133" s="1"/>
      <c r="DK133" s="1"/>
      <c r="DL133" s="1"/>
      <c r="DM133" s="1"/>
      <c r="DN133" s="4"/>
      <c r="DO133" s="15"/>
      <c r="DP133" s="15"/>
      <c r="DQ133" s="24"/>
      <c r="DR133" s="15"/>
      <c r="DS133" s="1"/>
      <c r="DT133" s="15"/>
    </row>
    <row r="134" spans="1:124" ht="12.75" x14ac:dyDescent="0.2">
      <c r="A134" s="111">
        <f t="shared" si="116"/>
        <v>44399</v>
      </c>
      <c r="B134" s="112">
        <f t="shared" si="108"/>
        <v>0</v>
      </c>
      <c r="C134" s="112">
        <f t="shared" si="125"/>
        <v>0</v>
      </c>
      <c r="D134" s="113">
        <f t="shared" si="117"/>
        <v>5692.31</v>
      </c>
      <c r="E134" s="114">
        <f t="shared" si="133"/>
        <v>5739.56</v>
      </c>
      <c r="F134" s="115">
        <f t="shared" si="134"/>
        <v>44367</v>
      </c>
      <c r="G134" s="116">
        <f t="shared" si="109"/>
        <v>8.3006723105383262E-3</v>
      </c>
      <c r="H134" s="117">
        <f t="shared" si="118"/>
        <v>44428</v>
      </c>
      <c r="I134" s="117">
        <f t="shared" si="110"/>
        <v>44428</v>
      </c>
      <c r="J134" s="118">
        <f t="shared" si="119"/>
        <v>23</v>
      </c>
      <c r="K134" s="118">
        <f t="shared" si="138"/>
        <v>2</v>
      </c>
      <c r="L134" s="8">
        <f t="shared" si="120"/>
        <v>1.0007190699999999</v>
      </c>
      <c r="M134" s="119">
        <f t="shared" si="136"/>
        <v>1.0083006699999999</v>
      </c>
      <c r="N134" s="119">
        <f t="shared" si="130"/>
        <v>1.0234584315098794</v>
      </c>
      <c r="O134" s="112">
        <f t="shared" si="135"/>
        <v>1.0241943600000001</v>
      </c>
      <c r="P134" s="112">
        <f t="shared" si="111"/>
        <v>0</v>
      </c>
      <c r="Q134" s="162">
        <f t="shared" si="126"/>
        <v>0</v>
      </c>
      <c r="R134" s="30">
        <f t="shared" si="127"/>
        <v>0</v>
      </c>
      <c r="S134" s="112">
        <f t="shared" si="132"/>
        <v>0</v>
      </c>
      <c r="T134" s="122">
        <f t="shared" si="121"/>
        <v>0.20100000000000001</v>
      </c>
      <c r="U134" s="120">
        <f t="shared" si="131"/>
        <v>17</v>
      </c>
      <c r="V134" s="120">
        <v>252</v>
      </c>
      <c r="W134" s="119">
        <f t="shared" si="112"/>
        <v>1.0124323099999999</v>
      </c>
      <c r="X134" s="112">
        <f t="shared" si="113"/>
        <v>0</v>
      </c>
      <c r="Y134" s="112">
        <f t="shared" si="114"/>
        <v>0</v>
      </c>
      <c r="Z134" s="125" t="str">
        <f t="shared" si="128"/>
        <v>A+J=</v>
      </c>
      <c r="AA134" s="117">
        <f t="shared" si="129"/>
        <v>44428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1"/>
      <c r="CN134" s="1"/>
      <c r="CO134" s="22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3"/>
      <c r="DE134" s="1"/>
      <c r="DF134" s="1"/>
      <c r="DG134" s="1"/>
      <c r="DH134" s="1"/>
      <c r="DI134" s="1"/>
      <c r="DJ134" s="1"/>
      <c r="DK134" s="1"/>
      <c r="DL134" s="1"/>
      <c r="DM134" s="1"/>
      <c r="DN134" s="26"/>
      <c r="DO134" s="15"/>
      <c r="DP134" s="15"/>
      <c r="DQ134" s="24"/>
      <c r="DR134" s="15"/>
      <c r="DS134" s="1"/>
      <c r="DT134" s="15"/>
    </row>
    <row r="135" spans="1:124" ht="12.75" x14ac:dyDescent="0.2">
      <c r="A135" s="111">
        <f t="shared" si="116"/>
        <v>44400</v>
      </c>
      <c r="B135" s="112">
        <f t="shared" si="108"/>
        <v>0</v>
      </c>
      <c r="C135" s="112">
        <f t="shared" si="125"/>
        <v>0</v>
      </c>
      <c r="D135" s="113">
        <f t="shared" si="117"/>
        <v>5692.31</v>
      </c>
      <c r="E135" s="114">
        <f t="shared" si="133"/>
        <v>5739.56</v>
      </c>
      <c r="F135" s="115">
        <f t="shared" si="134"/>
        <v>44367</v>
      </c>
      <c r="G135" s="116">
        <f t="shared" si="109"/>
        <v>8.3006723105383262E-3</v>
      </c>
      <c r="H135" s="117">
        <f t="shared" si="118"/>
        <v>44428</v>
      </c>
      <c r="I135" s="117">
        <f t="shared" si="110"/>
        <v>44428</v>
      </c>
      <c r="J135" s="118">
        <f t="shared" si="119"/>
        <v>23</v>
      </c>
      <c r="K135" s="118">
        <f t="shared" si="138"/>
        <v>3</v>
      </c>
      <c r="L135" s="8">
        <f t="shared" si="120"/>
        <v>1.0010787999999999</v>
      </c>
      <c r="M135" s="119">
        <f t="shared" si="136"/>
        <v>1.0083006699999999</v>
      </c>
      <c r="N135" s="119">
        <f t="shared" si="130"/>
        <v>1.0234584315098794</v>
      </c>
      <c r="O135" s="112">
        <f t="shared" si="135"/>
        <v>1.0245625300000001</v>
      </c>
      <c r="P135" s="112">
        <f t="shared" si="111"/>
        <v>0</v>
      </c>
      <c r="Q135" s="162">
        <f t="shared" si="126"/>
        <v>0</v>
      </c>
      <c r="R135" s="30">
        <f t="shared" si="127"/>
        <v>0</v>
      </c>
      <c r="S135" s="112">
        <f t="shared" si="132"/>
        <v>0</v>
      </c>
      <c r="T135" s="122">
        <f t="shared" si="121"/>
        <v>0.20100000000000001</v>
      </c>
      <c r="U135" s="120">
        <f t="shared" si="131"/>
        <v>18</v>
      </c>
      <c r="V135" s="120">
        <v>252</v>
      </c>
      <c r="W135" s="119">
        <f t="shared" si="112"/>
        <v>1.0131684169999999</v>
      </c>
      <c r="X135" s="112">
        <f t="shared" si="113"/>
        <v>0</v>
      </c>
      <c r="Y135" s="112">
        <f t="shared" si="114"/>
        <v>0</v>
      </c>
      <c r="Z135" s="125" t="str">
        <f t="shared" si="128"/>
        <v>A+J=</v>
      </c>
      <c r="AA135" s="117">
        <f t="shared" si="129"/>
        <v>44428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22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3"/>
      <c r="DE135" s="1"/>
      <c r="DF135" s="1"/>
      <c r="DG135" s="1"/>
      <c r="DH135" s="1"/>
      <c r="DI135" s="1"/>
      <c r="DJ135" s="1"/>
      <c r="DK135" s="1"/>
      <c r="DL135" s="1"/>
      <c r="DM135" s="1"/>
      <c r="DN135" s="4"/>
      <c r="DO135" s="15"/>
      <c r="DP135" s="15"/>
      <c r="DQ135" s="24"/>
      <c r="DR135" s="15"/>
      <c r="DS135" s="1"/>
      <c r="DT135" s="15"/>
    </row>
    <row r="136" spans="1:124" ht="12.75" x14ac:dyDescent="0.2">
      <c r="A136" s="111">
        <f t="shared" si="116"/>
        <v>44401</v>
      </c>
      <c r="B136" s="112">
        <f t="shared" si="108"/>
        <v>0</v>
      </c>
      <c r="C136" s="112">
        <f t="shared" si="125"/>
        <v>0</v>
      </c>
      <c r="D136" s="113">
        <f t="shared" si="117"/>
        <v>5692.31</v>
      </c>
      <c r="E136" s="114">
        <f t="shared" si="133"/>
        <v>5739.56</v>
      </c>
      <c r="F136" s="115">
        <f t="shared" si="134"/>
        <v>44367</v>
      </c>
      <c r="G136" s="116">
        <f t="shared" si="109"/>
        <v>8.3006723105383262E-3</v>
      </c>
      <c r="H136" s="117">
        <f t="shared" si="118"/>
        <v>44428</v>
      </c>
      <c r="I136" s="117">
        <f t="shared" si="110"/>
        <v>44428</v>
      </c>
      <c r="J136" s="118">
        <f t="shared" si="119"/>
        <v>23</v>
      </c>
      <c r="K136" s="118">
        <f t="shared" si="138"/>
        <v>4</v>
      </c>
      <c r="L136" s="8">
        <f t="shared" si="120"/>
        <v>1.00143867</v>
      </c>
      <c r="M136" s="119">
        <f t="shared" si="136"/>
        <v>1.0083006699999999</v>
      </c>
      <c r="N136" s="119">
        <f t="shared" si="130"/>
        <v>1.0234584315098794</v>
      </c>
      <c r="O136" s="112">
        <f t="shared" si="135"/>
        <v>1.0249308500000001</v>
      </c>
      <c r="P136" s="112">
        <f t="shared" si="111"/>
        <v>0</v>
      </c>
      <c r="Q136" s="162">
        <f t="shared" si="126"/>
        <v>0</v>
      </c>
      <c r="R136" s="30">
        <f t="shared" si="127"/>
        <v>0</v>
      </c>
      <c r="S136" s="112">
        <f t="shared" si="132"/>
        <v>0</v>
      </c>
      <c r="T136" s="122">
        <f t="shared" si="121"/>
        <v>0.20100000000000001</v>
      </c>
      <c r="U136" s="120">
        <f t="shared" si="131"/>
        <v>19</v>
      </c>
      <c r="V136" s="120">
        <v>252</v>
      </c>
      <c r="W136" s="119">
        <f t="shared" si="112"/>
        <v>1.0139050590000001</v>
      </c>
      <c r="X136" s="112">
        <f t="shared" si="113"/>
        <v>0</v>
      </c>
      <c r="Y136" s="112">
        <f t="shared" si="114"/>
        <v>0</v>
      </c>
      <c r="Z136" s="125" t="str">
        <f t="shared" si="128"/>
        <v>A+J=</v>
      </c>
      <c r="AA136" s="117">
        <f t="shared" si="129"/>
        <v>44428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22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3"/>
      <c r="DE136" s="1"/>
      <c r="DF136" s="1"/>
      <c r="DG136" s="1"/>
      <c r="DH136" s="1"/>
      <c r="DI136" s="1"/>
      <c r="DJ136" s="1"/>
      <c r="DK136" s="1"/>
      <c r="DL136" s="1"/>
      <c r="DM136" s="1"/>
      <c r="DN136" s="4"/>
      <c r="DO136" s="15"/>
      <c r="DP136" s="15"/>
      <c r="DQ136" s="24"/>
      <c r="DR136" s="15"/>
      <c r="DS136" s="1"/>
      <c r="DT136" s="15"/>
    </row>
    <row r="137" spans="1:124" ht="12.75" x14ac:dyDescent="0.2">
      <c r="A137" s="111">
        <f t="shared" si="116"/>
        <v>44402</v>
      </c>
      <c r="B137" s="112">
        <f t="shared" si="108"/>
        <v>0</v>
      </c>
      <c r="C137" s="112">
        <f t="shared" si="125"/>
        <v>0</v>
      </c>
      <c r="D137" s="113">
        <f t="shared" si="117"/>
        <v>5692.31</v>
      </c>
      <c r="E137" s="114">
        <f t="shared" si="133"/>
        <v>5739.56</v>
      </c>
      <c r="F137" s="115">
        <f t="shared" si="134"/>
        <v>44367</v>
      </c>
      <c r="G137" s="116">
        <f t="shared" si="109"/>
        <v>8.3006723105383262E-3</v>
      </c>
      <c r="H137" s="117">
        <f t="shared" si="118"/>
        <v>44428</v>
      </c>
      <c r="I137" s="117">
        <f t="shared" si="110"/>
        <v>44428</v>
      </c>
      <c r="J137" s="118">
        <f t="shared" si="119"/>
        <v>23</v>
      </c>
      <c r="K137" s="118">
        <f t="shared" si="138"/>
        <v>4</v>
      </c>
      <c r="L137" s="8">
        <f t="shared" si="120"/>
        <v>1.00143867</v>
      </c>
      <c r="M137" s="119">
        <f t="shared" si="136"/>
        <v>1.0083006699999999</v>
      </c>
      <c r="N137" s="119">
        <f t="shared" si="130"/>
        <v>1.0234584315098794</v>
      </c>
      <c r="O137" s="112">
        <f t="shared" si="135"/>
        <v>1.0249308500000001</v>
      </c>
      <c r="P137" s="112">
        <f t="shared" si="111"/>
        <v>0</v>
      </c>
      <c r="Q137" s="162">
        <f t="shared" si="126"/>
        <v>0</v>
      </c>
      <c r="R137" s="30">
        <f t="shared" si="127"/>
        <v>0</v>
      </c>
      <c r="S137" s="112">
        <f t="shared" si="132"/>
        <v>0</v>
      </c>
      <c r="T137" s="122">
        <f t="shared" si="121"/>
        <v>0.20100000000000001</v>
      </c>
      <c r="U137" s="120">
        <f t="shared" si="131"/>
        <v>19</v>
      </c>
      <c r="V137" s="120">
        <v>252</v>
      </c>
      <c r="W137" s="119">
        <f t="shared" si="112"/>
        <v>1.0139050590000001</v>
      </c>
      <c r="X137" s="112">
        <f t="shared" si="113"/>
        <v>0</v>
      </c>
      <c r="Y137" s="112">
        <f t="shared" si="114"/>
        <v>0</v>
      </c>
      <c r="Z137" s="125" t="str">
        <f t="shared" si="128"/>
        <v>A+J=</v>
      </c>
      <c r="AA137" s="117">
        <f t="shared" si="129"/>
        <v>44428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22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3"/>
      <c r="DE137" s="1"/>
      <c r="DF137" s="1"/>
      <c r="DG137" s="1"/>
      <c r="DH137" s="1"/>
      <c r="DI137" s="1"/>
      <c r="DJ137" s="1"/>
      <c r="DK137" s="1"/>
      <c r="DL137" s="1"/>
      <c r="DM137" s="1"/>
      <c r="DN137" s="4"/>
      <c r="DO137" s="15"/>
      <c r="DP137" s="15"/>
      <c r="DQ137" s="24"/>
      <c r="DR137" s="15"/>
      <c r="DS137" s="1"/>
      <c r="DT137" s="15"/>
    </row>
    <row r="138" spans="1:124" ht="12.75" x14ac:dyDescent="0.2">
      <c r="A138" s="111">
        <f t="shared" si="116"/>
        <v>44403</v>
      </c>
      <c r="B138" s="112">
        <f t="shared" ref="B138:B201" si="139">(P138+X138)</f>
        <v>0</v>
      </c>
      <c r="C138" s="112">
        <f t="shared" si="125"/>
        <v>0</v>
      </c>
      <c r="D138" s="113">
        <f t="shared" si="117"/>
        <v>5692.31</v>
      </c>
      <c r="E138" s="114">
        <f t="shared" si="133"/>
        <v>5739.56</v>
      </c>
      <c r="F138" s="115">
        <f t="shared" si="134"/>
        <v>44367</v>
      </c>
      <c r="G138" s="116">
        <f t="shared" ref="G138:G201" si="140">(E138/D138)-1</f>
        <v>8.3006723105383262E-3</v>
      </c>
      <c r="H138" s="117">
        <f t="shared" si="118"/>
        <v>44428</v>
      </c>
      <c r="I138" s="117">
        <f t="shared" ref="I138:I201" si="141">IF(A138&gt;I137,H138,I137)</f>
        <v>44428</v>
      </c>
      <c r="J138" s="118">
        <f t="shared" si="119"/>
        <v>23</v>
      </c>
      <c r="K138" s="118">
        <f t="shared" si="138"/>
        <v>4</v>
      </c>
      <c r="L138" s="8">
        <f t="shared" si="120"/>
        <v>1.00143867</v>
      </c>
      <c r="M138" s="119">
        <f t="shared" si="136"/>
        <v>1.0083006699999999</v>
      </c>
      <c r="N138" s="119">
        <f t="shared" si="130"/>
        <v>1.0234584315098794</v>
      </c>
      <c r="O138" s="112">
        <f t="shared" si="135"/>
        <v>1.0249308500000001</v>
      </c>
      <c r="P138" s="112">
        <f t="shared" ref="P138:P201" si="142">TRUNC(C138*O138,8)</f>
        <v>0</v>
      </c>
      <c r="Q138" s="162">
        <f t="shared" si="126"/>
        <v>0</v>
      </c>
      <c r="R138" s="30">
        <f t="shared" si="127"/>
        <v>0</v>
      </c>
      <c r="S138" s="112">
        <f t="shared" si="132"/>
        <v>0</v>
      </c>
      <c r="T138" s="122">
        <f t="shared" si="121"/>
        <v>0.20100000000000001</v>
      </c>
      <c r="U138" s="120">
        <f t="shared" si="131"/>
        <v>19</v>
      </c>
      <c r="V138" s="120">
        <v>252</v>
      </c>
      <c r="W138" s="119">
        <f t="shared" ref="W138:W201" si="143">ROUND((1+T138)^TRUNC((U138/V138),9),9)</f>
        <v>1.0139050590000001</v>
      </c>
      <c r="X138" s="112">
        <f t="shared" ref="X138:X201" si="144">TRUNC((P138*(W138-1)),8)</f>
        <v>0</v>
      </c>
      <c r="Y138" s="112">
        <f t="shared" ref="Y138:Y201" si="145">IF(Q138&gt;0,S138+X138,0)</f>
        <v>0</v>
      </c>
      <c r="Z138" s="125" t="str">
        <f t="shared" si="128"/>
        <v>A+J=</v>
      </c>
      <c r="AA138" s="117">
        <f t="shared" si="129"/>
        <v>44428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22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3"/>
      <c r="DE138" s="1"/>
      <c r="DF138" s="1"/>
      <c r="DG138" s="1"/>
      <c r="DH138" s="1"/>
      <c r="DI138" s="1"/>
      <c r="DJ138" s="1"/>
      <c r="DK138" s="1"/>
      <c r="DL138" s="1"/>
      <c r="DM138" s="1"/>
      <c r="DN138" s="4"/>
      <c r="DO138" s="15"/>
      <c r="DP138" s="15"/>
      <c r="DQ138" s="24"/>
      <c r="DR138" s="15"/>
      <c r="DS138" s="1"/>
      <c r="DT138" s="15"/>
    </row>
    <row r="139" spans="1:124" ht="12.75" x14ac:dyDescent="0.2">
      <c r="A139" s="111">
        <f t="shared" ref="A139:A202" si="146">(A138+1)</f>
        <v>44404</v>
      </c>
      <c r="B139" s="112">
        <f t="shared" si="139"/>
        <v>0</v>
      </c>
      <c r="C139" s="112">
        <f t="shared" si="125"/>
        <v>0</v>
      </c>
      <c r="D139" s="113">
        <f t="shared" ref="D139:D202" si="147">IF(E139=E138,D138,E138)</f>
        <v>5692.31</v>
      </c>
      <c r="E139" s="114">
        <f t="shared" si="133"/>
        <v>5739.56</v>
      </c>
      <c r="F139" s="115">
        <f t="shared" si="134"/>
        <v>44367</v>
      </c>
      <c r="G139" s="116">
        <f t="shared" si="140"/>
        <v>8.3006723105383262E-3</v>
      </c>
      <c r="H139" s="117">
        <f t="shared" ref="H139:H202" si="148">IF(DAY(A139)=H$9,VLOOKUP(A139,AH$118:AN$450,4),H138)</f>
        <v>44428</v>
      </c>
      <c r="I139" s="117">
        <f t="shared" si="141"/>
        <v>44428</v>
      </c>
      <c r="J139" s="118">
        <f t="shared" ref="J139:J202" si="149">IF(I139=I138,J138,NETWORKDAYS(I138,I139,$AD$148:$AD$502)-1)</f>
        <v>23</v>
      </c>
      <c r="K139" s="118">
        <f t="shared" si="138"/>
        <v>5</v>
      </c>
      <c r="L139" s="8">
        <f t="shared" ref="L139:L202" si="150">IF(E139&lt;D139,1,TRUNC((E139/D139)^TRUNC((K139/J139),9),8))</f>
        <v>1.00179866</v>
      </c>
      <c r="M139" s="119">
        <f t="shared" si="136"/>
        <v>1.0083006699999999</v>
      </c>
      <c r="N139" s="119">
        <f t="shared" si="130"/>
        <v>1.0234584315098794</v>
      </c>
      <c r="O139" s="112">
        <f t="shared" si="135"/>
        <v>1.02529928</v>
      </c>
      <c r="P139" s="112">
        <f t="shared" si="142"/>
        <v>0</v>
      </c>
      <c r="Q139" s="162">
        <f t="shared" si="126"/>
        <v>0</v>
      </c>
      <c r="R139" s="30">
        <f t="shared" si="127"/>
        <v>0</v>
      </c>
      <c r="S139" s="112">
        <f t="shared" si="132"/>
        <v>0</v>
      </c>
      <c r="T139" s="122">
        <f t="shared" ref="T139:T202" si="151">(T138)</f>
        <v>0.20100000000000001</v>
      </c>
      <c r="U139" s="120">
        <f t="shared" si="131"/>
        <v>20</v>
      </c>
      <c r="V139" s="120">
        <v>252</v>
      </c>
      <c r="W139" s="119">
        <f t="shared" si="143"/>
        <v>1.0146422369999999</v>
      </c>
      <c r="X139" s="112">
        <f t="shared" si="144"/>
        <v>0</v>
      </c>
      <c r="Y139" s="112">
        <f t="shared" si="145"/>
        <v>0</v>
      </c>
      <c r="Z139" s="125" t="str">
        <f t="shared" si="128"/>
        <v>A+J=</v>
      </c>
      <c r="AA139" s="117">
        <f t="shared" si="129"/>
        <v>44428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22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3"/>
      <c r="DE139" s="1"/>
      <c r="DF139" s="1"/>
      <c r="DG139" s="1"/>
      <c r="DH139" s="1"/>
      <c r="DI139" s="1"/>
      <c r="DJ139" s="1"/>
      <c r="DK139" s="1"/>
      <c r="DL139" s="1"/>
      <c r="DM139" s="1"/>
      <c r="DN139" s="4"/>
      <c r="DO139" s="15"/>
      <c r="DP139" s="15"/>
      <c r="DQ139" s="24"/>
      <c r="DR139" s="15"/>
      <c r="DS139" s="1"/>
      <c r="DT139" s="15"/>
    </row>
    <row r="140" spans="1:124" ht="12.75" x14ac:dyDescent="0.2">
      <c r="A140" s="111">
        <f t="shared" si="146"/>
        <v>44405</v>
      </c>
      <c r="B140" s="112">
        <f t="shared" si="139"/>
        <v>0</v>
      </c>
      <c r="C140" s="112">
        <f t="shared" ref="C140:C203" si="152">TRUNC(IF(Q139&gt;0,VLOOKUP(A139,$AD$12:$AE$140,2),C139),8)</f>
        <v>0</v>
      </c>
      <c r="D140" s="113">
        <f t="shared" si="147"/>
        <v>5692.31</v>
      </c>
      <c r="E140" s="114">
        <f t="shared" si="133"/>
        <v>5739.56</v>
      </c>
      <c r="F140" s="115">
        <f t="shared" si="134"/>
        <v>44367</v>
      </c>
      <c r="G140" s="116">
        <f t="shared" si="140"/>
        <v>8.3006723105383262E-3</v>
      </c>
      <c r="H140" s="117">
        <f t="shared" si="148"/>
        <v>44428</v>
      </c>
      <c r="I140" s="117">
        <f t="shared" si="141"/>
        <v>44428</v>
      </c>
      <c r="J140" s="118">
        <f t="shared" si="149"/>
        <v>23</v>
      </c>
      <c r="K140" s="118">
        <f t="shared" si="138"/>
        <v>6</v>
      </c>
      <c r="L140" s="8">
        <f t="shared" si="150"/>
        <v>1.00215878</v>
      </c>
      <c r="M140" s="119">
        <f t="shared" si="136"/>
        <v>1.0083006699999999</v>
      </c>
      <c r="N140" s="119">
        <f t="shared" si="130"/>
        <v>1.0234584315098794</v>
      </c>
      <c r="O140" s="112">
        <f t="shared" si="135"/>
        <v>1.02566785</v>
      </c>
      <c r="P140" s="112">
        <f t="shared" si="142"/>
        <v>0</v>
      </c>
      <c r="Q140" s="162">
        <f t="shared" ref="Q140:Q203" si="153">IF(VLOOKUP(A140,AD$10:AK$140,8)=VLOOKUP(A139,AD$10:AK$140,8),0,VLOOKUP(A140,AD$10:AK$140,8))</f>
        <v>0</v>
      </c>
      <c r="R140" s="30">
        <f t="shared" ref="R140:R203" si="154">IF(Q140&gt;0,VLOOKUP($A140,$AD$10:$AI$140,6),0)</f>
        <v>0</v>
      </c>
      <c r="S140" s="112">
        <f t="shared" si="132"/>
        <v>0</v>
      </c>
      <c r="T140" s="122">
        <f t="shared" si="151"/>
        <v>0.20100000000000001</v>
      </c>
      <c r="U140" s="120">
        <f t="shared" si="131"/>
        <v>21</v>
      </c>
      <c r="V140" s="120">
        <v>252</v>
      </c>
      <c r="W140" s="119">
        <f t="shared" si="143"/>
        <v>1.0153799509999999</v>
      </c>
      <c r="X140" s="112">
        <f t="shared" si="144"/>
        <v>0</v>
      </c>
      <c r="Y140" s="112">
        <f t="shared" si="145"/>
        <v>0</v>
      </c>
      <c r="Z140" s="125" t="str">
        <f t="shared" ref="Z140:Z203" si="155">IF($Q139&gt;0,VLOOKUP($A139,$AD$10:$AM$140,9),Z139)</f>
        <v>A+J=</v>
      </c>
      <c r="AA140" s="117">
        <f t="shared" ref="AA140:AA203" si="156">IF($Q139&gt;0,VLOOKUP($A139,$AD$10:$AM$140,10),AA139)</f>
        <v>44428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22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3"/>
      <c r="DE140" s="1"/>
      <c r="DF140" s="1"/>
      <c r="DG140" s="1"/>
      <c r="DH140" s="1"/>
      <c r="DI140" s="1"/>
      <c r="DJ140" s="1"/>
      <c r="DK140" s="1"/>
      <c r="DL140" s="1"/>
      <c r="DM140" s="1"/>
      <c r="DN140" s="4"/>
      <c r="DO140" s="15"/>
      <c r="DP140" s="15"/>
      <c r="DQ140" s="24"/>
      <c r="DR140" s="15"/>
      <c r="DS140" s="1"/>
      <c r="DT140" s="15"/>
    </row>
    <row r="141" spans="1:124" ht="12.75" x14ac:dyDescent="0.2">
      <c r="A141" s="111">
        <f t="shared" si="146"/>
        <v>44406</v>
      </c>
      <c r="B141" s="112">
        <f t="shared" si="139"/>
        <v>0</v>
      </c>
      <c r="C141" s="112">
        <f t="shared" si="152"/>
        <v>0</v>
      </c>
      <c r="D141" s="113">
        <f t="shared" si="147"/>
        <v>5692.31</v>
      </c>
      <c r="E141" s="114">
        <f t="shared" si="133"/>
        <v>5739.56</v>
      </c>
      <c r="F141" s="115">
        <f t="shared" si="134"/>
        <v>44367</v>
      </c>
      <c r="G141" s="116">
        <f t="shared" si="140"/>
        <v>8.3006723105383262E-3</v>
      </c>
      <c r="H141" s="117">
        <f t="shared" si="148"/>
        <v>44428</v>
      </c>
      <c r="I141" s="117">
        <f t="shared" si="141"/>
        <v>44428</v>
      </c>
      <c r="J141" s="118">
        <f t="shared" si="149"/>
        <v>23</v>
      </c>
      <c r="K141" s="118">
        <f t="shared" si="138"/>
        <v>7</v>
      </c>
      <c r="L141" s="8">
        <f t="shared" si="150"/>
        <v>1.00251903</v>
      </c>
      <c r="M141" s="119">
        <f t="shared" si="136"/>
        <v>1.0083006699999999</v>
      </c>
      <c r="N141" s="119">
        <f t="shared" si="130"/>
        <v>1.0234584315098794</v>
      </c>
      <c r="O141" s="112">
        <f t="shared" si="135"/>
        <v>1.0260365499999999</v>
      </c>
      <c r="P141" s="112">
        <f t="shared" si="142"/>
        <v>0</v>
      </c>
      <c r="Q141" s="162">
        <f t="shared" si="153"/>
        <v>0</v>
      </c>
      <c r="R141" s="30">
        <f t="shared" si="154"/>
        <v>0</v>
      </c>
      <c r="S141" s="112">
        <f t="shared" si="132"/>
        <v>0</v>
      </c>
      <c r="T141" s="122">
        <f t="shared" si="151"/>
        <v>0.20100000000000001</v>
      </c>
      <c r="U141" s="120">
        <f t="shared" si="131"/>
        <v>22</v>
      </c>
      <c r="V141" s="120">
        <v>252</v>
      </c>
      <c r="W141" s="119">
        <f t="shared" si="143"/>
        <v>1.0161182010000001</v>
      </c>
      <c r="X141" s="112">
        <f t="shared" si="144"/>
        <v>0</v>
      </c>
      <c r="Y141" s="112">
        <f t="shared" si="145"/>
        <v>0</v>
      </c>
      <c r="Z141" s="125" t="str">
        <f t="shared" si="155"/>
        <v>A+J=</v>
      </c>
      <c r="AA141" s="117">
        <f t="shared" si="156"/>
        <v>44428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22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3"/>
      <c r="DE141" s="1"/>
      <c r="DF141" s="1"/>
      <c r="DG141" s="1"/>
      <c r="DH141" s="1"/>
      <c r="DI141" s="1"/>
      <c r="DJ141" s="1"/>
      <c r="DK141" s="1"/>
      <c r="DL141" s="1"/>
      <c r="DM141" s="1"/>
      <c r="DN141" s="4"/>
      <c r="DO141" s="15"/>
      <c r="DP141" s="15"/>
      <c r="DQ141" s="24"/>
      <c r="DR141" s="15"/>
      <c r="DS141" s="1"/>
      <c r="DT141" s="15"/>
    </row>
    <row r="142" spans="1:124" ht="12.75" x14ac:dyDescent="0.2">
      <c r="A142" s="111">
        <f t="shared" si="146"/>
        <v>44407</v>
      </c>
      <c r="B142" s="112">
        <f t="shared" si="139"/>
        <v>0</v>
      </c>
      <c r="C142" s="112">
        <f t="shared" si="152"/>
        <v>0</v>
      </c>
      <c r="D142" s="113">
        <f t="shared" si="147"/>
        <v>5692.31</v>
      </c>
      <c r="E142" s="114">
        <f t="shared" si="133"/>
        <v>5739.56</v>
      </c>
      <c r="F142" s="115">
        <f t="shared" si="134"/>
        <v>44367</v>
      </c>
      <c r="G142" s="116">
        <f t="shared" si="140"/>
        <v>8.3006723105383262E-3</v>
      </c>
      <c r="H142" s="117">
        <f t="shared" si="148"/>
        <v>44428</v>
      </c>
      <c r="I142" s="117">
        <f t="shared" si="141"/>
        <v>44428</v>
      </c>
      <c r="J142" s="118">
        <f t="shared" si="149"/>
        <v>23</v>
      </c>
      <c r="K142" s="118">
        <f t="shared" si="138"/>
        <v>8</v>
      </c>
      <c r="L142" s="8">
        <f t="shared" si="150"/>
        <v>1.00287941</v>
      </c>
      <c r="M142" s="119">
        <f t="shared" si="136"/>
        <v>1.0083006699999999</v>
      </c>
      <c r="N142" s="119">
        <f t="shared" si="130"/>
        <v>1.0234584315098794</v>
      </c>
      <c r="O142" s="112">
        <f t="shared" si="135"/>
        <v>1.0264053799999999</v>
      </c>
      <c r="P142" s="112">
        <f t="shared" si="142"/>
        <v>0</v>
      </c>
      <c r="Q142" s="162">
        <f t="shared" si="153"/>
        <v>0</v>
      </c>
      <c r="R142" s="30">
        <f t="shared" si="154"/>
        <v>0</v>
      </c>
      <c r="S142" s="112">
        <f t="shared" si="132"/>
        <v>0</v>
      </c>
      <c r="T142" s="122">
        <f t="shared" si="151"/>
        <v>0.20100000000000001</v>
      </c>
      <c r="U142" s="120">
        <f t="shared" si="131"/>
        <v>23</v>
      </c>
      <c r="V142" s="120">
        <v>252</v>
      </c>
      <c r="W142" s="119">
        <f t="shared" si="143"/>
        <v>1.016856988</v>
      </c>
      <c r="X142" s="112">
        <f t="shared" si="144"/>
        <v>0</v>
      </c>
      <c r="Y142" s="112">
        <f t="shared" si="145"/>
        <v>0</v>
      </c>
      <c r="Z142" s="125" t="str">
        <f t="shared" si="155"/>
        <v>A+J=</v>
      </c>
      <c r="AA142" s="117">
        <f t="shared" si="156"/>
        <v>44428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22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3"/>
      <c r="DE142" s="1"/>
      <c r="DF142" s="1"/>
      <c r="DG142" s="1"/>
      <c r="DH142" s="1"/>
      <c r="DI142" s="1"/>
      <c r="DJ142" s="1"/>
      <c r="DK142" s="1"/>
      <c r="DL142" s="1"/>
      <c r="DM142" s="1"/>
      <c r="DN142" s="4"/>
      <c r="DO142" s="15"/>
      <c r="DP142" s="15"/>
      <c r="DQ142" s="24"/>
      <c r="DR142" s="15"/>
      <c r="DS142" s="1"/>
      <c r="DT142" s="15"/>
    </row>
    <row r="143" spans="1:124" ht="12.75" x14ac:dyDescent="0.2">
      <c r="A143" s="111">
        <f t="shared" si="146"/>
        <v>44408</v>
      </c>
      <c r="B143" s="112">
        <f t="shared" si="139"/>
        <v>0</v>
      </c>
      <c r="C143" s="112">
        <f t="shared" si="152"/>
        <v>0</v>
      </c>
      <c r="D143" s="113">
        <f t="shared" si="147"/>
        <v>5692.31</v>
      </c>
      <c r="E143" s="114">
        <f t="shared" si="133"/>
        <v>5739.56</v>
      </c>
      <c r="F143" s="115">
        <f t="shared" si="134"/>
        <v>44367</v>
      </c>
      <c r="G143" s="116">
        <f t="shared" si="140"/>
        <v>8.3006723105383262E-3</v>
      </c>
      <c r="H143" s="117">
        <f t="shared" si="148"/>
        <v>44428</v>
      </c>
      <c r="I143" s="117">
        <f t="shared" si="141"/>
        <v>44428</v>
      </c>
      <c r="J143" s="118">
        <f t="shared" si="149"/>
        <v>23</v>
      </c>
      <c r="K143" s="118">
        <f t="shared" si="138"/>
        <v>9</v>
      </c>
      <c r="L143" s="8">
        <f t="shared" si="150"/>
        <v>1.00323991</v>
      </c>
      <c r="M143" s="119">
        <f t="shared" si="136"/>
        <v>1.0083006699999999</v>
      </c>
      <c r="N143" s="119">
        <f t="shared" si="130"/>
        <v>1.0234584315098794</v>
      </c>
      <c r="O143" s="112">
        <f t="shared" si="135"/>
        <v>1.02677434</v>
      </c>
      <c r="P143" s="112">
        <f t="shared" si="142"/>
        <v>0</v>
      </c>
      <c r="Q143" s="162">
        <f t="shared" si="153"/>
        <v>0</v>
      </c>
      <c r="R143" s="30">
        <f t="shared" si="154"/>
        <v>0</v>
      </c>
      <c r="S143" s="112">
        <f t="shared" si="132"/>
        <v>0</v>
      </c>
      <c r="T143" s="122">
        <f t="shared" si="151"/>
        <v>0.20100000000000001</v>
      </c>
      <c r="U143" s="120">
        <f t="shared" si="131"/>
        <v>24</v>
      </c>
      <c r="V143" s="120">
        <v>252</v>
      </c>
      <c r="W143" s="119">
        <f t="shared" si="143"/>
        <v>1.017596312</v>
      </c>
      <c r="X143" s="112">
        <f t="shared" si="144"/>
        <v>0</v>
      </c>
      <c r="Y143" s="112">
        <f t="shared" si="145"/>
        <v>0</v>
      </c>
      <c r="Z143" s="125" t="str">
        <f t="shared" si="155"/>
        <v>A+J=</v>
      </c>
      <c r="AA143" s="117">
        <f t="shared" si="156"/>
        <v>44428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22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3"/>
      <c r="DE143" s="1"/>
      <c r="DF143" s="1"/>
      <c r="DG143" s="1"/>
      <c r="DH143" s="1"/>
      <c r="DI143" s="1"/>
      <c r="DJ143" s="1"/>
      <c r="DK143" s="1"/>
      <c r="DL143" s="1"/>
      <c r="DM143" s="1"/>
      <c r="DN143" s="4"/>
      <c r="DO143" s="15"/>
      <c r="DP143" s="15"/>
      <c r="DQ143" s="24"/>
      <c r="DR143" s="15"/>
      <c r="DS143" s="1"/>
      <c r="DT143" s="15"/>
    </row>
    <row r="144" spans="1:124" ht="12.75" x14ac:dyDescent="0.2">
      <c r="A144" s="111">
        <f t="shared" si="146"/>
        <v>44409</v>
      </c>
      <c r="B144" s="112">
        <f t="shared" si="139"/>
        <v>0</v>
      </c>
      <c r="C144" s="112">
        <f t="shared" si="152"/>
        <v>0</v>
      </c>
      <c r="D144" s="113">
        <f t="shared" si="147"/>
        <v>5692.31</v>
      </c>
      <c r="E144" s="114">
        <f t="shared" si="133"/>
        <v>5739.56</v>
      </c>
      <c r="F144" s="115">
        <f t="shared" si="134"/>
        <v>44367</v>
      </c>
      <c r="G144" s="116">
        <f t="shared" si="140"/>
        <v>8.3006723105383262E-3</v>
      </c>
      <c r="H144" s="117">
        <f t="shared" si="148"/>
        <v>44428</v>
      </c>
      <c r="I144" s="117">
        <f t="shared" si="141"/>
        <v>44428</v>
      </c>
      <c r="J144" s="118">
        <f t="shared" si="149"/>
        <v>23</v>
      </c>
      <c r="K144" s="118">
        <f t="shared" si="138"/>
        <v>9</v>
      </c>
      <c r="L144" s="8">
        <f t="shared" si="150"/>
        <v>1.00323991</v>
      </c>
      <c r="M144" s="119">
        <f t="shared" si="136"/>
        <v>1.0083006699999999</v>
      </c>
      <c r="N144" s="119">
        <f t="shared" si="130"/>
        <v>1.0234584315098794</v>
      </c>
      <c r="O144" s="112">
        <f t="shared" si="135"/>
        <v>1.02677434</v>
      </c>
      <c r="P144" s="112">
        <f t="shared" si="142"/>
        <v>0</v>
      </c>
      <c r="Q144" s="162">
        <f t="shared" si="153"/>
        <v>0</v>
      </c>
      <c r="R144" s="30">
        <f t="shared" si="154"/>
        <v>0</v>
      </c>
      <c r="S144" s="112">
        <f t="shared" si="132"/>
        <v>0</v>
      </c>
      <c r="T144" s="122">
        <f t="shared" si="151"/>
        <v>0.20100000000000001</v>
      </c>
      <c r="U144" s="120">
        <f t="shared" si="131"/>
        <v>24</v>
      </c>
      <c r="V144" s="120">
        <v>252</v>
      </c>
      <c r="W144" s="119">
        <f t="shared" si="143"/>
        <v>1.017596312</v>
      </c>
      <c r="X144" s="112">
        <f t="shared" si="144"/>
        <v>0</v>
      </c>
      <c r="Y144" s="112">
        <f t="shared" si="145"/>
        <v>0</v>
      </c>
      <c r="Z144" s="125" t="str">
        <f t="shared" si="155"/>
        <v>A+J=</v>
      </c>
      <c r="AA144" s="117">
        <f t="shared" si="156"/>
        <v>44428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22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3"/>
      <c r="DE144" s="1"/>
      <c r="DF144" s="1"/>
      <c r="DG144" s="1"/>
      <c r="DH144" s="1"/>
      <c r="DI144" s="1"/>
      <c r="DJ144" s="1"/>
      <c r="DK144" s="1"/>
      <c r="DL144" s="1"/>
      <c r="DM144" s="1"/>
      <c r="DN144" s="4"/>
      <c r="DO144" s="15"/>
      <c r="DP144" s="15"/>
      <c r="DQ144" s="24"/>
      <c r="DR144" s="15"/>
      <c r="DS144" s="1"/>
      <c r="DT144" s="15"/>
    </row>
    <row r="145" spans="1:124" ht="12.75" x14ac:dyDescent="0.2">
      <c r="A145" s="111">
        <f t="shared" si="146"/>
        <v>44410</v>
      </c>
      <c r="B145" s="112">
        <f t="shared" si="139"/>
        <v>0</v>
      </c>
      <c r="C145" s="112">
        <f t="shared" si="152"/>
        <v>0</v>
      </c>
      <c r="D145" s="113">
        <f t="shared" si="147"/>
        <v>5692.31</v>
      </c>
      <c r="E145" s="114">
        <f t="shared" si="133"/>
        <v>5739.56</v>
      </c>
      <c r="F145" s="115">
        <f t="shared" si="134"/>
        <v>44367</v>
      </c>
      <c r="G145" s="116">
        <f t="shared" si="140"/>
        <v>8.3006723105383262E-3</v>
      </c>
      <c r="H145" s="117">
        <f t="shared" si="148"/>
        <v>44428</v>
      </c>
      <c r="I145" s="117">
        <f t="shared" si="141"/>
        <v>44428</v>
      </c>
      <c r="J145" s="118">
        <f t="shared" si="149"/>
        <v>23</v>
      </c>
      <c r="K145" s="118">
        <f t="shared" si="138"/>
        <v>9</v>
      </c>
      <c r="L145" s="8">
        <f t="shared" si="150"/>
        <v>1.00323991</v>
      </c>
      <c r="M145" s="119">
        <f t="shared" si="136"/>
        <v>1.0083006699999999</v>
      </c>
      <c r="N145" s="119">
        <f t="shared" si="130"/>
        <v>1.0234584315098794</v>
      </c>
      <c r="O145" s="112">
        <f t="shared" si="135"/>
        <v>1.02677434</v>
      </c>
      <c r="P145" s="112">
        <f t="shared" si="142"/>
        <v>0</v>
      </c>
      <c r="Q145" s="162">
        <f t="shared" si="153"/>
        <v>0</v>
      </c>
      <c r="R145" s="30">
        <f t="shared" si="154"/>
        <v>0</v>
      </c>
      <c r="S145" s="112">
        <f t="shared" si="132"/>
        <v>0</v>
      </c>
      <c r="T145" s="122">
        <f t="shared" si="151"/>
        <v>0.20100000000000001</v>
      </c>
      <c r="U145" s="120">
        <f t="shared" si="131"/>
        <v>24</v>
      </c>
      <c r="V145" s="120">
        <v>252</v>
      </c>
      <c r="W145" s="119">
        <f t="shared" si="143"/>
        <v>1.017596312</v>
      </c>
      <c r="X145" s="112">
        <f t="shared" si="144"/>
        <v>0</v>
      </c>
      <c r="Y145" s="112">
        <f t="shared" si="145"/>
        <v>0</v>
      </c>
      <c r="Z145" s="125" t="str">
        <f t="shared" si="155"/>
        <v>A+J=</v>
      </c>
      <c r="AA145" s="117">
        <f t="shared" si="156"/>
        <v>44428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22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3"/>
      <c r="DE145" s="1"/>
      <c r="DF145" s="1"/>
      <c r="DG145" s="1"/>
      <c r="DH145" s="1"/>
      <c r="DI145" s="1"/>
      <c r="DJ145" s="1"/>
      <c r="DK145" s="1"/>
      <c r="DL145" s="1"/>
      <c r="DM145" s="1"/>
      <c r="DN145" s="4"/>
      <c r="DO145" s="15"/>
      <c r="DP145" s="15"/>
      <c r="DQ145" s="24"/>
      <c r="DR145" s="15"/>
      <c r="DS145" s="1"/>
      <c r="DT145" s="15"/>
    </row>
    <row r="146" spans="1:124" ht="12.75" x14ac:dyDescent="0.2">
      <c r="A146" s="111">
        <f t="shared" si="146"/>
        <v>44411</v>
      </c>
      <c r="B146" s="112">
        <f t="shared" si="139"/>
        <v>0</v>
      </c>
      <c r="C146" s="112">
        <f t="shared" si="152"/>
        <v>0</v>
      </c>
      <c r="D146" s="113">
        <f t="shared" si="147"/>
        <v>5692.31</v>
      </c>
      <c r="E146" s="114">
        <f t="shared" si="133"/>
        <v>5739.56</v>
      </c>
      <c r="F146" s="115">
        <f t="shared" si="134"/>
        <v>44367</v>
      </c>
      <c r="G146" s="116">
        <f t="shared" si="140"/>
        <v>8.3006723105383262E-3</v>
      </c>
      <c r="H146" s="117">
        <f t="shared" si="148"/>
        <v>44428</v>
      </c>
      <c r="I146" s="117">
        <f t="shared" si="141"/>
        <v>44428</v>
      </c>
      <c r="J146" s="118">
        <f t="shared" si="149"/>
        <v>23</v>
      </c>
      <c r="K146" s="118">
        <f t="shared" si="138"/>
        <v>10</v>
      </c>
      <c r="L146" s="8">
        <f t="shared" si="150"/>
        <v>1.00360055</v>
      </c>
      <c r="M146" s="119">
        <f t="shared" si="136"/>
        <v>1.0083006699999999</v>
      </c>
      <c r="N146" s="119">
        <f t="shared" si="130"/>
        <v>1.0234584315098794</v>
      </c>
      <c r="O146" s="112">
        <f t="shared" si="135"/>
        <v>1.0271434399999999</v>
      </c>
      <c r="P146" s="112">
        <f t="shared" si="142"/>
        <v>0</v>
      </c>
      <c r="Q146" s="162">
        <f t="shared" si="153"/>
        <v>0</v>
      </c>
      <c r="R146" s="30">
        <f t="shared" si="154"/>
        <v>0</v>
      </c>
      <c r="S146" s="112">
        <f t="shared" si="132"/>
        <v>0</v>
      </c>
      <c r="T146" s="122">
        <f t="shared" si="151"/>
        <v>0.20100000000000001</v>
      </c>
      <c r="U146" s="120">
        <f t="shared" si="131"/>
        <v>25</v>
      </c>
      <c r="V146" s="120">
        <v>252</v>
      </c>
      <c r="W146" s="119">
        <f t="shared" si="143"/>
        <v>1.0183361740000001</v>
      </c>
      <c r="X146" s="112">
        <f t="shared" si="144"/>
        <v>0</v>
      </c>
      <c r="Y146" s="112">
        <f t="shared" si="145"/>
        <v>0</v>
      </c>
      <c r="Z146" s="125" t="str">
        <f t="shared" si="155"/>
        <v>A+J=</v>
      </c>
      <c r="AA146" s="117">
        <f t="shared" si="156"/>
        <v>44428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22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3"/>
      <c r="DE146" s="1"/>
      <c r="DF146" s="1"/>
      <c r="DG146" s="1"/>
      <c r="DH146" s="1"/>
      <c r="DI146" s="1"/>
      <c r="DJ146" s="1"/>
      <c r="DK146" s="1"/>
      <c r="DL146" s="1"/>
      <c r="DM146" s="1"/>
      <c r="DN146" s="4"/>
      <c r="DO146" s="15"/>
      <c r="DP146" s="15"/>
      <c r="DQ146" s="24"/>
      <c r="DR146" s="15"/>
      <c r="DS146" s="1"/>
      <c r="DT146" s="15"/>
    </row>
    <row r="147" spans="1:124" ht="12.75" x14ac:dyDescent="0.2">
      <c r="A147" s="111">
        <f t="shared" si="146"/>
        <v>44412</v>
      </c>
      <c r="B147" s="112">
        <f t="shared" si="139"/>
        <v>0</v>
      </c>
      <c r="C147" s="112">
        <f t="shared" si="152"/>
        <v>0</v>
      </c>
      <c r="D147" s="113">
        <f t="shared" si="147"/>
        <v>5692.31</v>
      </c>
      <c r="E147" s="114">
        <f t="shared" si="133"/>
        <v>5739.56</v>
      </c>
      <c r="F147" s="115">
        <f t="shared" si="134"/>
        <v>44367</v>
      </c>
      <c r="G147" s="116">
        <f t="shared" si="140"/>
        <v>8.3006723105383262E-3</v>
      </c>
      <c r="H147" s="117">
        <f t="shared" si="148"/>
        <v>44428</v>
      </c>
      <c r="I147" s="117">
        <f t="shared" si="141"/>
        <v>44428</v>
      </c>
      <c r="J147" s="118">
        <f t="shared" si="149"/>
        <v>23</v>
      </c>
      <c r="K147" s="118">
        <f t="shared" si="138"/>
        <v>11</v>
      </c>
      <c r="L147" s="8">
        <f t="shared" si="150"/>
        <v>1.0039613199999999</v>
      </c>
      <c r="M147" s="119">
        <f t="shared" si="136"/>
        <v>1.0083006699999999</v>
      </c>
      <c r="N147" s="119">
        <f t="shared" si="130"/>
        <v>1.0234584315098794</v>
      </c>
      <c r="O147" s="112">
        <f t="shared" si="135"/>
        <v>1.0275126699999999</v>
      </c>
      <c r="P147" s="112">
        <f t="shared" si="142"/>
        <v>0</v>
      </c>
      <c r="Q147" s="162">
        <f t="shared" si="153"/>
        <v>0</v>
      </c>
      <c r="R147" s="30">
        <f t="shared" si="154"/>
        <v>0</v>
      </c>
      <c r="S147" s="112">
        <f t="shared" si="132"/>
        <v>0</v>
      </c>
      <c r="T147" s="122">
        <f t="shared" si="151"/>
        <v>0.20100000000000001</v>
      </c>
      <c r="U147" s="120">
        <f t="shared" si="131"/>
        <v>26</v>
      </c>
      <c r="V147" s="120">
        <v>252</v>
      </c>
      <c r="W147" s="119">
        <f t="shared" si="143"/>
        <v>1.0190765740000001</v>
      </c>
      <c r="X147" s="112">
        <f t="shared" si="144"/>
        <v>0</v>
      </c>
      <c r="Y147" s="112">
        <f t="shared" si="145"/>
        <v>0</v>
      </c>
      <c r="Z147" s="125" t="str">
        <f t="shared" si="155"/>
        <v>A+J=</v>
      </c>
      <c r="AA147" s="117">
        <f t="shared" si="156"/>
        <v>44428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22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3"/>
      <c r="DE147" s="1"/>
      <c r="DF147" s="1"/>
      <c r="DG147" s="1"/>
      <c r="DH147" s="1"/>
      <c r="DI147" s="1"/>
      <c r="DJ147" s="1"/>
      <c r="DK147" s="1"/>
      <c r="DL147" s="1"/>
      <c r="DM147" s="1"/>
      <c r="DN147" s="4"/>
      <c r="DO147" s="15"/>
      <c r="DP147" s="15"/>
      <c r="DQ147" s="24"/>
      <c r="DR147" s="15"/>
      <c r="DS147" s="1"/>
      <c r="DT147" s="15"/>
    </row>
    <row r="148" spans="1:124" ht="14.25" x14ac:dyDescent="0.2">
      <c r="A148" s="111">
        <f t="shared" si="146"/>
        <v>44413</v>
      </c>
      <c r="B148" s="112">
        <f t="shared" si="139"/>
        <v>0</v>
      </c>
      <c r="C148" s="112">
        <f t="shared" si="152"/>
        <v>0</v>
      </c>
      <c r="D148" s="113">
        <f t="shared" si="147"/>
        <v>5692.31</v>
      </c>
      <c r="E148" s="114">
        <f t="shared" si="133"/>
        <v>5739.56</v>
      </c>
      <c r="F148" s="115">
        <f t="shared" si="134"/>
        <v>44367</v>
      </c>
      <c r="G148" s="116">
        <f t="shared" si="140"/>
        <v>8.3006723105383262E-3</v>
      </c>
      <c r="H148" s="117">
        <f t="shared" si="148"/>
        <v>44428</v>
      </c>
      <c r="I148" s="117">
        <f t="shared" si="141"/>
        <v>44428</v>
      </c>
      <c r="J148" s="118">
        <f t="shared" si="149"/>
        <v>23</v>
      </c>
      <c r="K148" s="118">
        <f t="shared" si="138"/>
        <v>12</v>
      </c>
      <c r="L148" s="8">
        <f t="shared" si="150"/>
        <v>1.0043222199999999</v>
      </c>
      <c r="M148" s="119">
        <f t="shared" si="136"/>
        <v>1.0083006699999999</v>
      </c>
      <c r="N148" s="119">
        <f t="shared" si="130"/>
        <v>1.0234584315098794</v>
      </c>
      <c r="O148" s="112">
        <f t="shared" si="135"/>
        <v>1.0278820399999999</v>
      </c>
      <c r="P148" s="112">
        <f t="shared" si="142"/>
        <v>0</v>
      </c>
      <c r="Q148" s="162">
        <f t="shared" si="153"/>
        <v>0</v>
      </c>
      <c r="R148" s="30">
        <f t="shared" si="154"/>
        <v>0</v>
      </c>
      <c r="S148" s="112">
        <f t="shared" si="132"/>
        <v>0</v>
      </c>
      <c r="T148" s="122">
        <f t="shared" si="151"/>
        <v>0.20100000000000001</v>
      </c>
      <c r="U148" s="120">
        <f t="shared" si="131"/>
        <v>27</v>
      </c>
      <c r="V148" s="120">
        <v>252</v>
      </c>
      <c r="W148" s="119">
        <f t="shared" si="143"/>
        <v>1.0198175119999999</v>
      </c>
      <c r="X148" s="112">
        <f t="shared" si="144"/>
        <v>0</v>
      </c>
      <c r="Y148" s="112">
        <f t="shared" si="145"/>
        <v>0</v>
      </c>
      <c r="Z148" s="125" t="str">
        <f t="shared" si="155"/>
        <v>A+J=</v>
      </c>
      <c r="AA148" s="117">
        <f t="shared" si="156"/>
        <v>44428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44275</v>
      </c>
      <c r="AI148" s="145">
        <f t="shared" ref="AI148:AI179" si="157">WORKDAY(AH148,-1,AD$148:AD$502)</f>
        <v>44274</v>
      </c>
      <c r="AJ148" s="145">
        <f t="shared" ref="AJ148:AJ179" si="158">WORKDAY(AI148,1,AD$148:AD$502)</f>
        <v>44277</v>
      </c>
      <c r="AK148" s="145">
        <f t="shared" ref="AK148:AK162" si="159">AJ149</f>
        <v>44306</v>
      </c>
      <c r="AL148" s="143">
        <f t="shared" ref="AL148:AL179" si="160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22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3"/>
      <c r="DE148" s="1"/>
      <c r="DF148" s="1"/>
      <c r="DG148" s="1"/>
      <c r="DH148" s="1"/>
      <c r="DI148" s="1"/>
      <c r="DJ148" s="1"/>
      <c r="DK148" s="1"/>
      <c r="DL148" s="1"/>
      <c r="DM148" s="1"/>
      <c r="DN148" s="4"/>
      <c r="DO148" s="15"/>
      <c r="DP148" s="15"/>
      <c r="DQ148" s="24"/>
      <c r="DR148" s="15"/>
      <c r="DS148" s="1"/>
      <c r="DT148" s="15"/>
    </row>
    <row r="149" spans="1:124" ht="12.75" x14ac:dyDescent="0.2">
      <c r="A149" s="111">
        <f t="shared" si="146"/>
        <v>44414</v>
      </c>
      <c r="B149" s="112">
        <f t="shared" si="139"/>
        <v>0</v>
      </c>
      <c r="C149" s="112">
        <f t="shared" si="152"/>
        <v>0</v>
      </c>
      <c r="D149" s="113">
        <f t="shared" si="147"/>
        <v>5692.31</v>
      </c>
      <c r="E149" s="114">
        <f t="shared" si="133"/>
        <v>5739.56</v>
      </c>
      <c r="F149" s="115">
        <f t="shared" si="134"/>
        <v>44367</v>
      </c>
      <c r="G149" s="116">
        <f t="shared" si="140"/>
        <v>8.3006723105383262E-3</v>
      </c>
      <c r="H149" s="117">
        <f t="shared" si="148"/>
        <v>44428</v>
      </c>
      <c r="I149" s="117">
        <f t="shared" si="141"/>
        <v>44428</v>
      </c>
      <c r="J149" s="118">
        <f t="shared" si="149"/>
        <v>23</v>
      </c>
      <c r="K149" s="118">
        <f t="shared" si="138"/>
        <v>13</v>
      </c>
      <c r="L149" s="8">
        <f t="shared" si="150"/>
        <v>1.00468325</v>
      </c>
      <c r="M149" s="119">
        <f t="shared" si="136"/>
        <v>1.0083006699999999</v>
      </c>
      <c r="N149" s="119">
        <f t="shared" si="130"/>
        <v>1.0234584315098794</v>
      </c>
      <c r="O149" s="112">
        <f t="shared" si="135"/>
        <v>1.0282515400000001</v>
      </c>
      <c r="P149" s="112">
        <f t="shared" si="142"/>
        <v>0</v>
      </c>
      <c r="Q149" s="162">
        <f t="shared" si="153"/>
        <v>0</v>
      </c>
      <c r="R149" s="30">
        <f t="shared" si="154"/>
        <v>0</v>
      </c>
      <c r="S149" s="112">
        <f t="shared" si="132"/>
        <v>0</v>
      </c>
      <c r="T149" s="122">
        <f t="shared" si="151"/>
        <v>0.20100000000000001</v>
      </c>
      <c r="U149" s="120">
        <f t="shared" si="131"/>
        <v>28</v>
      </c>
      <c r="V149" s="120">
        <v>252</v>
      </c>
      <c r="W149" s="119">
        <f t="shared" si="143"/>
        <v>1.0205589879999999</v>
      </c>
      <c r="X149" s="112">
        <f t="shared" si="144"/>
        <v>0</v>
      </c>
      <c r="Y149" s="112">
        <f t="shared" si="145"/>
        <v>0</v>
      </c>
      <c r="Z149" s="125" t="str">
        <f t="shared" si="155"/>
        <v>A+J=</v>
      </c>
      <c r="AA149" s="117">
        <f t="shared" si="156"/>
        <v>44428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44306</v>
      </c>
      <c r="AI149" s="145">
        <f t="shared" si="157"/>
        <v>44305</v>
      </c>
      <c r="AJ149" s="145">
        <f t="shared" si="158"/>
        <v>44306</v>
      </c>
      <c r="AK149" s="145">
        <f t="shared" si="159"/>
        <v>44336</v>
      </c>
      <c r="AL149" s="143">
        <f t="shared" si="160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22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3"/>
      <c r="DE149" s="1"/>
      <c r="DF149" s="1"/>
      <c r="DG149" s="1"/>
      <c r="DH149" s="1"/>
      <c r="DI149" s="1"/>
      <c r="DJ149" s="1"/>
      <c r="DK149" s="1"/>
      <c r="DL149" s="1"/>
      <c r="DM149" s="1"/>
      <c r="DN149" s="4"/>
      <c r="DO149" s="15"/>
      <c r="DP149" s="15"/>
      <c r="DQ149" s="24"/>
      <c r="DR149" s="15"/>
      <c r="DS149" s="1"/>
      <c r="DT149" s="15"/>
    </row>
    <row r="150" spans="1:124" ht="12.75" x14ac:dyDescent="0.2">
      <c r="A150" s="111">
        <f t="shared" si="146"/>
        <v>44415</v>
      </c>
      <c r="B150" s="112">
        <f t="shared" si="139"/>
        <v>0</v>
      </c>
      <c r="C150" s="112">
        <f t="shared" si="152"/>
        <v>0</v>
      </c>
      <c r="D150" s="113">
        <f t="shared" si="147"/>
        <v>5692.31</v>
      </c>
      <c r="E150" s="114">
        <f t="shared" si="133"/>
        <v>5739.56</v>
      </c>
      <c r="F150" s="115">
        <f t="shared" si="134"/>
        <v>44367</v>
      </c>
      <c r="G150" s="116">
        <f t="shared" si="140"/>
        <v>8.3006723105383262E-3</v>
      </c>
      <c r="H150" s="117">
        <f t="shared" si="148"/>
        <v>44428</v>
      </c>
      <c r="I150" s="117">
        <f t="shared" si="141"/>
        <v>44428</v>
      </c>
      <c r="J150" s="118">
        <f t="shared" si="149"/>
        <v>23</v>
      </c>
      <c r="K150" s="118">
        <f t="shared" si="138"/>
        <v>14</v>
      </c>
      <c r="L150" s="8">
        <f t="shared" si="150"/>
        <v>1.0050444000000001</v>
      </c>
      <c r="M150" s="119">
        <f t="shared" si="136"/>
        <v>1.0083006699999999</v>
      </c>
      <c r="N150" s="119">
        <f t="shared" si="130"/>
        <v>1.0234584315098794</v>
      </c>
      <c r="O150" s="112">
        <f t="shared" si="135"/>
        <v>1.0286211599999999</v>
      </c>
      <c r="P150" s="112">
        <f t="shared" si="142"/>
        <v>0</v>
      </c>
      <c r="Q150" s="162">
        <f t="shared" si="153"/>
        <v>0</v>
      </c>
      <c r="R150" s="30">
        <f t="shared" si="154"/>
        <v>0</v>
      </c>
      <c r="S150" s="112">
        <f t="shared" si="132"/>
        <v>0</v>
      </c>
      <c r="T150" s="122">
        <f t="shared" si="151"/>
        <v>0.20100000000000001</v>
      </c>
      <c r="U150" s="120">
        <f t="shared" si="131"/>
        <v>29</v>
      </c>
      <c r="V150" s="120">
        <v>252</v>
      </c>
      <c r="W150" s="119">
        <f t="shared" si="143"/>
        <v>1.0213010039999999</v>
      </c>
      <c r="X150" s="112">
        <f t="shared" si="144"/>
        <v>0</v>
      </c>
      <c r="Y150" s="112">
        <f t="shared" si="145"/>
        <v>0</v>
      </c>
      <c r="Z150" s="125" t="str">
        <f t="shared" si="155"/>
        <v>A+J=</v>
      </c>
      <c r="AA150" s="117">
        <f t="shared" si="156"/>
        <v>44428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61">AG149+1</f>
        <v>2</v>
      </c>
      <c r="AH150" s="145">
        <f t="shared" ref="AH150:AH162" si="162">EDATE(AH149,1)</f>
        <v>44336</v>
      </c>
      <c r="AI150" s="145">
        <f t="shared" si="157"/>
        <v>44335</v>
      </c>
      <c r="AJ150" s="145">
        <f t="shared" si="158"/>
        <v>44336</v>
      </c>
      <c r="AK150" s="145">
        <f t="shared" si="159"/>
        <v>44368</v>
      </c>
      <c r="AL150" s="143">
        <f t="shared" si="160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22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3"/>
      <c r="DE150" s="1"/>
      <c r="DF150" s="1"/>
      <c r="DG150" s="1"/>
      <c r="DH150" s="1"/>
      <c r="DI150" s="1"/>
      <c r="DJ150" s="1"/>
      <c r="DK150" s="1"/>
      <c r="DL150" s="1"/>
      <c r="DM150" s="1"/>
      <c r="DN150" s="4"/>
      <c r="DO150" s="15"/>
      <c r="DP150" s="15"/>
      <c r="DQ150" s="24"/>
      <c r="DR150" s="15"/>
      <c r="DS150" s="1"/>
      <c r="DT150" s="15"/>
    </row>
    <row r="151" spans="1:124" ht="12.75" x14ac:dyDescent="0.2">
      <c r="A151" s="111">
        <f t="shared" si="146"/>
        <v>44416</v>
      </c>
      <c r="B151" s="112">
        <f t="shared" si="139"/>
        <v>0</v>
      </c>
      <c r="C151" s="112">
        <f t="shared" si="152"/>
        <v>0</v>
      </c>
      <c r="D151" s="113">
        <f t="shared" si="147"/>
        <v>5692.31</v>
      </c>
      <c r="E151" s="114">
        <f t="shared" si="133"/>
        <v>5739.56</v>
      </c>
      <c r="F151" s="115">
        <f t="shared" si="134"/>
        <v>44367</v>
      </c>
      <c r="G151" s="116">
        <f t="shared" si="140"/>
        <v>8.3006723105383262E-3</v>
      </c>
      <c r="H151" s="117">
        <f t="shared" si="148"/>
        <v>44428</v>
      </c>
      <c r="I151" s="117">
        <f t="shared" si="141"/>
        <v>44428</v>
      </c>
      <c r="J151" s="118">
        <f t="shared" si="149"/>
        <v>23</v>
      </c>
      <c r="K151" s="118">
        <f t="shared" si="138"/>
        <v>14</v>
      </c>
      <c r="L151" s="8">
        <f t="shared" si="150"/>
        <v>1.0050444000000001</v>
      </c>
      <c r="M151" s="119">
        <f t="shared" si="136"/>
        <v>1.0083006699999999</v>
      </c>
      <c r="N151" s="119">
        <f t="shared" si="130"/>
        <v>1.0234584315098794</v>
      </c>
      <c r="O151" s="112">
        <f t="shared" si="135"/>
        <v>1.0286211599999999</v>
      </c>
      <c r="P151" s="112">
        <f t="shared" si="142"/>
        <v>0</v>
      </c>
      <c r="Q151" s="162">
        <f t="shared" si="153"/>
        <v>0</v>
      </c>
      <c r="R151" s="30">
        <f t="shared" si="154"/>
        <v>0</v>
      </c>
      <c r="S151" s="112">
        <f t="shared" si="132"/>
        <v>0</v>
      </c>
      <c r="T151" s="122">
        <f t="shared" si="151"/>
        <v>0.20100000000000001</v>
      </c>
      <c r="U151" s="120">
        <f t="shared" si="131"/>
        <v>29</v>
      </c>
      <c r="V151" s="120">
        <v>252</v>
      </c>
      <c r="W151" s="119">
        <f t="shared" si="143"/>
        <v>1.0213010039999999</v>
      </c>
      <c r="X151" s="112">
        <f t="shared" si="144"/>
        <v>0</v>
      </c>
      <c r="Y151" s="112">
        <f t="shared" si="145"/>
        <v>0</v>
      </c>
      <c r="Z151" s="125" t="str">
        <f t="shared" si="155"/>
        <v>A+J=</v>
      </c>
      <c r="AA151" s="117">
        <f t="shared" si="156"/>
        <v>44428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61"/>
        <v>3</v>
      </c>
      <c r="AH151" s="145">
        <f t="shared" si="162"/>
        <v>44367</v>
      </c>
      <c r="AI151" s="145">
        <f t="shared" si="157"/>
        <v>44365</v>
      </c>
      <c r="AJ151" s="145">
        <f t="shared" si="158"/>
        <v>44368</v>
      </c>
      <c r="AK151" s="145">
        <f t="shared" si="159"/>
        <v>44397</v>
      </c>
      <c r="AL151" s="143">
        <f t="shared" si="160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22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3"/>
      <c r="DE151" s="1"/>
      <c r="DF151" s="1"/>
      <c r="DG151" s="1"/>
      <c r="DH151" s="1"/>
      <c r="DI151" s="1"/>
      <c r="DJ151" s="1"/>
      <c r="DK151" s="1"/>
      <c r="DL151" s="1"/>
      <c r="DM151" s="1"/>
      <c r="DN151" s="4"/>
      <c r="DO151" s="15"/>
      <c r="DP151" s="15"/>
      <c r="DQ151" s="24"/>
      <c r="DR151" s="15"/>
      <c r="DS151" s="1"/>
      <c r="DT151" s="15"/>
    </row>
    <row r="152" spans="1:124" ht="12.75" x14ac:dyDescent="0.2">
      <c r="A152" s="111">
        <f t="shared" si="146"/>
        <v>44417</v>
      </c>
      <c r="B152" s="112">
        <f t="shared" si="139"/>
        <v>0</v>
      </c>
      <c r="C152" s="112">
        <f t="shared" si="152"/>
        <v>0</v>
      </c>
      <c r="D152" s="113">
        <f t="shared" si="147"/>
        <v>5692.31</v>
      </c>
      <c r="E152" s="114">
        <f t="shared" si="133"/>
        <v>5739.56</v>
      </c>
      <c r="F152" s="115">
        <f t="shared" si="134"/>
        <v>44367</v>
      </c>
      <c r="G152" s="116">
        <f t="shared" si="140"/>
        <v>8.3006723105383262E-3</v>
      </c>
      <c r="H152" s="117">
        <f t="shared" si="148"/>
        <v>44428</v>
      </c>
      <c r="I152" s="117">
        <f t="shared" si="141"/>
        <v>44428</v>
      </c>
      <c r="J152" s="118">
        <f t="shared" si="149"/>
        <v>23</v>
      </c>
      <c r="K152" s="118">
        <f t="shared" si="138"/>
        <v>14</v>
      </c>
      <c r="L152" s="8">
        <f t="shared" si="150"/>
        <v>1.0050444000000001</v>
      </c>
      <c r="M152" s="119">
        <f t="shared" si="136"/>
        <v>1.0083006699999999</v>
      </c>
      <c r="N152" s="119">
        <f t="shared" si="130"/>
        <v>1.0234584315098794</v>
      </c>
      <c r="O152" s="112">
        <f t="shared" si="135"/>
        <v>1.0286211599999999</v>
      </c>
      <c r="P152" s="112">
        <f t="shared" si="142"/>
        <v>0</v>
      </c>
      <c r="Q152" s="162">
        <f t="shared" si="153"/>
        <v>0</v>
      </c>
      <c r="R152" s="30">
        <f t="shared" si="154"/>
        <v>0</v>
      </c>
      <c r="S152" s="112">
        <f t="shared" si="132"/>
        <v>0</v>
      </c>
      <c r="T152" s="122">
        <f t="shared" si="151"/>
        <v>0.20100000000000001</v>
      </c>
      <c r="U152" s="120">
        <f t="shared" si="131"/>
        <v>29</v>
      </c>
      <c r="V152" s="120">
        <v>252</v>
      </c>
      <c r="W152" s="119">
        <f t="shared" si="143"/>
        <v>1.0213010039999999</v>
      </c>
      <c r="X152" s="112">
        <f t="shared" si="144"/>
        <v>0</v>
      </c>
      <c r="Y152" s="112">
        <f t="shared" si="145"/>
        <v>0</v>
      </c>
      <c r="Z152" s="125" t="str">
        <f t="shared" si="155"/>
        <v>A+J=</v>
      </c>
      <c r="AA152" s="117">
        <f t="shared" si="156"/>
        <v>44428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61"/>
        <v>4</v>
      </c>
      <c r="AH152" s="145">
        <f t="shared" si="162"/>
        <v>44397</v>
      </c>
      <c r="AI152" s="145">
        <f t="shared" si="157"/>
        <v>44396</v>
      </c>
      <c r="AJ152" s="145">
        <f t="shared" si="158"/>
        <v>44397</v>
      </c>
      <c r="AK152" s="145">
        <f t="shared" si="159"/>
        <v>44428</v>
      </c>
      <c r="AL152" s="143">
        <f t="shared" si="160"/>
        <v>23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22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3"/>
      <c r="DE152" s="1"/>
      <c r="DF152" s="1"/>
      <c r="DG152" s="1"/>
      <c r="DH152" s="1"/>
      <c r="DI152" s="1"/>
      <c r="DJ152" s="1"/>
      <c r="DK152" s="1"/>
      <c r="DL152" s="1"/>
      <c r="DM152" s="1"/>
      <c r="DN152" s="4"/>
      <c r="DO152" s="15"/>
      <c r="DP152" s="15"/>
      <c r="DQ152" s="24"/>
      <c r="DR152" s="15"/>
      <c r="DS152" s="1"/>
      <c r="DT152" s="15"/>
    </row>
    <row r="153" spans="1:124" ht="12.75" x14ac:dyDescent="0.2">
      <c r="A153" s="111">
        <f t="shared" si="146"/>
        <v>44418</v>
      </c>
      <c r="B153" s="112">
        <f t="shared" si="139"/>
        <v>0</v>
      </c>
      <c r="C153" s="112">
        <f t="shared" si="152"/>
        <v>0</v>
      </c>
      <c r="D153" s="113">
        <f t="shared" si="147"/>
        <v>5692.31</v>
      </c>
      <c r="E153" s="114">
        <f t="shared" si="133"/>
        <v>5739.56</v>
      </c>
      <c r="F153" s="115">
        <f t="shared" si="134"/>
        <v>44367</v>
      </c>
      <c r="G153" s="116">
        <f t="shared" si="140"/>
        <v>8.3006723105383262E-3</v>
      </c>
      <c r="H153" s="117">
        <f t="shared" si="148"/>
        <v>44428</v>
      </c>
      <c r="I153" s="117">
        <f t="shared" si="141"/>
        <v>44428</v>
      </c>
      <c r="J153" s="118">
        <f t="shared" si="149"/>
        <v>23</v>
      </c>
      <c r="K153" s="118">
        <f t="shared" si="138"/>
        <v>15</v>
      </c>
      <c r="L153" s="8">
        <f t="shared" si="150"/>
        <v>1.0054056899999999</v>
      </c>
      <c r="M153" s="119">
        <f t="shared" si="136"/>
        <v>1.0083006699999999</v>
      </c>
      <c r="N153" s="119">
        <f t="shared" si="130"/>
        <v>1.0234584315098794</v>
      </c>
      <c r="O153" s="112">
        <f t="shared" si="135"/>
        <v>1.02899093</v>
      </c>
      <c r="P153" s="112">
        <f t="shared" si="142"/>
        <v>0</v>
      </c>
      <c r="Q153" s="162">
        <f t="shared" si="153"/>
        <v>0</v>
      </c>
      <c r="R153" s="30">
        <f t="shared" si="154"/>
        <v>0</v>
      </c>
      <c r="S153" s="112">
        <f t="shared" si="132"/>
        <v>0</v>
      </c>
      <c r="T153" s="122">
        <f t="shared" si="151"/>
        <v>0.20100000000000001</v>
      </c>
      <c r="U153" s="120">
        <f t="shared" si="131"/>
        <v>30</v>
      </c>
      <c r="V153" s="120">
        <v>252</v>
      </c>
      <c r="W153" s="119">
        <f t="shared" si="143"/>
        <v>1.0220435590000001</v>
      </c>
      <c r="X153" s="112">
        <f t="shared" si="144"/>
        <v>0</v>
      </c>
      <c r="Y153" s="112">
        <f t="shared" si="145"/>
        <v>0</v>
      </c>
      <c r="Z153" s="125" t="str">
        <f t="shared" si="155"/>
        <v>A+J=</v>
      </c>
      <c r="AA153" s="117">
        <f t="shared" si="156"/>
        <v>44428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61"/>
        <v>5</v>
      </c>
      <c r="AH153" s="145">
        <f t="shared" si="162"/>
        <v>44428</v>
      </c>
      <c r="AI153" s="145">
        <f t="shared" si="157"/>
        <v>44427</v>
      </c>
      <c r="AJ153" s="145">
        <f t="shared" si="158"/>
        <v>44428</v>
      </c>
      <c r="AK153" s="145">
        <f t="shared" si="159"/>
        <v>44459</v>
      </c>
      <c r="AL153" s="143">
        <f t="shared" si="160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22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3"/>
      <c r="DE153" s="1"/>
      <c r="DF153" s="1"/>
      <c r="DG153" s="1"/>
      <c r="DH153" s="1"/>
      <c r="DI153" s="1"/>
      <c r="DJ153" s="1"/>
      <c r="DK153" s="1"/>
      <c r="DL153" s="1"/>
      <c r="DM153" s="1"/>
      <c r="DN153" s="4"/>
      <c r="DO153" s="15"/>
      <c r="DP153" s="15"/>
      <c r="DQ153" s="24"/>
      <c r="DR153" s="15"/>
      <c r="DS153" s="1"/>
      <c r="DT153" s="15"/>
    </row>
    <row r="154" spans="1:124" ht="12.75" x14ac:dyDescent="0.2">
      <c r="A154" s="111">
        <f t="shared" si="146"/>
        <v>44419</v>
      </c>
      <c r="B154" s="112">
        <f t="shared" si="139"/>
        <v>0</v>
      </c>
      <c r="C154" s="112">
        <f t="shared" si="152"/>
        <v>0</v>
      </c>
      <c r="D154" s="113">
        <f t="shared" si="147"/>
        <v>5692.31</v>
      </c>
      <c r="E154" s="114">
        <f t="shared" si="133"/>
        <v>5739.56</v>
      </c>
      <c r="F154" s="115">
        <f t="shared" si="134"/>
        <v>44367</v>
      </c>
      <c r="G154" s="116">
        <f t="shared" si="140"/>
        <v>8.3006723105383262E-3</v>
      </c>
      <c r="H154" s="117">
        <f t="shared" si="148"/>
        <v>44428</v>
      </c>
      <c r="I154" s="117">
        <f t="shared" si="141"/>
        <v>44428</v>
      </c>
      <c r="J154" s="118">
        <f t="shared" si="149"/>
        <v>23</v>
      </c>
      <c r="K154" s="118">
        <f t="shared" si="138"/>
        <v>16</v>
      </c>
      <c r="L154" s="8">
        <f t="shared" si="150"/>
        <v>1.0057671100000001</v>
      </c>
      <c r="M154" s="119">
        <f t="shared" si="136"/>
        <v>1.0083006699999999</v>
      </c>
      <c r="N154" s="119">
        <f t="shared" si="130"/>
        <v>1.0234584315098794</v>
      </c>
      <c r="O154" s="112">
        <f t="shared" si="135"/>
        <v>1.02936082</v>
      </c>
      <c r="P154" s="112">
        <f t="shared" si="142"/>
        <v>0</v>
      </c>
      <c r="Q154" s="162">
        <f t="shared" si="153"/>
        <v>0</v>
      </c>
      <c r="R154" s="30">
        <f t="shared" si="154"/>
        <v>0</v>
      </c>
      <c r="S154" s="112">
        <f t="shared" si="132"/>
        <v>0</v>
      </c>
      <c r="T154" s="122">
        <f t="shared" si="151"/>
        <v>0.20100000000000001</v>
      </c>
      <c r="U154" s="120">
        <f t="shared" si="131"/>
        <v>31</v>
      </c>
      <c r="V154" s="120">
        <v>252</v>
      </c>
      <c r="W154" s="119">
        <f t="shared" si="143"/>
        <v>1.0227866539999999</v>
      </c>
      <c r="X154" s="112">
        <f t="shared" si="144"/>
        <v>0</v>
      </c>
      <c r="Y154" s="112">
        <f t="shared" si="145"/>
        <v>0</v>
      </c>
      <c r="Z154" s="125" t="str">
        <f t="shared" si="155"/>
        <v>A+J=</v>
      </c>
      <c r="AA154" s="117">
        <f t="shared" si="156"/>
        <v>44428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61"/>
        <v>6</v>
      </c>
      <c r="AH154" s="145">
        <f t="shared" si="162"/>
        <v>44459</v>
      </c>
      <c r="AI154" s="145">
        <f t="shared" si="157"/>
        <v>44456</v>
      </c>
      <c r="AJ154" s="145">
        <f t="shared" si="158"/>
        <v>44459</v>
      </c>
      <c r="AK154" s="145">
        <f t="shared" si="159"/>
        <v>44489</v>
      </c>
      <c r="AL154" s="143">
        <f t="shared" si="160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22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3"/>
      <c r="DE154" s="1"/>
      <c r="DF154" s="1"/>
      <c r="DG154" s="1"/>
      <c r="DH154" s="1"/>
      <c r="DI154" s="1"/>
      <c r="DJ154" s="1"/>
      <c r="DK154" s="1"/>
      <c r="DL154" s="1"/>
      <c r="DM154" s="1"/>
      <c r="DN154" s="4"/>
      <c r="DO154" s="15"/>
      <c r="DP154" s="15"/>
      <c r="DQ154" s="24"/>
      <c r="DR154" s="15"/>
      <c r="DS154" s="1"/>
      <c r="DT154" s="15"/>
    </row>
    <row r="155" spans="1:124" ht="12.75" x14ac:dyDescent="0.2">
      <c r="A155" s="111">
        <f t="shared" si="146"/>
        <v>44420</v>
      </c>
      <c r="B155" s="112">
        <f t="shared" si="139"/>
        <v>0</v>
      </c>
      <c r="C155" s="112">
        <f t="shared" si="152"/>
        <v>0</v>
      </c>
      <c r="D155" s="113">
        <f t="shared" si="147"/>
        <v>5692.31</v>
      </c>
      <c r="E155" s="114">
        <f t="shared" si="133"/>
        <v>5739.56</v>
      </c>
      <c r="F155" s="115">
        <f t="shared" si="134"/>
        <v>44367</v>
      </c>
      <c r="G155" s="116">
        <f t="shared" si="140"/>
        <v>8.3006723105383262E-3</v>
      </c>
      <c r="H155" s="117">
        <f t="shared" si="148"/>
        <v>44428</v>
      </c>
      <c r="I155" s="117">
        <f t="shared" si="141"/>
        <v>44428</v>
      </c>
      <c r="J155" s="118">
        <f t="shared" si="149"/>
        <v>23</v>
      </c>
      <c r="K155" s="118">
        <f t="shared" si="138"/>
        <v>17</v>
      </c>
      <c r="L155" s="8">
        <f t="shared" si="150"/>
        <v>1.00612865</v>
      </c>
      <c r="M155" s="119">
        <f t="shared" si="136"/>
        <v>1.0083006699999999</v>
      </c>
      <c r="N155" s="119">
        <f t="shared" si="130"/>
        <v>1.0234584315098794</v>
      </c>
      <c r="O155" s="112">
        <f t="shared" si="135"/>
        <v>1.02973085</v>
      </c>
      <c r="P155" s="112">
        <f t="shared" si="142"/>
        <v>0</v>
      </c>
      <c r="Q155" s="162">
        <f t="shared" si="153"/>
        <v>0</v>
      </c>
      <c r="R155" s="30">
        <f t="shared" si="154"/>
        <v>0</v>
      </c>
      <c r="S155" s="112">
        <f t="shared" si="132"/>
        <v>0</v>
      </c>
      <c r="T155" s="122">
        <f t="shared" si="151"/>
        <v>0.20100000000000001</v>
      </c>
      <c r="U155" s="120">
        <f t="shared" si="131"/>
        <v>32</v>
      </c>
      <c r="V155" s="120">
        <v>252</v>
      </c>
      <c r="W155" s="119">
        <f t="shared" si="143"/>
        <v>1.023530289</v>
      </c>
      <c r="X155" s="112">
        <f t="shared" si="144"/>
        <v>0</v>
      </c>
      <c r="Y155" s="112">
        <f t="shared" si="145"/>
        <v>0</v>
      </c>
      <c r="Z155" s="125" t="str">
        <f t="shared" si="155"/>
        <v>A+J=</v>
      </c>
      <c r="AA155" s="117">
        <f t="shared" si="156"/>
        <v>44428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61"/>
        <v>7</v>
      </c>
      <c r="AH155" s="145">
        <f t="shared" si="162"/>
        <v>44489</v>
      </c>
      <c r="AI155" s="145">
        <f t="shared" si="157"/>
        <v>44488</v>
      </c>
      <c r="AJ155" s="145">
        <f t="shared" si="158"/>
        <v>44489</v>
      </c>
      <c r="AK155" s="145">
        <f t="shared" si="159"/>
        <v>44522</v>
      </c>
      <c r="AL155" s="143">
        <f t="shared" si="160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22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3"/>
      <c r="DE155" s="1"/>
      <c r="DF155" s="1"/>
      <c r="DG155" s="1"/>
      <c r="DH155" s="1"/>
      <c r="DI155" s="1"/>
      <c r="DJ155" s="1"/>
      <c r="DK155" s="1"/>
      <c r="DL155" s="1"/>
      <c r="DM155" s="1"/>
      <c r="DN155" s="4"/>
      <c r="DO155" s="15"/>
      <c r="DP155" s="15"/>
      <c r="DQ155" s="24"/>
      <c r="DR155" s="15"/>
      <c r="DS155" s="1"/>
      <c r="DT155" s="15"/>
    </row>
    <row r="156" spans="1:124" ht="12.75" x14ac:dyDescent="0.2">
      <c r="A156" s="111">
        <f t="shared" si="146"/>
        <v>44421</v>
      </c>
      <c r="B156" s="112">
        <f t="shared" si="139"/>
        <v>0</v>
      </c>
      <c r="C156" s="112">
        <f t="shared" si="152"/>
        <v>0</v>
      </c>
      <c r="D156" s="113">
        <f t="shared" si="147"/>
        <v>5692.31</v>
      </c>
      <c r="E156" s="114">
        <f t="shared" si="133"/>
        <v>5739.56</v>
      </c>
      <c r="F156" s="115">
        <f t="shared" si="134"/>
        <v>44367</v>
      </c>
      <c r="G156" s="116">
        <f t="shared" si="140"/>
        <v>8.3006723105383262E-3</v>
      </c>
      <c r="H156" s="117">
        <f t="shared" si="148"/>
        <v>44428</v>
      </c>
      <c r="I156" s="117">
        <f t="shared" si="141"/>
        <v>44428</v>
      </c>
      <c r="J156" s="118">
        <f t="shared" si="149"/>
        <v>23</v>
      </c>
      <c r="K156" s="118">
        <f t="shared" si="138"/>
        <v>18</v>
      </c>
      <c r="L156" s="8">
        <f t="shared" si="150"/>
        <v>1.0064903300000001</v>
      </c>
      <c r="M156" s="119">
        <f t="shared" si="136"/>
        <v>1.0083006699999999</v>
      </c>
      <c r="N156" s="119">
        <f t="shared" si="130"/>
        <v>1.0234584315098794</v>
      </c>
      <c r="O156" s="112">
        <f t="shared" si="135"/>
        <v>1.0301010100000001</v>
      </c>
      <c r="P156" s="112">
        <f t="shared" si="142"/>
        <v>0</v>
      </c>
      <c r="Q156" s="162">
        <f t="shared" si="153"/>
        <v>0</v>
      </c>
      <c r="R156" s="30">
        <f t="shared" si="154"/>
        <v>0</v>
      </c>
      <c r="S156" s="112">
        <f t="shared" si="132"/>
        <v>0</v>
      </c>
      <c r="T156" s="122">
        <f t="shared" si="151"/>
        <v>0.20100000000000001</v>
      </c>
      <c r="U156" s="120">
        <f t="shared" si="131"/>
        <v>33</v>
      </c>
      <c r="V156" s="120">
        <v>252</v>
      </c>
      <c r="W156" s="119">
        <f t="shared" si="143"/>
        <v>1.024274465</v>
      </c>
      <c r="X156" s="112">
        <f t="shared" si="144"/>
        <v>0</v>
      </c>
      <c r="Y156" s="112">
        <f t="shared" si="145"/>
        <v>0</v>
      </c>
      <c r="Z156" s="125" t="str">
        <f t="shared" si="155"/>
        <v>A+J=</v>
      </c>
      <c r="AA156" s="117">
        <f t="shared" si="156"/>
        <v>44428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61"/>
        <v>8</v>
      </c>
      <c r="AH156" s="145">
        <f t="shared" si="162"/>
        <v>44520</v>
      </c>
      <c r="AI156" s="145">
        <f t="shared" si="157"/>
        <v>44519</v>
      </c>
      <c r="AJ156" s="145">
        <f t="shared" si="158"/>
        <v>44522</v>
      </c>
      <c r="AK156" s="145">
        <f t="shared" si="159"/>
        <v>44550</v>
      </c>
      <c r="AL156" s="143">
        <f t="shared" si="160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22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3"/>
      <c r="DE156" s="1"/>
      <c r="DF156" s="1"/>
      <c r="DG156" s="1"/>
      <c r="DH156" s="1"/>
      <c r="DI156" s="1"/>
      <c r="DJ156" s="1"/>
      <c r="DK156" s="1"/>
      <c r="DL156" s="1"/>
      <c r="DM156" s="1"/>
      <c r="DN156" s="4"/>
      <c r="DO156" s="15"/>
      <c r="DP156" s="15"/>
      <c r="DQ156" s="24"/>
      <c r="DR156" s="15"/>
      <c r="DS156" s="1"/>
      <c r="DT156" s="15"/>
    </row>
    <row r="157" spans="1:124" ht="12.75" x14ac:dyDescent="0.2">
      <c r="A157" s="111">
        <f t="shared" si="146"/>
        <v>44422</v>
      </c>
      <c r="B157" s="112">
        <f t="shared" si="139"/>
        <v>0</v>
      </c>
      <c r="C157" s="112">
        <f t="shared" si="152"/>
        <v>0</v>
      </c>
      <c r="D157" s="113">
        <f t="shared" si="147"/>
        <v>5692.31</v>
      </c>
      <c r="E157" s="114">
        <f t="shared" si="133"/>
        <v>5739.56</v>
      </c>
      <c r="F157" s="115">
        <f t="shared" si="134"/>
        <v>44367</v>
      </c>
      <c r="G157" s="116">
        <f t="shared" si="140"/>
        <v>8.3006723105383262E-3</v>
      </c>
      <c r="H157" s="117">
        <f t="shared" si="148"/>
        <v>44428</v>
      </c>
      <c r="I157" s="117">
        <f t="shared" si="141"/>
        <v>44428</v>
      </c>
      <c r="J157" s="118">
        <f t="shared" si="149"/>
        <v>23</v>
      </c>
      <c r="K157" s="118">
        <f t="shared" si="138"/>
        <v>19</v>
      </c>
      <c r="L157" s="8">
        <f t="shared" si="150"/>
        <v>1.0068521399999999</v>
      </c>
      <c r="M157" s="119">
        <f t="shared" si="136"/>
        <v>1.0083006699999999</v>
      </c>
      <c r="N157" s="119">
        <f t="shared" si="130"/>
        <v>1.0234584315098794</v>
      </c>
      <c r="O157" s="112">
        <f t="shared" si="135"/>
        <v>1.03047131</v>
      </c>
      <c r="P157" s="112">
        <f t="shared" si="142"/>
        <v>0</v>
      </c>
      <c r="Q157" s="162">
        <f t="shared" si="153"/>
        <v>0</v>
      </c>
      <c r="R157" s="30">
        <f t="shared" si="154"/>
        <v>0</v>
      </c>
      <c r="S157" s="112">
        <f t="shared" si="132"/>
        <v>0</v>
      </c>
      <c r="T157" s="122">
        <f t="shared" si="151"/>
        <v>0.20100000000000001</v>
      </c>
      <c r="U157" s="120">
        <f t="shared" si="131"/>
        <v>34</v>
      </c>
      <c r="V157" s="120">
        <v>252</v>
      </c>
      <c r="W157" s="119">
        <f t="shared" si="143"/>
        <v>1.0250191829999999</v>
      </c>
      <c r="X157" s="112">
        <f t="shared" si="144"/>
        <v>0</v>
      </c>
      <c r="Y157" s="112">
        <f t="shared" si="145"/>
        <v>0</v>
      </c>
      <c r="Z157" s="125" t="str">
        <f t="shared" si="155"/>
        <v>A+J=</v>
      </c>
      <c r="AA157" s="117">
        <f t="shared" si="156"/>
        <v>44428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61"/>
        <v>9</v>
      </c>
      <c r="AH157" s="145">
        <f t="shared" si="162"/>
        <v>44550</v>
      </c>
      <c r="AI157" s="145">
        <f t="shared" si="157"/>
        <v>44547</v>
      </c>
      <c r="AJ157" s="145">
        <f t="shared" si="158"/>
        <v>44550</v>
      </c>
      <c r="AK157" s="145">
        <f t="shared" si="159"/>
        <v>44581</v>
      </c>
      <c r="AL157" s="143">
        <f t="shared" si="160"/>
        <v>23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22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3"/>
      <c r="DE157" s="1"/>
      <c r="DF157" s="1"/>
      <c r="DG157" s="1"/>
      <c r="DH157" s="1"/>
      <c r="DI157" s="1"/>
      <c r="DJ157" s="1"/>
      <c r="DK157" s="1"/>
      <c r="DL157" s="1"/>
      <c r="DM157" s="1"/>
      <c r="DN157" s="4"/>
      <c r="DO157" s="15"/>
      <c r="DP157" s="15"/>
      <c r="DQ157" s="24"/>
      <c r="DR157" s="15"/>
      <c r="DS157" s="1"/>
      <c r="DT157" s="15"/>
    </row>
    <row r="158" spans="1:124" ht="12.75" x14ac:dyDescent="0.2">
      <c r="A158" s="111">
        <f t="shared" si="146"/>
        <v>44423</v>
      </c>
      <c r="B158" s="112">
        <f t="shared" si="139"/>
        <v>0</v>
      </c>
      <c r="C158" s="112">
        <f t="shared" si="152"/>
        <v>0</v>
      </c>
      <c r="D158" s="113">
        <f t="shared" si="147"/>
        <v>5692.31</v>
      </c>
      <c r="E158" s="114">
        <f t="shared" si="133"/>
        <v>5739.56</v>
      </c>
      <c r="F158" s="115">
        <f t="shared" si="134"/>
        <v>44367</v>
      </c>
      <c r="G158" s="116">
        <f t="shared" si="140"/>
        <v>8.3006723105383262E-3</v>
      </c>
      <c r="H158" s="117">
        <f t="shared" si="148"/>
        <v>44428</v>
      </c>
      <c r="I158" s="117">
        <f t="shared" si="141"/>
        <v>44428</v>
      </c>
      <c r="J158" s="118">
        <f t="shared" si="149"/>
        <v>23</v>
      </c>
      <c r="K158" s="118">
        <f t="shared" si="138"/>
        <v>19</v>
      </c>
      <c r="L158" s="8">
        <f t="shared" si="150"/>
        <v>1.0068521399999999</v>
      </c>
      <c r="M158" s="119">
        <f t="shared" si="136"/>
        <v>1.0083006699999999</v>
      </c>
      <c r="N158" s="119">
        <f t="shared" si="130"/>
        <v>1.0234584315098794</v>
      </c>
      <c r="O158" s="112">
        <f t="shared" si="135"/>
        <v>1.03047131</v>
      </c>
      <c r="P158" s="112">
        <f t="shared" si="142"/>
        <v>0</v>
      </c>
      <c r="Q158" s="162">
        <f t="shared" si="153"/>
        <v>0</v>
      </c>
      <c r="R158" s="30">
        <f t="shared" si="154"/>
        <v>0</v>
      </c>
      <c r="S158" s="112">
        <f t="shared" si="132"/>
        <v>0</v>
      </c>
      <c r="T158" s="122">
        <f t="shared" si="151"/>
        <v>0.20100000000000001</v>
      </c>
      <c r="U158" s="120">
        <f t="shared" si="131"/>
        <v>34</v>
      </c>
      <c r="V158" s="120">
        <v>252</v>
      </c>
      <c r="W158" s="119">
        <f t="shared" si="143"/>
        <v>1.0250191829999999</v>
      </c>
      <c r="X158" s="112">
        <f t="shared" si="144"/>
        <v>0</v>
      </c>
      <c r="Y158" s="112">
        <f t="shared" si="145"/>
        <v>0</v>
      </c>
      <c r="Z158" s="125" t="str">
        <f t="shared" si="155"/>
        <v>A+J=</v>
      </c>
      <c r="AA158" s="117">
        <f t="shared" si="156"/>
        <v>44428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61"/>
        <v>10</v>
      </c>
      <c r="AH158" s="145">
        <f t="shared" si="162"/>
        <v>44581</v>
      </c>
      <c r="AI158" s="145">
        <f t="shared" si="157"/>
        <v>44580</v>
      </c>
      <c r="AJ158" s="145">
        <f t="shared" si="158"/>
        <v>44581</v>
      </c>
      <c r="AK158" s="145">
        <f t="shared" si="159"/>
        <v>44613</v>
      </c>
      <c r="AL158" s="143">
        <f t="shared" si="160"/>
        <v>22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22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3"/>
      <c r="DE158" s="1"/>
      <c r="DF158" s="1"/>
      <c r="DG158" s="1"/>
      <c r="DH158" s="1"/>
      <c r="DI158" s="1"/>
      <c r="DJ158" s="1"/>
      <c r="DK158" s="1"/>
      <c r="DL158" s="1"/>
      <c r="DM158" s="1"/>
      <c r="DN158" s="4"/>
      <c r="DO158" s="15"/>
      <c r="DP158" s="15"/>
      <c r="DQ158" s="24"/>
      <c r="DR158" s="15"/>
      <c r="DS158" s="1"/>
      <c r="DT158" s="15"/>
    </row>
    <row r="159" spans="1:124" ht="12.75" x14ac:dyDescent="0.2">
      <c r="A159" s="111">
        <f t="shared" si="146"/>
        <v>44424</v>
      </c>
      <c r="B159" s="112">
        <f t="shared" si="139"/>
        <v>0</v>
      </c>
      <c r="C159" s="112">
        <f t="shared" si="152"/>
        <v>0</v>
      </c>
      <c r="D159" s="113">
        <f t="shared" si="147"/>
        <v>5692.31</v>
      </c>
      <c r="E159" s="114">
        <f t="shared" si="133"/>
        <v>5739.56</v>
      </c>
      <c r="F159" s="115">
        <f t="shared" si="134"/>
        <v>44367</v>
      </c>
      <c r="G159" s="116">
        <f t="shared" si="140"/>
        <v>8.3006723105383262E-3</v>
      </c>
      <c r="H159" s="117">
        <f t="shared" si="148"/>
        <v>44428</v>
      </c>
      <c r="I159" s="117">
        <f t="shared" si="141"/>
        <v>44428</v>
      </c>
      <c r="J159" s="118">
        <f t="shared" si="149"/>
        <v>23</v>
      </c>
      <c r="K159" s="118">
        <f t="shared" si="138"/>
        <v>19</v>
      </c>
      <c r="L159" s="8">
        <f t="shared" si="150"/>
        <v>1.0068521399999999</v>
      </c>
      <c r="M159" s="119">
        <f t="shared" si="136"/>
        <v>1.0083006699999999</v>
      </c>
      <c r="N159" s="119">
        <f t="shared" ref="N159:N222" si="163">IF(I159&gt;I158,N158*M159,N158)</f>
        <v>1.0234584315098794</v>
      </c>
      <c r="O159" s="112">
        <f t="shared" si="135"/>
        <v>1.03047131</v>
      </c>
      <c r="P159" s="112">
        <f t="shared" si="142"/>
        <v>0</v>
      </c>
      <c r="Q159" s="162">
        <f t="shared" si="153"/>
        <v>0</v>
      </c>
      <c r="R159" s="30">
        <f t="shared" si="154"/>
        <v>0</v>
      </c>
      <c r="S159" s="112">
        <f t="shared" si="132"/>
        <v>0</v>
      </c>
      <c r="T159" s="122">
        <f t="shared" si="151"/>
        <v>0.20100000000000001</v>
      </c>
      <c r="U159" s="120">
        <f t="shared" si="131"/>
        <v>34</v>
      </c>
      <c r="V159" s="120">
        <v>252</v>
      </c>
      <c r="W159" s="119">
        <f t="shared" si="143"/>
        <v>1.0250191829999999</v>
      </c>
      <c r="X159" s="112">
        <f t="shared" si="144"/>
        <v>0</v>
      </c>
      <c r="Y159" s="112">
        <f t="shared" si="145"/>
        <v>0</v>
      </c>
      <c r="Z159" s="125" t="str">
        <f t="shared" si="155"/>
        <v>A+J=</v>
      </c>
      <c r="AA159" s="117">
        <f t="shared" si="156"/>
        <v>44428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61"/>
        <v>11</v>
      </c>
      <c r="AH159" s="145">
        <f t="shared" si="162"/>
        <v>44612</v>
      </c>
      <c r="AI159" s="145">
        <f t="shared" si="157"/>
        <v>44610</v>
      </c>
      <c r="AJ159" s="145">
        <f t="shared" si="158"/>
        <v>44613</v>
      </c>
      <c r="AK159" s="145">
        <f t="shared" si="159"/>
        <v>44641</v>
      </c>
      <c r="AL159" s="143">
        <f t="shared" si="160"/>
        <v>18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22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3"/>
      <c r="DE159" s="1"/>
      <c r="DF159" s="1"/>
      <c r="DG159" s="1"/>
      <c r="DH159" s="1"/>
      <c r="DI159" s="1"/>
      <c r="DJ159" s="1"/>
      <c r="DK159" s="1"/>
      <c r="DL159" s="1"/>
      <c r="DM159" s="1"/>
      <c r="DN159" s="4"/>
      <c r="DO159" s="15"/>
      <c r="DP159" s="15"/>
      <c r="DQ159" s="24"/>
      <c r="DR159" s="15"/>
      <c r="DS159" s="1"/>
      <c r="DT159" s="15"/>
    </row>
    <row r="160" spans="1:124" ht="12.75" x14ac:dyDescent="0.2">
      <c r="A160" s="111">
        <f t="shared" si="146"/>
        <v>44425</v>
      </c>
      <c r="B160" s="112">
        <f t="shared" si="139"/>
        <v>0</v>
      </c>
      <c r="C160" s="112">
        <f t="shared" si="152"/>
        <v>0</v>
      </c>
      <c r="D160" s="113">
        <f t="shared" si="147"/>
        <v>5692.31</v>
      </c>
      <c r="E160" s="114">
        <f t="shared" si="133"/>
        <v>5739.56</v>
      </c>
      <c r="F160" s="115">
        <f t="shared" si="134"/>
        <v>44367</v>
      </c>
      <c r="G160" s="116">
        <f t="shared" si="140"/>
        <v>8.3006723105383262E-3</v>
      </c>
      <c r="H160" s="117">
        <f t="shared" si="148"/>
        <v>44428</v>
      </c>
      <c r="I160" s="117">
        <f t="shared" si="141"/>
        <v>44428</v>
      </c>
      <c r="J160" s="118">
        <f t="shared" si="149"/>
        <v>23</v>
      </c>
      <c r="K160" s="118">
        <f t="shared" si="138"/>
        <v>20</v>
      </c>
      <c r="L160" s="8">
        <f t="shared" si="150"/>
        <v>1.00721408</v>
      </c>
      <c r="M160" s="119">
        <f t="shared" si="136"/>
        <v>1.0083006699999999</v>
      </c>
      <c r="N160" s="119">
        <f t="shared" si="163"/>
        <v>1.0234584315098794</v>
      </c>
      <c r="O160" s="112">
        <f t="shared" si="135"/>
        <v>1.0308417400000001</v>
      </c>
      <c r="P160" s="112">
        <f t="shared" si="142"/>
        <v>0</v>
      </c>
      <c r="Q160" s="162">
        <f t="shared" si="153"/>
        <v>0</v>
      </c>
      <c r="R160" s="30">
        <f t="shared" si="154"/>
        <v>0</v>
      </c>
      <c r="S160" s="112">
        <f t="shared" si="132"/>
        <v>0</v>
      </c>
      <c r="T160" s="122">
        <f t="shared" si="151"/>
        <v>0.20100000000000001</v>
      </c>
      <c r="U160" s="120">
        <f t="shared" si="131"/>
        <v>35</v>
      </c>
      <c r="V160" s="120">
        <v>252</v>
      </c>
      <c r="W160" s="119">
        <f t="shared" si="143"/>
        <v>1.025764441</v>
      </c>
      <c r="X160" s="112">
        <f t="shared" si="144"/>
        <v>0</v>
      </c>
      <c r="Y160" s="112">
        <f t="shared" si="145"/>
        <v>0</v>
      </c>
      <c r="Z160" s="125" t="str">
        <f t="shared" si="155"/>
        <v>A+J=</v>
      </c>
      <c r="AA160" s="117">
        <f t="shared" si="156"/>
        <v>44428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61"/>
        <v>12</v>
      </c>
      <c r="AH160" s="145">
        <f t="shared" si="162"/>
        <v>44640</v>
      </c>
      <c r="AI160" s="145">
        <f t="shared" si="157"/>
        <v>44638</v>
      </c>
      <c r="AJ160" s="145">
        <f t="shared" si="158"/>
        <v>44641</v>
      </c>
      <c r="AK160" s="145">
        <f t="shared" si="159"/>
        <v>44671</v>
      </c>
      <c r="AL160" s="143">
        <f t="shared" si="160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22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3"/>
      <c r="DE160" s="1"/>
      <c r="DF160" s="1"/>
      <c r="DG160" s="1"/>
      <c r="DH160" s="1"/>
      <c r="DI160" s="1"/>
      <c r="DJ160" s="1"/>
      <c r="DK160" s="1"/>
      <c r="DL160" s="1"/>
      <c r="DM160" s="1"/>
      <c r="DN160" s="4"/>
      <c r="DO160" s="15"/>
      <c r="DP160" s="15"/>
      <c r="DQ160" s="24"/>
      <c r="DR160" s="15"/>
      <c r="DS160" s="1"/>
      <c r="DT160" s="15"/>
    </row>
    <row r="161" spans="1:124" ht="12.75" x14ac:dyDescent="0.2">
      <c r="A161" s="111">
        <f t="shared" si="146"/>
        <v>44426</v>
      </c>
      <c r="B161" s="112">
        <f t="shared" si="139"/>
        <v>0</v>
      </c>
      <c r="C161" s="112">
        <f t="shared" si="152"/>
        <v>0</v>
      </c>
      <c r="D161" s="113">
        <f t="shared" si="147"/>
        <v>5692.31</v>
      </c>
      <c r="E161" s="114">
        <f t="shared" si="133"/>
        <v>5739.56</v>
      </c>
      <c r="F161" s="115">
        <f t="shared" si="134"/>
        <v>44367</v>
      </c>
      <c r="G161" s="116">
        <f t="shared" si="140"/>
        <v>8.3006723105383262E-3</v>
      </c>
      <c r="H161" s="117">
        <f t="shared" si="148"/>
        <v>44428</v>
      </c>
      <c r="I161" s="117">
        <f t="shared" si="141"/>
        <v>44428</v>
      </c>
      <c r="J161" s="118">
        <f t="shared" si="149"/>
        <v>23</v>
      </c>
      <c r="K161" s="118">
        <f t="shared" si="138"/>
        <v>21</v>
      </c>
      <c r="L161" s="8">
        <f t="shared" si="150"/>
        <v>1.0075761400000001</v>
      </c>
      <c r="M161" s="119">
        <f t="shared" si="136"/>
        <v>1.0083006699999999</v>
      </c>
      <c r="N161" s="119">
        <f t="shared" si="163"/>
        <v>1.0234584315098794</v>
      </c>
      <c r="O161" s="112">
        <f t="shared" si="135"/>
        <v>1.03121229</v>
      </c>
      <c r="P161" s="112">
        <f t="shared" si="142"/>
        <v>0</v>
      </c>
      <c r="Q161" s="162">
        <f t="shared" si="153"/>
        <v>0</v>
      </c>
      <c r="R161" s="30">
        <f t="shared" si="154"/>
        <v>0</v>
      </c>
      <c r="S161" s="112">
        <f t="shared" si="132"/>
        <v>0</v>
      </c>
      <c r="T161" s="122">
        <f t="shared" si="151"/>
        <v>0.20100000000000001</v>
      </c>
      <c r="U161" s="120">
        <f t="shared" si="131"/>
        <v>36</v>
      </c>
      <c r="V161" s="120">
        <v>252</v>
      </c>
      <c r="W161" s="119">
        <f t="shared" si="143"/>
        <v>1.0265102420000001</v>
      </c>
      <c r="X161" s="112">
        <f t="shared" si="144"/>
        <v>0</v>
      </c>
      <c r="Y161" s="112">
        <f t="shared" si="145"/>
        <v>0</v>
      </c>
      <c r="Z161" s="125" t="str">
        <f t="shared" si="155"/>
        <v>A+J=</v>
      </c>
      <c r="AA161" s="117">
        <f t="shared" si="156"/>
        <v>44428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61"/>
        <v>13</v>
      </c>
      <c r="AH161" s="145">
        <f t="shared" si="162"/>
        <v>44671</v>
      </c>
      <c r="AI161" s="145">
        <f t="shared" si="157"/>
        <v>44670</v>
      </c>
      <c r="AJ161" s="145">
        <f t="shared" si="158"/>
        <v>44671</v>
      </c>
      <c r="AK161" s="145">
        <f t="shared" si="159"/>
        <v>44701</v>
      </c>
      <c r="AL161" s="143">
        <f t="shared" si="160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22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3"/>
      <c r="DE161" s="1"/>
      <c r="DF161" s="1"/>
      <c r="DG161" s="1"/>
      <c r="DH161" s="1"/>
      <c r="DI161" s="1"/>
      <c r="DJ161" s="1"/>
      <c r="DK161" s="1"/>
      <c r="DL161" s="1"/>
      <c r="DM161" s="1"/>
      <c r="DN161" s="4"/>
      <c r="DO161" s="15"/>
      <c r="DP161" s="15"/>
      <c r="DQ161" s="24"/>
      <c r="DR161" s="15"/>
      <c r="DS161" s="1"/>
      <c r="DT161" s="15"/>
    </row>
    <row r="162" spans="1:124" ht="12.75" x14ac:dyDescent="0.2">
      <c r="A162" s="111">
        <f t="shared" si="146"/>
        <v>44427</v>
      </c>
      <c r="B162" s="112">
        <f t="shared" si="139"/>
        <v>0</v>
      </c>
      <c r="C162" s="112">
        <f t="shared" si="152"/>
        <v>0</v>
      </c>
      <c r="D162" s="113">
        <f t="shared" si="147"/>
        <v>5692.31</v>
      </c>
      <c r="E162" s="114">
        <f t="shared" si="133"/>
        <v>5739.56</v>
      </c>
      <c r="F162" s="115">
        <f t="shared" si="134"/>
        <v>44367</v>
      </c>
      <c r="G162" s="116">
        <f t="shared" si="140"/>
        <v>8.3006723105383262E-3</v>
      </c>
      <c r="H162" s="117">
        <f t="shared" si="148"/>
        <v>44428</v>
      </c>
      <c r="I162" s="117">
        <f t="shared" si="141"/>
        <v>44428</v>
      </c>
      <c r="J162" s="118">
        <f t="shared" si="149"/>
        <v>23</v>
      </c>
      <c r="K162" s="118">
        <f t="shared" si="138"/>
        <v>22</v>
      </c>
      <c r="L162" s="8">
        <f t="shared" si="150"/>
        <v>1.0079383399999999</v>
      </c>
      <c r="M162" s="119">
        <f t="shared" si="136"/>
        <v>1.0083006699999999</v>
      </c>
      <c r="N162" s="119">
        <f t="shared" si="163"/>
        <v>1.0234584315098794</v>
      </c>
      <c r="O162" s="112">
        <f t="shared" si="135"/>
        <v>1.03158299</v>
      </c>
      <c r="P162" s="112">
        <f t="shared" si="142"/>
        <v>0</v>
      </c>
      <c r="Q162" s="162">
        <f t="shared" si="153"/>
        <v>0</v>
      </c>
      <c r="R162" s="30">
        <f t="shared" si="154"/>
        <v>0</v>
      </c>
      <c r="S162" s="112">
        <f t="shared" si="132"/>
        <v>0</v>
      </c>
      <c r="T162" s="122">
        <f t="shared" si="151"/>
        <v>0.20100000000000001</v>
      </c>
      <c r="U162" s="120">
        <f t="shared" si="131"/>
        <v>37</v>
      </c>
      <c r="V162" s="120">
        <v>252</v>
      </c>
      <c r="W162" s="119">
        <f t="shared" si="143"/>
        <v>1.0272565840000001</v>
      </c>
      <c r="X162" s="112">
        <f t="shared" si="144"/>
        <v>0</v>
      </c>
      <c r="Y162" s="112">
        <f t="shared" si="145"/>
        <v>0</v>
      </c>
      <c r="Z162" s="125" t="str">
        <f t="shared" si="155"/>
        <v>A+J=</v>
      </c>
      <c r="AA162" s="117">
        <f t="shared" si="156"/>
        <v>44428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61"/>
        <v>14</v>
      </c>
      <c r="AH162" s="145">
        <f t="shared" si="162"/>
        <v>44701</v>
      </c>
      <c r="AI162" s="145">
        <f t="shared" si="157"/>
        <v>44700</v>
      </c>
      <c r="AJ162" s="145">
        <f t="shared" si="158"/>
        <v>44701</v>
      </c>
      <c r="AK162" s="145">
        <f t="shared" si="159"/>
        <v>44732</v>
      </c>
      <c r="AL162" s="143">
        <f t="shared" si="160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22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3"/>
      <c r="DE162" s="1"/>
      <c r="DF162" s="1"/>
      <c r="DG162" s="1"/>
      <c r="DH162" s="1"/>
      <c r="DI162" s="1"/>
      <c r="DJ162" s="1"/>
      <c r="DK162" s="1"/>
      <c r="DL162" s="1"/>
      <c r="DM162" s="1"/>
      <c r="DN162" s="4"/>
      <c r="DO162" s="15"/>
      <c r="DP162" s="15"/>
      <c r="DQ162" s="24"/>
      <c r="DR162" s="15"/>
      <c r="DS162" s="1"/>
      <c r="DT162" s="15"/>
    </row>
    <row r="163" spans="1:124" ht="12.75" x14ac:dyDescent="0.2">
      <c r="A163" s="111">
        <f t="shared" si="146"/>
        <v>44428</v>
      </c>
      <c r="B163" s="112">
        <f t="shared" si="139"/>
        <v>0</v>
      </c>
      <c r="C163" s="112">
        <f t="shared" si="152"/>
        <v>0</v>
      </c>
      <c r="D163" s="113">
        <f t="shared" si="147"/>
        <v>5692.31</v>
      </c>
      <c r="E163" s="114">
        <f t="shared" si="133"/>
        <v>5739.56</v>
      </c>
      <c r="F163" s="115">
        <f t="shared" si="134"/>
        <v>44367</v>
      </c>
      <c r="G163" s="116">
        <f t="shared" si="140"/>
        <v>8.3006723105383262E-3</v>
      </c>
      <c r="H163" s="117">
        <f t="shared" si="148"/>
        <v>44459</v>
      </c>
      <c r="I163" s="117">
        <f t="shared" si="141"/>
        <v>44428</v>
      </c>
      <c r="J163" s="118">
        <f t="shared" si="149"/>
        <v>23</v>
      </c>
      <c r="K163" s="118">
        <f t="shared" si="138"/>
        <v>23</v>
      </c>
      <c r="L163" s="8">
        <f t="shared" si="150"/>
        <v>1.0083006699999999</v>
      </c>
      <c r="M163" s="119">
        <f t="shared" si="136"/>
        <v>1.0083006699999999</v>
      </c>
      <c r="N163" s="119">
        <f t="shared" si="163"/>
        <v>1.0234584315098794</v>
      </c>
      <c r="O163" s="112">
        <f t="shared" si="135"/>
        <v>1.03195382</v>
      </c>
      <c r="P163" s="112">
        <f t="shared" si="142"/>
        <v>0</v>
      </c>
      <c r="Q163" s="162">
        <f t="shared" si="153"/>
        <v>5</v>
      </c>
      <c r="R163" s="30">
        <f t="shared" si="154"/>
        <v>2.1516E-2</v>
      </c>
      <c r="S163" s="112">
        <f t="shared" si="132"/>
        <v>0</v>
      </c>
      <c r="T163" s="122">
        <f t="shared" si="151"/>
        <v>0.20100000000000001</v>
      </c>
      <c r="U163" s="120">
        <f t="shared" si="131"/>
        <v>38</v>
      </c>
      <c r="V163" s="120">
        <v>252</v>
      </c>
      <c r="W163" s="119">
        <f t="shared" si="143"/>
        <v>1.02800347</v>
      </c>
      <c r="X163" s="112">
        <f t="shared" si="144"/>
        <v>0</v>
      </c>
      <c r="Y163" s="112">
        <f t="shared" si="145"/>
        <v>0</v>
      </c>
      <c r="Z163" s="125" t="str">
        <f t="shared" si="155"/>
        <v>A+J=</v>
      </c>
      <c r="AA163" s="117">
        <f t="shared" si="156"/>
        <v>44428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61"/>
        <v>15</v>
      </c>
      <c r="AH163" s="145">
        <f t="shared" ref="AH163:AH226" si="164">EDATE(AH162,1)</f>
        <v>44732</v>
      </c>
      <c r="AI163" s="145">
        <f t="shared" si="157"/>
        <v>44729</v>
      </c>
      <c r="AJ163" s="145">
        <f t="shared" si="158"/>
        <v>44732</v>
      </c>
      <c r="AK163" s="145">
        <f t="shared" ref="AK163:AK226" si="165">AJ164</f>
        <v>44762</v>
      </c>
      <c r="AL163" s="143">
        <f t="shared" si="160"/>
        <v>22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1"/>
      <c r="CN163" s="1"/>
      <c r="CO163" s="22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3"/>
      <c r="DE163" s="1"/>
      <c r="DF163" s="1"/>
      <c r="DG163" s="1"/>
      <c r="DH163" s="1"/>
      <c r="DI163" s="1"/>
      <c r="DJ163" s="1"/>
      <c r="DK163" s="1"/>
      <c r="DL163" s="1"/>
      <c r="DM163" s="1"/>
      <c r="DN163" s="26"/>
      <c r="DO163" s="15"/>
      <c r="DP163" s="15"/>
      <c r="DQ163" s="24"/>
      <c r="DR163" s="15"/>
      <c r="DS163" s="1"/>
      <c r="DT163" s="15"/>
    </row>
    <row r="164" spans="1:124" ht="12.75" x14ac:dyDescent="0.2">
      <c r="A164" s="111">
        <f t="shared" si="146"/>
        <v>44429</v>
      </c>
      <c r="B164" s="112">
        <f t="shared" si="139"/>
        <v>0</v>
      </c>
      <c r="C164" s="112">
        <f t="shared" si="152"/>
        <v>0</v>
      </c>
      <c r="D164" s="113">
        <f t="shared" si="147"/>
        <v>5692.31</v>
      </c>
      <c r="E164" s="114">
        <f t="shared" si="133"/>
        <v>5739.56</v>
      </c>
      <c r="F164" s="115">
        <f t="shared" si="134"/>
        <v>44397</v>
      </c>
      <c r="G164" s="116">
        <f t="shared" si="140"/>
        <v>8.3006723105383262E-3</v>
      </c>
      <c r="H164" s="117">
        <f t="shared" si="148"/>
        <v>44459</v>
      </c>
      <c r="I164" s="117">
        <f t="shared" si="141"/>
        <v>44459</v>
      </c>
      <c r="J164" s="118">
        <f t="shared" si="149"/>
        <v>20</v>
      </c>
      <c r="K164" s="118">
        <f t="shared" si="138"/>
        <v>1</v>
      </c>
      <c r="L164" s="8">
        <f t="shared" si="150"/>
        <v>1.0004134</v>
      </c>
      <c r="M164" s="119">
        <f t="shared" si="136"/>
        <v>1.0083006699999999</v>
      </c>
      <c r="N164" s="119">
        <f t="shared" si="163"/>
        <v>1.0319538222085605</v>
      </c>
      <c r="O164" s="112">
        <f t="shared" si="135"/>
        <v>1.0323804299999999</v>
      </c>
      <c r="P164" s="112">
        <f t="shared" si="142"/>
        <v>0</v>
      </c>
      <c r="Q164" s="162">
        <f t="shared" si="153"/>
        <v>0</v>
      </c>
      <c r="R164" s="30">
        <f t="shared" si="154"/>
        <v>0</v>
      </c>
      <c r="S164" s="112">
        <f t="shared" si="132"/>
        <v>0</v>
      </c>
      <c r="T164" s="122">
        <f t="shared" si="151"/>
        <v>0.20100000000000001</v>
      </c>
      <c r="U164" s="120">
        <f t="shared" si="131"/>
        <v>1</v>
      </c>
      <c r="V164" s="120">
        <v>252</v>
      </c>
      <c r="W164" s="119">
        <f t="shared" si="143"/>
        <v>1.000727068</v>
      </c>
      <c r="X164" s="112">
        <f t="shared" si="144"/>
        <v>0</v>
      </c>
      <c r="Y164" s="112">
        <f t="shared" si="145"/>
        <v>0</v>
      </c>
      <c r="Z164" s="125" t="str">
        <f t="shared" si="155"/>
        <v>A+J=</v>
      </c>
      <c r="AA164" s="117">
        <f t="shared" si="156"/>
        <v>44459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61"/>
        <v>16</v>
      </c>
      <c r="AH164" s="145">
        <f t="shared" si="164"/>
        <v>44762</v>
      </c>
      <c r="AI164" s="145">
        <f t="shared" si="157"/>
        <v>44761</v>
      </c>
      <c r="AJ164" s="145">
        <f t="shared" si="158"/>
        <v>44762</v>
      </c>
      <c r="AK164" s="145">
        <f t="shared" si="165"/>
        <v>44795</v>
      </c>
      <c r="AL164" s="143">
        <f t="shared" si="160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22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3"/>
      <c r="DE164" s="1"/>
      <c r="DF164" s="1"/>
      <c r="DG164" s="1"/>
      <c r="DH164" s="1"/>
      <c r="DI164" s="1"/>
      <c r="DJ164" s="1"/>
      <c r="DK164" s="1"/>
      <c r="DL164" s="1"/>
      <c r="DM164" s="1"/>
      <c r="DN164" s="4"/>
      <c r="DO164" s="15"/>
      <c r="DP164" s="34"/>
      <c r="DQ164" s="17"/>
      <c r="DR164" s="15"/>
      <c r="DS164" s="1"/>
      <c r="DT164" s="15"/>
    </row>
    <row r="165" spans="1:124" ht="12.75" x14ac:dyDescent="0.2">
      <c r="A165" s="111">
        <f t="shared" si="146"/>
        <v>44430</v>
      </c>
      <c r="B165" s="112">
        <f t="shared" si="139"/>
        <v>0</v>
      </c>
      <c r="C165" s="112">
        <f t="shared" si="152"/>
        <v>0</v>
      </c>
      <c r="D165" s="113">
        <f t="shared" si="147"/>
        <v>5692.31</v>
      </c>
      <c r="E165" s="114">
        <f t="shared" si="133"/>
        <v>5739.56</v>
      </c>
      <c r="F165" s="115">
        <f t="shared" si="134"/>
        <v>44397</v>
      </c>
      <c r="G165" s="116">
        <f t="shared" si="140"/>
        <v>8.3006723105383262E-3</v>
      </c>
      <c r="H165" s="117">
        <f t="shared" si="148"/>
        <v>44459</v>
      </c>
      <c r="I165" s="117">
        <f t="shared" si="141"/>
        <v>44459</v>
      </c>
      <c r="J165" s="118">
        <f t="shared" si="149"/>
        <v>20</v>
      </c>
      <c r="K165" s="118">
        <f t="shared" si="138"/>
        <v>1</v>
      </c>
      <c r="L165" s="8">
        <f t="shared" si="150"/>
        <v>1.0004134</v>
      </c>
      <c r="M165" s="119">
        <f t="shared" si="136"/>
        <v>1.0083006699999999</v>
      </c>
      <c r="N165" s="119">
        <f t="shared" si="163"/>
        <v>1.0319538222085605</v>
      </c>
      <c r="O165" s="112">
        <f t="shared" si="135"/>
        <v>1.0323804299999999</v>
      </c>
      <c r="P165" s="112">
        <f t="shared" si="142"/>
        <v>0</v>
      </c>
      <c r="Q165" s="162">
        <f t="shared" si="153"/>
        <v>0</v>
      </c>
      <c r="R165" s="30">
        <f t="shared" si="154"/>
        <v>0</v>
      </c>
      <c r="S165" s="112">
        <f t="shared" si="132"/>
        <v>0</v>
      </c>
      <c r="T165" s="122">
        <f t="shared" si="151"/>
        <v>0.20100000000000001</v>
      </c>
      <c r="U165" s="120">
        <f t="shared" ref="U165:U228" si="166">IF(Q164&gt;0,1,IF(K165=K164,U164,U164+1))</f>
        <v>1</v>
      </c>
      <c r="V165" s="120">
        <v>252</v>
      </c>
      <c r="W165" s="119">
        <f t="shared" si="143"/>
        <v>1.000727068</v>
      </c>
      <c r="X165" s="112">
        <f t="shared" si="144"/>
        <v>0</v>
      </c>
      <c r="Y165" s="112">
        <f t="shared" si="145"/>
        <v>0</v>
      </c>
      <c r="Z165" s="125" t="str">
        <f t="shared" si="155"/>
        <v>A+J=</v>
      </c>
      <c r="AA165" s="117">
        <f t="shared" si="156"/>
        <v>44459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61"/>
        <v>17</v>
      </c>
      <c r="AH165" s="145">
        <f t="shared" si="164"/>
        <v>44793</v>
      </c>
      <c r="AI165" s="145">
        <f t="shared" si="157"/>
        <v>44792</v>
      </c>
      <c r="AJ165" s="145">
        <f t="shared" si="158"/>
        <v>44795</v>
      </c>
      <c r="AK165" s="145">
        <f t="shared" si="165"/>
        <v>44824</v>
      </c>
      <c r="AL165" s="143">
        <f t="shared" si="160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22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3"/>
      <c r="DE165" s="1"/>
      <c r="DF165" s="1"/>
      <c r="DG165" s="1"/>
      <c r="DH165" s="1"/>
      <c r="DI165" s="1"/>
      <c r="DJ165" s="1"/>
      <c r="DK165" s="1"/>
      <c r="DL165" s="1"/>
      <c r="DM165" s="1"/>
      <c r="DN165" s="4"/>
      <c r="DO165" s="35"/>
      <c r="DP165" s="34"/>
      <c r="DQ165" s="17"/>
      <c r="DR165" s="15"/>
      <c r="DS165" s="1"/>
      <c r="DT165" s="15"/>
    </row>
    <row r="166" spans="1:124" ht="12.75" x14ac:dyDescent="0.2">
      <c r="A166" s="111">
        <f t="shared" si="146"/>
        <v>44431</v>
      </c>
      <c r="B166" s="112">
        <f t="shared" si="139"/>
        <v>0</v>
      </c>
      <c r="C166" s="112">
        <f t="shared" si="152"/>
        <v>0</v>
      </c>
      <c r="D166" s="113">
        <f t="shared" si="147"/>
        <v>5692.31</v>
      </c>
      <c r="E166" s="114">
        <f t="shared" si="133"/>
        <v>5739.56</v>
      </c>
      <c r="F166" s="115">
        <f t="shared" si="134"/>
        <v>44397</v>
      </c>
      <c r="G166" s="116">
        <f t="shared" si="140"/>
        <v>8.3006723105383262E-3</v>
      </c>
      <c r="H166" s="117">
        <f t="shared" si="148"/>
        <v>44459</v>
      </c>
      <c r="I166" s="117">
        <f t="shared" si="141"/>
        <v>44459</v>
      </c>
      <c r="J166" s="118">
        <f t="shared" si="149"/>
        <v>20</v>
      </c>
      <c r="K166" s="118">
        <f t="shared" si="138"/>
        <v>1</v>
      </c>
      <c r="L166" s="8">
        <f t="shared" si="150"/>
        <v>1.0004134</v>
      </c>
      <c r="M166" s="119">
        <f t="shared" si="136"/>
        <v>1.0083006699999999</v>
      </c>
      <c r="N166" s="119">
        <f t="shared" si="163"/>
        <v>1.0319538222085605</v>
      </c>
      <c r="O166" s="112">
        <f t="shared" si="135"/>
        <v>1.0323804299999999</v>
      </c>
      <c r="P166" s="112">
        <f t="shared" si="142"/>
        <v>0</v>
      </c>
      <c r="Q166" s="162">
        <f t="shared" si="153"/>
        <v>0</v>
      </c>
      <c r="R166" s="30">
        <f t="shared" si="154"/>
        <v>0</v>
      </c>
      <c r="S166" s="112">
        <f t="shared" si="132"/>
        <v>0</v>
      </c>
      <c r="T166" s="122">
        <f t="shared" si="151"/>
        <v>0.20100000000000001</v>
      </c>
      <c r="U166" s="120">
        <f t="shared" si="166"/>
        <v>1</v>
      </c>
      <c r="V166" s="120">
        <v>252</v>
      </c>
      <c r="W166" s="119">
        <f t="shared" si="143"/>
        <v>1.000727068</v>
      </c>
      <c r="X166" s="112">
        <f t="shared" si="144"/>
        <v>0</v>
      </c>
      <c r="Y166" s="112">
        <f t="shared" si="145"/>
        <v>0</v>
      </c>
      <c r="Z166" s="125" t="str">
        <f t="shared" si="155"/>
        <v>A+J=</v>
      </c>
      <c r="AA166" s="117">
        <f t="shared" si="156"/>
        <v>44459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61"/>
        <v>18</v>
      </c>
      <c r="AH166" s="145">
        <f t="shared" si="164"/>
        <v>44824</v>
      </c>
      <c r="AI166" s="145">
        <f t="shared" si="157"/>
        <v>44823</v>
      </c>
      <c r="AJ166" s="145">
        <f t="shared" si="158"/>
        <v>44824</v>
      </c>
      <c r="AK166" s="145">
        <f t="shared" si="165"/>
        <v>44854</v>
      </c>
      <c r="AL166" s="143">
        <f t="shared" si="160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22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3"/>
      <c r="DE166" s="1"/>
      <c r="DF166" s="1"/>
      <c r="DG166" s="1"/>
      <c r="DH166" s="1"/>
      <c r="DI166" s="1"/>
      <c r="DJ166" s="1"/>
      <c r="DK166" s="1"/>
      <c r="DL166" s="1"/>
      <c r="DM166" s="1"/>
      <c r="DN166" s="4"/>
      <c r="DO166" s="35"/>
      <c r="DP166" s="34"/>
      <c r="DQ166" s="17"/>
      <c r="DR166" s="15"/>
      <c r="DS166" s="1"/>
      <c r="DT166" s="15"/>
    </row>
    <row r="167" spans="1:124" ht="12.75" x14ac:dyDescent="0.2">
      <c r="A167" s="111">
        <f t="shared" si="146"/>
        <v>44432</v>
      </c>
      <c r="B167" s="112">
        <f t="shared" si="139"/>
        <v>0</v>
      </c>
      <c r="C167" s="112">
        <f t="shared" si="152"/>
        <v>0</v>
      </c>
      <c r="D167" s="113">
        <f t="shared" si="147"/>
        <v>5692.31</v>
      </c>
      <c r="E167" s="114">
        <f t="shared" si="133"/>
        <v>5739.56</v>
      </c>
      <c r="F167" s="115">
        <f t="shared" si="134"/>
        <v>44397</v>
      </c>
      <c r="G167" s="116">
        <f t="shared" si="140"/>
        <v>8.3006723105383262E-3</v>
      </c>
      <c r="H167" s="117">
        <f t="shared" si="148"/>
        <v>44459</v>
      </c>
      <c r="I167" s="117">
        <f t="shared" si="141"/>
        <v>44459</v>
      </c>
      <c r="J167" s="118">
        <f t="shared" si="149"/>
        <v>20</v>
      </c>
      <c r="K167" s="118">
        <f t="shared" si="138"/>
        <v>2</v>
      </c>
      <c r="L167" s="8">
        <f t="shared" si="150"/>
        <v>1.00082698</v>
      </c>
      <c r="M167" s="119">
        <f t="shared" si="136"/>
        <v>1.0083006699999999</v>
      </c>
      <c r="N167" s="119">
        <f t="shared" si="163"/>
        <v>1.0319538222085605</v>
      </c>
      <c r="O167" s="112">
        <f t="shared" si="135"/>
        <v>1.03280722</v>
      </c>
      <c r="P167" s="112">
        <f t="shared" si="142"/>
        <v>0</v>
      </c>
      <c r="Q167" s="162">
        <f t="shared" si="153"/>
        <v>0</v>
      </c>
      <c r="R167" s="30">
        <f t="shared" si="154"/>
        <v>0</v>
      </c>
      <c r="S167" s="112">
        <f t="shared" ref="S167:S230" si="167">IF(R167&gt;0,TRUNC(R167*P167,8),0)</f>
        <v>0</v>
      </c>
      <c r="T167" s="122">
        <f t="shared" si="151"/>
        <v>0.20100000000000001</v>
      </c>
      <c r="U167" s="120">
        <f t="shared" si="166"/>
        <v>2</v>
      </c>
      <c r="V167" s="120">
        <v>252</v>
      </c>
      <c r="W167" s="119">
        <f t="shared" si="143"/>
        <v>1.0014546639999999</v>
      </c>
      <c r="X167" s="112">
        <f t="shared" si="144"/>
        <v>0</v>
      </c>
      <c r="Y167" s="112">
        <f t="shared" si="145"/>
        <v>0</v>
      </c>
      <c r="Z167" s="125" t="str">
        <f t="shared" si="155"/>
        <v>A+J=</v>
      </c>
      <c r="AA167" s="117">
        <f t="shared" si="156"/>
        <v>44459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61"/>
        <v>19</v>
      </c>
      <c r="AH167" s="145">
        <f t="shared" si="164"/>
        <v>44854</v>
      </c>
      <c r="AI167" s="145">
        <f t="shared" si="157"/>
        <v>44853</v>
      </c>
      <c r="AJ167" s="145">
        <f t="shared" si="158"/>
        <v>44854</v>
      </c>
      <c r="AK167" s="145">
        <f t="shared" si="165"/>
        <v>44886</v>
      </c>
      <c r="AL167" s="143">
        <f t="shared" si="160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22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3"/>
      <c r="DE167" s="1"/>
      <c r="DF167" s="1"/>
      <c r="DG167" s="1"/>
      <c r="DH167" s="1"/>
      <c r="DI167" s="1"/>
      <c r="DJ167" s="1"/>
      <c r="DK167" s="1"/>
      <c r="DL167" s="1"/>
      <c r="DM167" s="1"/>
      <c r="DN167" s="4"/>
      <c r="DO167" s="35"/>
      <c r="DP167" s="34"/>
      <c r="DQ167" s="17"/>
      <c r="DR167" s="15"/>
      <c r="DS167" s="1"/>
      <c r="DT167" s="15"/>
    </row>
    <row r="168" spans="1:124" ht="12.75" x14ac:dyDescent="0.2">
      <c r="A168" s="111">
        <f t="shared" si="146"/>
        <v>44433</v>
      </c>
      <c r="B168" s="112">
        <f t="shared" si="139"/>
        <v>0</v>
      </c>
      <c r="C168" s="112">
        <f t="shared" si="152"/>
        <v>0</v>
      </c>
      <c r="D168" s="113">
        <f t="shared" si="147"/>
        <v>5692.31</v>
      </c>
      <c r="E168" s="114">
        <f t="shared" ref="E168:E231" si="168">IF($K168=1,VLOOKUP($A167,$AO$10:$AS$131,4),E167)</f>
        <v>5739.56</v>
      </c>
      <c r="F168" s="115">
        <f t="shared" ref="F168:F231" si="169">IF($K168=1,VLOOKUP($A167,$AO$10:$AS$131,5),F167)</f>
        <v>44397</v>
      </c>
      <c r="G168" s="116">
        <f t="shared" si="140"/>
        <v>8.3006723105383262E-3</v>
      </c>
      <c r="H168" s="117">
        <f t="shared" si="148"/>
        <v>44459</v>
      </c>
      <c r="I168" s="117">
        <f t="shared" si="141"/>
        <v>44459</v>
      </c>
      <c r="J168" s="118">
        <f t="shared" si="149"/>
        <v>20</v>
      </c>
      <c r="K168" s="118">
        <f t="shared" si="138"/>
        <v>3</v>
      </c>
      <c r="L168" s="8">
        <f t="shared" si="150"/>
        <v>1.0012407299999999</v>
      </c>
      <c r="M168" s="119">
        <f t="shared" si="136"/>
        <v>1.0083006699999999</v>
      </c>
      <c r="N168" s="119">
        <f t="shared" si="163"/>
        <v>1.0319538222085605</v>
      </c>
      <c r="O168" s="112">
        <f t="shared" si="135"/>
        <v>1.0332341899999999</v>
      </c>
      <c r="P168" s="112">
        <f t="shared" si="142"/>
        <v>0</v>
      </c>
      <c r="Q168" s="162">
        <f t="shared" si="153"/>
        <v>0</v>
      </c>
      <c r="R168" s="30">
        <f t="shared" si="154"/>
        <v>0</v>
      </c>
      <c r="S168" s="112">
        <f t="shared" si="167"/>
        <v>0</v>
      </c>
      <c r="T168" s="122">
        <f t="shared" si="151"/>
        <v>0.20100000000000001</v>
      </c>
      <c r="U168" s="120">
        <f t="shared" si="166"/>
        <v>3</v>
      </c>
      <c r="V168" s="120">
        <v>252</v>
      </c>
      <c r="W168" s="119">
        <f t="shared" si="143"/>
        <v>1.00218279</v>
      </c>
      <c r="X168" s="112">
        <f t="shared" si="144"/>
        <v>0</v>
      </c>
      <c r="Y168" s="112">
        <f t="shared" si="145"/>
        <v>0</v>
      </c>
      <c r="Z168" s="125" t="str">
        <f t="shared" si="155"/>
        <v>A+J=</v>
      </c>
      <c r="AA168" s="117">
        <f t="shared" si="156"/>
        <v>44459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61"/>
        <v>20</v>
      </c>
      <c r="AH168" s="145">
        <f t="shared" si="164"/>
        <v>44885</v>
      </c>
      <c r="AI168" s="145">
        <f t="shared" si="157"/>
        <v>44883</v>
      </c>
      <c r="AJ168" s="145">
        <f t="shared" si="158"/>
        <v>44886</v>
      </c>
      <c r="AK168" s="145">
        <f t="shared" si="165"/>
        <v>44915</v>
      </c>
      <c r="AL168" s="143">
        <f t="shared" si="160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22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3"/>
      <c r="DE168" s="1"/>
      <c r="DF168" s="1"/>
      <c r="DG168" s="1"/>
      <c r="DH168" s="1"/>
      <c r="DI168" s="1"/>
      <c r="DJ168" s="1"/>
      <c r="DK168" s="1"/>
      <c r="DL168" s="1"/>
      <c r="DM168" s="1"/>
      <c r="DN168" s="4"/>
      <c r="DO168" s="35"/>
      <c r="DP168" s="34"/>
      <c r="DQ168" s="17"/>
      <c r="DR168" s="15"/>
      <c r="DS168" s="1"/>
      <c r="DT168" s="15"/>
    </row>
    <row r="169" spans="1:124" ht="12.75" x14ac:dyDescent="0.2">
      <c r="A169" s="111">
        <f t="shared" si="146"/>
        <v>44434</v>
      </c>
      <c r="B169" s="112">
        <f t="shared" si="139"/>
        <v>0</v>
      </c>
      <c r="C169" s="112">
        <f t="shared" si="152"/>
        <v>0</v>
      </c>
      <c r="D169" s="113">
        <f t="shared" si="147"/>
        <v>5692.31</v>
      </c>
      <c r="E169" s="114">
        <f t="shared" si="168"/>
        <v>5739.56</v>
      </c>
      <c r="F169" s="115">
        <f t="shared" si="169"/>
        <v>44397</v>
      </c>
      <c r="G169" s="116">
        <f t="shared" si="140"/>
        <v>8.3006723105383262E-3</v>
      </c>
      <c r="H169" s="117">
        <f t="shared" si="148"/>
        <v>44459</v>
      </c>
      <c r="I169" s="117">
        <f t="shared" si="141"/>
        <v>44459</v>
      </c>
      <c r="J169" s="118">
        <f t="shared" si="149"/>
        <v>20</v>
      </c>
      <c r="K169" s="118">
        <f t="shared" si="138"/>
        <v>4</v>
      </c>
      <c r="L169" s="8">
        <f t="shared" si="150"/>
        <v>1.0016546399999999</v>
      </c>
      <c r="M169" s="119">
        <f t="shared" si="136"/>
        <v>1.0083006699999999</v>
      </c>
      <c r="N169" s="119">
        <f t="shared" si="163"/>
        <v>1.0319538222085605</v>
      </c>
      <c r="O169" s="112">
        <f t="shared" ref="O169:O232" si="170">TRUNC(TRUNC((L169*N169),15),8)</f>
        <v>1.0336613299999999</v>
      </c>
      <c r="P169" s="112">
        <f t="shared" si="142"/>
        <v>0</v>
      </c>
      <c r="Q169" s="162">
        <f t="shared" si="153"/>
        <v>0</v>
      </c>
      <c r="R169" s="30">
        <f t="shared" si="154"/>
        <v>0</v>
      </c>
      <c r="S169" s="112">
        <f t="shared" si="167"/>
        <v>0</v>
      </c>
      <c r="T169" s="122">
        <f t="shared" si="151"/>
        <v>0.20100000000000001</v>
      </c>
      <c r="U169" s="120">
        <f t="shared" si="166"/>
        <v>4</v>
      </c>
      <c r="V169" s="120">
        <v>252</v>
      </c>
      <c r="W169" s="119">
        <f t="shared" si="143"/>
        <v>1.0029114450000001</v>
      </c>
      <c r="X169" s="112">
        <f t="shared" si="144"/>
        <v>0</v>
      </c>
      <c r="Y169" s="112">
        <f t="shared" si="145"/>
        <v>0</v>
      </c>
      <c r="Z169" s="125" t="str">
        <f t="shared" si="155"/>
        <v>A+J=</v>
      </c>
      <c r="AA169" s="117">
        <f t="shared" si="156"/>
        <v>44459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61"/>
        <v>21</v>
      </c>
      <c r="AH169" s="145">
        <f t="shared" si="164"/>
        <v>44915</v>
      </c>
      <c r="AI169" s="145">
        <f t="shared" si="157"/>
        <v>44914</v>
      </c>
      <c r="AJ169" s="145">
        <f t="shared" si="158"/>
        <v>44915</v>
      </c>
      <c r="AK169" s="145">
        <f t="shared" si="165"/>
        <v>44946</v>
      </c>
      <c r="AL169" s="143">
        <f t="shared" si="160"/>
        <v>23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22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3"/>
      <c r="DE169" s="1"/>
      <c r="DF169" s="1"/>
      <c r="DG169" s="1"/>
      <c r="DH169" s="1"/>
      <c r="DI169" s="1"/>
      <c r="DJ169" s="1"/>
      <c r="DK169" s="1"/>
      <c r="DL169" s="1"/>
      <c r="DM169" s="1"/>
      <c r="DN169" s="4"/>
      <c r="DO169" s="35"/>
      <c r="DP169" s="34"/>
      <c r="DQ169" s="17"/>
      <c r="DR169" s="15"/>
      <c r="DS169" s="1"/>
      <c r="DT169" s="15"/>
    </row>
    <row r="170" spans="1:124" ht="12.75" x14ac:dyDescent="0.2">
      <c r="A170" s="111">
        <f t="shared" si="146"/>
        <v>44435</v>
      </c>
      <c r="B170" s="112">
        <f t="shared" si="139"/>
        <v>0</v>
      </c>
      <c r="C170" s="112">
        <f t="shared" si="152"/>
        <v>0</v>
      </c>
      <c r="D170" s="113">
        <f t="shared" si="147"/>
        <v>5692.31</v>
      </c>
      <c r="E170" s="114">
        <f t="shared" si="168"/>
        <v>5739.56</v>
      </c>
      <c r="F170" s="115">
        <f t="shared" si="169"/>
        <v>44397</v>
      </c>
      <c r="G170" s="116">
        <f t="shared" si="140"/>
        <v>8.3006723105383262E-3</v>
      </c>
      <c r="H170" s="117">
        <f t="shared" si="148"/>
        <v>44459</v>
      </c>
      <c r="I170" s="117">
        <f t="shared" si="141"/>
        <v>44459</v>
      </c>
      <c r="J170" s="118">
        <f t="shared" si="149"/>
        <v>20</v>
      </c>
      <c r="K170" s="118">
        <f t="shared" si="138"/>
        <v>5</v>
      </c>
      <c r="L170" s="8">
        <f t="shared" si="150"/>
        <v>1.00206873</v>
      </c>
      <c r="M170" s="119">
        <f t="shared" ref="M170:M233" si="171">IF(I170&gt;I169,L169,M169)</f>
        <v>1.0083006699999999</v>
      </c>
      <c r="N170" s="119">
        <f t="shared" si="163"/>
        <v>1.0319538222085605</v>
      </c>
      <c r="O170" s="112">
        <f t="shared" si="170"/>
        <v>1.0340886499999999</v>
      </c>
      <c r="P170" s="112">
        <f t="shared" si="142"/>
        <v>0</v>
      </c>
      <c r="Q170" s="162">
        <f t="shared" si="153"/>
        <v>0</v>
      </c>
      <c r="R170" s="30">
        <f t="shared" si="154"/>
        <v>0</v>
      </c>
      <c r="S170" s="112">
        <f t="shared" si="167"/>
        <v>0</v>
      </c>
      <c r="T170" s="122">
        <f t="shared" si="151"/>
        <v>0.20100000000000001</v>
      </c>
      <c r="U170" s="120">
        <f t="shared" si="166"/>
        <v>5</v>
      </c>
      <c r="V170" s="120">
        <v>252</v>
      </c>
      <c r="W170" s="119">
        <f t="shared" si="143"/>
        <v>1.00364063</v>
      </c>
      <c r="X170" s="112">
        <f t="shared" si="144"/>
        <v>0</v>
      </c>
      <c r="Y170" s="112">
        <f t="shared" si="145"/>
        <v>0</v>
      </c>
      <c r="Z170" s="125" t="str">
        <f t="shared" si="155"/>
        <v>A+J=</v>
      </c>
      <c r="AA170" s="117">
        <f t="shared" si="156"/>
        <v>44459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61"/>
        <v>22</v>
      </c>
      <c r="AH170" s="145">
        <f t="shared" si="164"/>
        <v>44946</v>
      </c>
      <c r="AI170" s="145">
        <f t="shared" si="157"/>
        <v>44945</v>
      </c>
      <c r="AJ170" s="145">
        <f t="shared" si="158"/>
        <v>44946</v>
      </c>
      <c r="AK170" s="145">
        <f t="shared" si="165"/>
        <v>44979</v>
      </c>
      <c r="AL170" s="143">
        <f t="shared" si="160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22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3"/>
      <c r="DE170" s="1"/>
      <c r="DF170" s="1"/>
      <c r="DG170" s="1"/>
      <c r="DH170" s="1"/>
      <c r="DI170" s="1"/>
      <c r="DJ170" s="1"/>
      <c r="DK170" s="1"/>
      <c r="DL170" s="1"/>
      <c r="DM170" s="1"/>
      <c r="DN170" s="4"/>
      <c r="DP170" s="34"/>
      <c r="DQ170" s="17"/>
      <c r="DT170" s="15"/>
    </row>
    <row r="171" spans="1:124" ht="12.75" x14ac:dyDescent="0.2">
      <c r="A171" s="111">
        <f t="shared" si="146"/>
        <v>44436</v>
      </c>
      <c r="B171" s="112">
        <f t="shared" si="139"/>
        <v>0</v>
      </c>
      <c r="C171" s="112">
        <f t="shared" si="152"/>
        <v>0</v>
      </c>
      <c r="D171" s="113">
        <f t="shared" si="147"/>
        <v>5692.31</v>
      </c>
      <c r="E171" s="114">
        <f t="shared" si="168"/>
        <v>5739.56</v>
      </c>
      <c r="F171" s="115">
        <f t="shared" si="169"/>
        <v>44397</v>
      </c>
      <c r="G171" s="116">
        <f t="shared" si="140"/>
        <v>8.3006723105383262E-3</v>
      </c>
      <c r="H171" s="117">
        <f t="shared" si="148"/>
        <v>44459</v>
      </c>
      <c r="I171" s="117">
        <f t="shared" si="141"/>
        <v>44459</v>
      </c>
      <c r="J171" s="118">
        <f t="shared" si="149"/>
        <v>20</v>
      </c>
      <c r="K171" s="118">
        <f t="shared" si="138"/>
        <v>6</v>
      </c>
      <c r="L171" s="8">
        <f t="shared" si="150"/>
        <v>1.002483</v>
      </c>
      <c r="M171" s="119">
        <f t="shared" si="171"/>
        <v>1.0083006699999999</v>
      </c>
      <c r="N171" s="119">
        <f t="shared" si="163"/>
        <v>1.0319538222085605</v>
      </c>
      <c r="O171" s="112">
        <f t="shared" si="170"/>
        <v>1.0345161599999999</v>
      </c>
      <c r="P171" s="112">
        <f t="shared" si="142"/>
        <v>0</v>
      </c>
      <c r="Q171" s="162">
        <f t="shared" si="153"/>
        <v>0</v>
      </c>
      <c r="R171" s="30">
        <f t="shared" si="154"/>
        <v>0</v>
      </c>
      <c r="S171" s="112">
        <f t="shared" si="167"/>
        <v>0</v>
      </c>
      <c r="T171" s="122">
        <f t="shared" si="151"/>
        <v>0.20100000000000001</v>
      </c>
      <c r="U171" s="120">
        <f t="shared" si="166"/>
        <v>6</v>
      </c>
      <c r="V171" s="120">
        <v>252</v>
      </c>
      <c r="W171" s="119">
        <f t="shared" si="143"/>
        <v>1.0043703450000001</v>
      </c>
      <c r="X171" s="112">
        <f t="shared" si="144"/>
        <v>0</v>
      </c>
      <c r="Y171" s="112">
        <f t="shared" si="145"/>
        <v>0</v>
      </c>
      <c r="Z171" s="125" t="str">
        <f t="shared" si="155"/>
        <v>A+J=</v>
      </c>
      <c r="AA171" s="117">
        <f t="shared" si="156"/>
        <v>44459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61"/>
        <v>23</v>
      </c>
      <c r="AH171" s="145">
        <f t="shared" si="164"/>
        <v>44977</v>
      </c>
      <c r="AI171" s="145">
        <f t="shared" si="157"/>
        <v>44974</v>
      </c>
      <c r="AJ171" s="145">
        <f t="shared" si="158"/>
        <v>44979</v>
      </c>
      <c r="AK171" s="145">
        <f t="shared" si="165"/>
        <v>45005</v>
      </c>
      <c r="AL171" s="143">
        <f t="shared" si="160"/>
        <v>18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22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3"/>
      <c r="DE171" s="1"/>
      <c r="DF171" s="1"/>
      <c r="DG171" s="1"/>
      <c r="DH171" s="1"/>
      <c r="DI171" s="1"/>
      <c r="DJ171" s="1"/>
      <c r="DK171" s="1"/>
      <c r="DL171" s="1"/>
      <c r="DM171" s="1"/>
      <c r="DN171" s="4"/>
      <c r="DP171" s="34"/>
      <c r="DQ171" s="17"/>
      <c r="DT171" s="15"/>
    </row>
    <row r="172" spans="1:124" ht="12.75" x14ac:dyDescent="0.2">
      <c r="A172" s="111">
        <f t="shared" si="146"/>
        <v>44437</v>
      </c>
      <c r="B172" s="112">
        <f t="shared" si="139"/>
        <v>0</v>
      </c>
      <c r="C172" s="112">
        <f t="shared" si="152"/>
        <v>0</v>
      </c>
      <c r="D172" s="113">
        <f t="shared" si="147"/>
        <v>5692.31</v>
      </c>
      <c r="E172" s="114">
        <f t="shared" si="168"/>
        <v>5739.56</v>
      </c>
      <c r="F172" s="115">
        <f t="shared" si="169"/>
        <v>44397</v>
      </c>
      <c r="G172" s="116">
        <f t="shared" si="140"/>
        <v>8.3006723105383262E-3</v>
      </c>
      <c r="H172" s="117">
        <f t="shared" si="148"/>
        <v>44459</v>
      </c>
      <c r="I172" s="117">
        <f t="shared" si="141"/>
        <v>44459</v>
      </c>
      <c r="J172" s="118">
        <f t="shared" si="149"/>
        <v>20</v>
      </c>
      <c r="K172" s="118">
        <f t="shared" si="138"/>
        <v>6</v>
      </c>
      <c r="L172" s="8">
        <f t="shared" si="150"/>
        <v>1.002483</v>
      </c>
      <c r="M172" s="119">
        <f t="shared" si="171"/>
        <v>1.0083006699999999</v>
      </c>
      <c r="N172" s="119">
        <f t="shared" si="163"/>
        <v>1.0319538222085605</v>
      </c>
      <c r="O172" s="112">
        <f t="shared" si="170"/>
        <v>1.0345161599999999</v>
      </c>
      <c r="P172" s="112">
        <f t="shared" si="142"/>
        <v>0</v>
      </c>
      <c r="Q172" s="162">
        <f t="shared" si="153"/>
        <v>0</v>
      </c>
      <c r="R172" s="30">
        <f t="shared" si="154"/>
        <v>0</v>
      </c>
      <c r="S172" s="112">
        <f t="shared" si="167"/>
        <v>0</v>
      </c>
      <c r="T172" s="122">
        <f t="shared" si="151"/>
        <v>0.20100000000000001</v>
      </c>
      <c r="U172" s="120">
        <f t="shared" si="166"/>
        <v>6</v>
      </c>
      <c r="V172" s="120">
        <v>252</v>
      </c>
      <c r="W172" s="119">
        <f t="shared" si="143"/>
        <v>1.0043703450000001</v>
      </c>
      <c r="X172" s="112">
        <f t="shared" si="144"/>
        <v>0</v>
      </c>
      <c r="Y172" s="112">
        <f t="shared" si="145"/>
        <v>0</v>
      </c>
      <c r="Z172" s="125" t="str">
        <f t="shared" si="155"/>
        <v>A+J=</v>
      </c>
      <c r="AA172" s="117">
        <f t="shared" si="156"/>
        <v>44459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61"/>
        <v>24</v>
      </c>
      <c r="AH172" s="145">
        <f t="shared" si="164"/>
        <v>45005</v>
      </c>
      <c r="AI172" s="145">
        <f t="shared" si="157"/>
        <v>45002</v>
      </c>
      <c r="AJ172" s="145">
        <f t="shared" si="158"/>
        <v>45005</v>
      </c>
      <c r="AK172" s="145">
        <f t="shared" si="165"/>
        <v>45036</v>
      </c>
      <c r="AL172" s="143">
        <f t="shared" si="160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22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3"/>
      <c r="DE172" s="1"/>
      <c r="DF172" s="1"/>
      <c r="DG172" s="1"/>
      <c r="DH172" s="1"/>
      <c r="DI172" s="1"/>
      <c r="DJ172" s="1"/>
      <c r="DK172" s="1"/>
      <c r="DL172" s="1"/>
      <c r="DM172" s="1"/>
      <c r="DN172" s="4"/>
      <c r="DP172" s="34"/>
      <c r="DQ172" s="17"/>
      <c r="DT172" s="15"/>
    </row>
    <row r="173" spans="1:124" ht="12.75" x14ac:dyDescent="0.2">
      <c r="A173" s="111">
        <f t="shared" si="146"/>
        <v>44438</v>
      </c>
      <c r="B173" s="112">
        <f t="shared" si="139"/>
        <v>0</v>
      </c>
      <c r="C173" s="112">
        <f t="shared" si="152"/>
        <v>0</v>
      </c>
      <c r="D173" s="113">
        <f t="shared" si="147"/>
        <v>5692.31</v>
      </c>
      <c r="E173" s="114">
        <f t="shared" si="168"/>
        <v>5739.56</v>
      </c>
      <c r="F173" s="115">
        <f t="shared" si="169"/>
        <v>44397</v>
      </c>
      <c r="G173" s="116">
        <f t="shared" si="140"/>
        <v>8.3006723105383262E-3</v>
      </c>
      <c r="H173" s="117">
        <f t="shared" si="148"/>
        <v>44459</v>
      </c>
      <c r="I173" s="117">
        <f t="shared" si="141"/>
        <v>44459</v>
      </c>
      <c r="J173" s="118">
        <f t="shared" si="149"/>
        <v>20</v>
      </c>
      <c r="K173" s="118">
        <f t="shared" si="138"/>
        <v>6</v>
      </c>
      <c r="L173" s="8">
        <f t="shared" si="150"/>
        <v>1.002483</v>
      </c>
      <c r="M173" s="119">
        <f t="shared" si="171"/>
        <v>1.0083006699999999</v>
      </c>
      <c r="N173" s="119">
        <f t="shared" si="163"/>
        <v>1.0319538222085605</v>
      </c>
      <c r="O173" s="112">
        <f t="shared" si="170"/>
        <v>1.0345161599999999</v>
      </c>
      <c r="P173" s="112">
        <f t="shared" si="142"/>
        <v>0</v>
      </c>
      <c r="Q173" s="162">
        <f t="shared" si="153"/>
        <v>0</v>
      </c>
      <c r="R173" s="30">
        <f t="shared" si="154"/>
        <v>0</v>
      </c>
      <c r="S173" s="112">
        <f t="shared" si="167"/>
        <v>0</v>
      </c>
      <c r="T173" s="122">
        <f t="shared" si="151"/>
        <v>0.20100000000000001</v>
      </c>
      <c r="U173" s="120">
        <f t="shared" si="166"/>
        <v>6</v>
      </c>
      <c r="V173" s="120">
        <v>252</v>
      </c>
      <c r="W173" s="119">
        <f t="shared" si="143"/>
        <v>1.0043703450000001</v>
      </c>
      <c r="X173" s="112">
        <f t="shared" si="144"/>
        <v>0</v>
      </c>
      <c r="Y173" s="112">
        <f t="shared" si="145"/>
        <v>0</v>
      </c>
      <c r="Z173" s="125" t="str">
        <f t="shared" si="155"/>
        <v>A+J=</v>
      </c>
      <c r="AA173" s="117">
        <f t="shared" si="156"/>
        <v>44459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61"/>
        <v>25</v>
      </c>
      <c r="AH173" s="145">
        <f t="shared" si="164"/>
        <v>45036</v>
      </c>
      <c r="AI173" s="145">
        <f t="shared" si="157"/>
        <v>45035</v>
      </c>
      <c r="AJ173" s="145">
        <f t="shared" si="158"/>
        <v>45036</v>
      </c>
      <c r="AK173" s="145">
        <f t="shared" si="165"/>
        <v>45068</v>
      </c>
      <c r="AL173" s="143">
        <f t="shared" si="160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22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3"/>
      <c r="DE173" s="1"/>
      <c r="DF173" s="1"/>
      <c r="DG173" s="1"/>
      <c r="DH173" s="1"/>
      <c r="DI173" s="1"/>
      <c r="DJ173" s="1"/>
      <c r="DK173" s="1"/>
      <c r="DL173" s="1"/>
      <c r="DM173" s="1"/>
      <c r="DN173" s="4"/>
      <c r="DP173" s="34"/>
      <c r="DQ173" s="17"/>
      <c r="DT173" s="15"/>
    </row>
    <row r="174" spans="1:124" ht="12.75" x14ac:dyDescent="0.2">
      <c r="A174" s="111">
        <f t="shared" si="146"/>
        <v>44439</v>
      </c>
      <c r="B174" s="112">
        <f t="shared" si="139"/>
        <v>0</v>
      </c>
      <c r="C174" s="112">
        <f t="shared" si="152"/>
        <v>0</v>
      </c>
      <c r="D174" s="113">
        <f t="shared" si="147"/>
        <v>5692.31</v>
      </c>
      <c r="E174" s="114">
        <f t="shared" si="168"/>
        <v>5739.56</v>
      </c>
      <c r="F174" s="115">
        <f t="shared" si="169"/>
        <v>44397</v>
      </c>
      <c r="G174" s="116">
        <f t="shared" si="140"/>
        <v>8.3006723105383262E-3</v>
      </c>
      <c r="H174" s="117">
        <f t="shared" si="148"/>
        <v>44459</v>
      </c>
      <c r="I174" s="117">
        <f t="shared" si="141"/>
        <v>44459</v>
      </c>
      <c r="J174" s="118">
        <f t="shared" si="149"/>
        <v>20</v>
      </c>
      <c r="K174" s="118">
        <f t="shared" ref="K174:K237" si="172">(J174-(NETWORKDAYS(A174,I174,AD$148:AD$502)-1))</f>
        <v>7</v>
      </c>
      <c r="L174" s="8">
        <f t="shared" si="150"/>
        <v>1.00289743</v>
      </c>
      <c r="M174" s="119">
        <f t="shared" si="171"/>
        <v>1.0083006699999999</v>
      </c>
      <c r="N174" s="119">
        <f t="shared" si="163"/>
        <v>1.0319538222085605</v>
      </c>
      <c r="O174" s="112">
        <f t="shared" si="170"/>
        <v>1.03494383</v>
      </c>
      <c r="P174" s="112">
        <f t="shared" si="142"/>
        <v>0</v>
      </c>
      <c r="Q174" s="162">
        <f t="shared" si="153"/>
        <v>0</v>
      </c>
      <c r="R174" s="30">
        <f t="shared" si="154"/>
        <v>0</v>
      </c>
      <c r="S174" s="112">
        <f t="shared" si="167"/>
        <v>0</v>
      </c>
      <c r="T174" s="122">
        <f t="shared" si="151"/>
        <v>0.20100000000000001</v>
      </c>
      <c r="U174" s="120">
        <f t="shared" si="166"/>
        <v>7</v>
      </c>
      <c r="V174" s="120">
        <v>252</v>
      </c>
      <c r="W174" s="119">
        <f t="shared" si="143"/>
        <v>1.0051005900000001</v>
      </c>
      <c r="X174" s="112">
        <f t="shared" si="144"/>
        <v>0</v>
      </c>
      <c r="Y174" s="112">
        <f t="shared" si="145"/>
        <v>0</v>
      </c>
      <c r="Z174" s="125" t="str">
        <f t="shared" si="155"/>
        <v>A+J=</v>
      </c>
      <c r="AA174" s="117">
        <f t="shared" si="156"/>
        <v>44459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61"/>
        <v>26</v>
      </c>
      <c r="AH174" s="145">
        <f t="shared" si="164"/>
        <v>45066</v>
      </c>
      <c r="AI174" s="145">
        <f t="shared" si="157"/>
        <v>45065</v>
      </c>
      <c r="AJ174" s="145">
        <f t="shared" si="158"/>
        <v>45068</v>
      </c>
      <c r="AK174" s="145">
        <f t="shared" si="165"/>
        <v>45097</v>
      </c>
      <c r="AL174" s="143">
        <f t="shared" si="160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22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3"/>
      <c r="DE174" s="1"/>
      <c r="DF174" s="1"/>
      <c r="DG174" s="1"/>
      <c r="DH174" s="1"/>
      <c r="DI174" s="1"/>
      <c r="DJ174" s="1"/>
      <c r="DK174" s="1"/>
      <c r="DL174" s="1"/>
      <c r="DM174" s="1"/>
      <c r="DN174" s="4"/>
      <c r="DP174" s="34"/>
      <c r="DQ174" s="17"/>
      <c r="DT174" s="15"/>
    </row>
    <row r="175" spans="1:124" ht="12.75" x14ac:dyDescent="0.2">
      <c r="A175" s="111">
        <f t="shared" si="146"/>
        <v>44440</v>
      </c>
      <c r="B175" s="112">
        <f t="shared" si="139"/>
        <v>0</v>
      </c>
      <c r="C175" s="112">
        <f t="shared" si="152"/>
        <v>0</v>
      </c>
      <c r="D175" s="113">
        <f t="shared" si="147"/>
        <v>5692.31</v>
      </c>
      <c r="E175" s="114">
        <f t="shared" si="168"/>
        <v>5739.56</v>
      </c>
      <c r="F175" s="115">
        <f t="shared" si="169"/>
        <v>44397</v>
      </c>
      <c r="G175" s="116">
        <f t="shared" si="140"/>
        <v>8.3006723105383262E-3</v>
      </c>
      <c r="H175" s="117">
        <f t="shared" si="148"/>
        <v>44459</v>
      </c>
      <c r="I175" s="117">
        <f t="shared" si="141"/>
        <v>44459</v>
      </c>
      <c r="J175" s="118">
        <f t="shared" si="149"/>
        <v>20</v>
      </c>
      <c r="K175" s="118">
        <f t="shared" si="172"/>
        <v>8</v>
      </c>
      <c r="L175" s="8">
        <f t="shared" si="150"/>
        <v>1.00331203</v>
      </c>
      <c r="M175" s="119">
        <f t="shared" si="171"/>
        <v>1.0083006699999999</v>
      </c>
      <c r="N175" s="119">
        <f t="shared" si="163"/>
        <v>1.0319538222085605</v>
      </c>
      <c r="O175" s="112">
        <f t="shared" si="170"/>
        <v>1.0353716799999999</v>
      </c>
      <c r="P175" s="112">
        <f t="shared" si="142"/>
        <v>0</v>
      </c>
      <c r="Q175" s="162">
        <f t="shared" si="153"/>
        <v>0</v>
      </c>
      <c r="R175" s="30">
        <f t="shared" si="154"/>
        <v>0</v>
      </c>
      <c r="S175" s="112">
        <f t="shared" si="167"/>
        <v>0</v>
      </c>
      <c r="T175" s="122">
        <f t="shared" si="151"/>
        <v>0.20100000000000001</v>
      </c>
      <c r="U175" s="120">
        <f t="shared" si="166"/>
        <v>8</v>
      </c>
      <c r="V175" s="120">
        <v>252</v>
      </c>
      <c r="W175" s="119">
        <f t="shared" si="143"/>
        <v>1.005831366</v>
      </c>
      <c r="X175" s="112">
        <f t="shared" si="144"/>
        <v>0</v>
      </c>
      <c r="Y175" s="112">
        <f t="shared" si="145"/>
        <v>0</v>
      </c>
      <c r="Z175" s="125" t="str">
        <f t="shared" si="155"/>
        <v>A+J=</v>
      </c>
      <c r="AA175" s="117">
        <f t="shared" si="156"/>
        <v>44459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61"/>
        <v>27</v>
      </c>
      <c r="AH175" s="145">
        <f t="shared" si="164"/>
        <v>45097</v>
      </c>
      <c r="AI175" s="145">
        <f t="shared" si="157"/>
        <v>45096</v>
      </c>
      <c r="AJ175" s="145">
        <f t="shared" si="158"/>
        <v>45097</v>
      </c>
      <c r="AK175" s="145">
        <f t="shared" si="165"/>
        <v>45127</v>
      </c>
      <c r="AL175" s="143">
        <f t="shared" si="160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22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3"/>
      <c r="DE175" s="1"/>
      <c r="DF175" s="1"/>
      <c r="DG175" s="1"/>
      <c r="DH175" s="1"/>
      <c r="DI175" s="1"/>
      <c r="DJ175" s="1"/>
      <c r="DK175" s="1"/>
      <c r="DL175" s="1"/>
      <c r="DM175" s="1"/>
      <c r="DN175" s="4"/>
      <c r="DP175" s="34"/>
      <c r="DQ175" s="17"/>
      <c r="DT175" s="15"/>
    </row>
    <row r="176" spans="1:124" ht="12.75" x14ac:dyDescent="0.2">
      <c r="A176" s="111">
        <f t="shared" si="146"/>
        <v>44441</v>
      </c>
      <c r="B176" s="112">
        <f t="shared" si="139"/>
        <v>0</v>
      </c>
      <c r="C176" s="112">
        <f t="shared" si="152"/>
        <v>0</v>
      </c>
      <c r="D176" s="113">
        <f t="shared" si="147"/>
        <v>5692.31</v>
      </c>
      <c r="E176" s="114">
        <f t="shared" si="168"/>
        <v>5739.56</v>
      </c>
      <c r="F176" s="115">
        <f t="shared" si="169"/>
        <v>44397</v>
      </c>
      <c r="G176" s="116">
        <f t="shared" si="140"/>
        <v>8.3006723105383262E-3</v>
      </c>
      <c r="H176" s="117">
        <f t="shared" si="148"/>
        <v>44459</v>
      </c>
      <c r="I176" s="117">
        <f t="shared" si="141"/>
        <v>44459</v>
      </c>
      <c r="J176" s="118">
        <f t="shared" si="149"/>
        <v>20</v>
      </c>
      <c r="K176" s="118">
        <f t="shared" si="172"/>
        <v>9</v>
      </c>
      <c r="L176" s="8">
        <f t="shared" si="150"/>
        <v>1.0037268100000001</v>
      </c>
      <c r="M176" s="119">
        <f t="shared" si="171"/>
        <v>1.0083006699999999</v>
      </c>
      <c r="N176" s="119">
        <f t="shared" si="163"/>
        <v>1.0319538222085605</v>
      </c>
      <c r="O176" s="112">
        <f t="shared" si="170"/>
        <v>1.03579971</v>
      </c>
      <c r="P176" s="112">
        <f t="shared" si="142"/>
        <v>0</v>
      </c>
      <c r="Q176" s="162">
        <f t="shared" si="153"/>
        <v>0</v>
      </c>
      <c r="R176" s="30">
        <f t="shared" si="154"/>
        <v>0</v>
      </c>
      <c r="S176" s="112">
        <f t="shared" si="167"/>
        <v>0</v>
      </c>
      <c r="T176" s="122">
        <f t="shared" si="151"/>
        <v>0.20100000000000001</v>
      </c>
      <c r="U176" s="120">
        <f t="shared" si="166"/>
        <v>9</v>
      </c>
      <c r="V176" s="120">
        <v>252</v>
      </c>
      <c r="W176" s="119">
        <f t="shared" si="143"/>
        <v>1.006562674</v>
      </c>
      <c r="X176" s="112">
        <f t="shared" si="144"/>
        <v>0</v>
      </c>
      <c r="Y176" s="112">
        <f t="shared" si="145"/>
        <v>0</v>
      </c>
      <c r="Z176" s="125" t="str">
        <f t="shared" si="155"/>
        <v>A+J=</v>
      </c>
      <c r="AA176" s="117">
        <f t="shared" si="156"/>
        <v>44459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61"/>
        <v>28</v>
      </c>
      <c r="AH176" s="145">
        <f t="shared" si="164"/>
        <v>45127</v>
      </c>
      <c r="AI176" s="145">
        <f t="shared" si="157"/>
        <v>45126</v>
      </c>
      <c r="AJ176" s="145">
        <f t="shared" si="158"/>
        <v>45127</v>
      </c>
      <c r="AK176" s="145">
        <f t="shared" si="165"/>
        <v>45159</v>
      </c>
      <c r="AL176" s="143">
        <f t="shared" si="160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22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3"/>
      <c r="DE176" s="1"/>
      <c r="DF176" s="1"/>
      <c r="DG176" s="1"/>
      <c r="DH176" s="1"/>
      <c r="DI176" s="1"/>
      <c r="DJ176" s="1"/>
      <c r="DK176" s="1"/>
      <c r="DL176" s="1"/>
      <c r="DM176" s="1"/>
      <c r="DN176" s="4"/>
      <c r="DP176" s="34"/>
      <c r="DQ176" s="17"/>
      <c r="DT176" s="15"/>
    </row>
    <row r="177" spans="1:121" ht="12.75" x14ac:dyDescent="0.2">
      <c r="A177" s="111">
        <f t="shared" si="146"/>
        <v>44442</v>
      </c>
      <c r="B177" s="112">
        <f t="shared" si="139"/>
        <v>0</v>
      </c>
      <c r="C177" s="112">
        <f t="shared" si="152"/>
        <v>0</v>
      </c>
      <c r="D177" s="113">
        <f t="shared" si="147"/>
        <v>5692.31</v>
      </c>
      <c r="E177" s="114">
        <f t="shared" si="168"/>
        <v>5739.56</v>
      </c>
      <c r="F177" s="115">
        <f t="shared" si="169"/>
        <v>44397</v>
      </c>
      <c r="G177" s="116">
        <f t="shared" si="140"/>
        <v>8.3006723105383262E-3</v>
      </c>
      <c r="H177" s="117">
        <f t="shared" si="148"/>
        <v>44459</v>
      </c>
      <c r="I177" s="117">
        <f t="shared" si="141"/>
        <v>44459</v>
      </c>
      <c r="J177" s="118">
        <f t="shared" si="149"/>
        <v>20</v>
      </c>
      <c r="K177" s="118">
        <f t="shared" si="172"/>
        <v>10</v>
      </c>
      <c r="L177" s="8">
        <f t="shared" si="150"/>
        <v>1.0041417500000001</v>
      </c>
      <c r="M177" s="119">
        <f t="shared" si="171"/>
        <v>1.0083006699999999</v>
      </c>
      <c r="N177" s="119">
        <f t="shared" si="163"/>
        <v>1.0319538222085605</v>
      </c>
      <c r="O177" s="112">
        <f t="shared" si="170"/>
        <v>1.03622791</v>
      </c>
      <c r="P177" s="112">
        <f t="shared" si="142"/>
        <v>0</v>
      </c>
      <c r="Q177" s="162">
        <f t="shared" si="153"/>
        <v>0</v>
      </c>
      <c r="R177" s="30">
        <f t="shared" si="154"/>
        <v>0</v>
      </c>
      <c r="S177" s="112">
        <f t="shared" si="167"/>
        <v>0</v>
      </c>
      <c r="T177" s="122">
        <f t="shared" si="151"/>
        <v>0.20100000000000001</v>
      </c>
      <c r="U177" s="120">
        <f t="shared" si="166"/>
        <v>10</v>
      </c>
      <c r="V177" s="120">
        <v>252</v>
      </c>
      <c r="W177" s="119">
        <f t="shared" si="143"/>
        <v>1.007294514</v>
      </c>
      <c r="X177" s="112">
        <f t="shared" si="144"/>
        <v>0</v>
      </c>
      <c r="Y177" s="112">
        <f t="shared" si="145"/>
        <v>0</v>
      </c>
      <c r="Z177" s="125" t="str">
        <f t="shared" si="155"/>
        <v>A+J=</v>
      </c>
      <c r="AA177" s="117">
        <f t="shared" si="156"/>
        <v>44459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61"/>
        <v>29</v>
      </c>
      <c r="AH177" s="145">
        <f t="shared" si="164"/>
        <v>45158</v>
      </c>
      <c r="AI177" s="145">
        <f t="shared" si="157"/>
        <v>45156</v>
      </c>
      <c r="AJ177" s="145">
        <f t="shared" si="158"/>
        <v>45159</v>
      </c>
      <c r="AK177" s="145">
        <f t="shared" si="165"/>
        <v>45189</v>
      </c>
      <c r="AL177" s="143">
        <f t="shared" si="160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22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3"/>
      <c r="DE177" s="1"/>
      <c r="DF177" s="1"/>
      <c r="DG177" s="1"/>
      <c r="DH177" s="1"/>
      <c r="DI177" s="1"/>
      <c r="DJ177" s="1"/>
      <c r="DK177" s="1"/>
      <c r="DL177" s="1"/>
      <c r="DM177" s="1"/>
      <c r="DN177" s="4"/>
      <c r="DP177" s="34"/>
      <c r="DQ177" s="17"/>
    </row>
    <row r="178" spans="1:121" ht="12.75" x14ac:dyDescent="0.2">
      <c r="A178" s="111">
        <f t="shared" si="146"/>
        <v>44443</v>
      </c>
      <c r="B178" s="112">
        <f t="shared" si="139"/>
        <v>0</v>
      </c>
      <c r="C178" s="112">
        <f t="shared" si="152"/>
        <v>0</v>
      </c>
      <c r="D178" s="113">
        <f t="shared" si="147"/>
        <v>5692.31</v>
      </c>
      <c r="E178" s="114">
        <f t="shared" si="168"/>
        <v>5739.56</v>
      </c>
      <c r="F178" s="115">
        <f t="shared" si="169"/>
        <v>44397</v>
      </c>
      <c r="G178" s="116">
        <f t="shared" si="140"/>
        <v>8.3006723105383262E-3</v>
      </c>
      <c r="H178" s="117">
        <f t="shared" si="148"/>
        <v>44459</v>
      </c>
      <c r="I178" s="117">
        <f t="shared" si="141"/>
        <v>44459</v>
      </c>
      <c r="J178" s="118">
        <f t="shared" si="149"/>
        <v>20</v>
      </c>
      <c r="K178" s="118">
        <f t="shared" si="172"/>
        <v>11</v>
      </c>
      <c r="L178" s="8">
        <f t="shared" si="150"/>
        <v>1.00455687</v>
      </c>
      <c r="M178" s="119">
        <f t="shared" si="171"/>
        <v>1.0083006699999999</v>
      </c>
      <c r="N178" s="119">
        <f t="shared" si="163"/>
        <v>1.0319538222085605</v>
      </c>
      <c r="O178" s="112">
        <f t="shared" si="170"/>
        <v>1.0366563</v>
      </c>
      <c r="P178" s="112">
        <f t="shared" si="142"/>
        <v>0</v>
      </c>
      <c r="Q178" s="162">
        <f t="shared" si="153"/>
        <v>0</v>
      </c>
      <c r="R178" s="30">
        <f t="shared" si="154"/>
        <v>0</v>
      </c>
      <c r="S178" s="112">
        <f t="shared" si="167"/>
        <v>0</v>
      </c>
      <c r="T178" s="122">
        <f t="shared" si="151"/>
        <v>0.20100000000000001</v>
      </c>
      <c r="U178" s="120">
        <f t="shared" si="166"/>
        <v>11</v>
      </c>
      <c r="V178" s="120">
        <v>252</v>
      </c>
      <c r="W178" s="119">
        <f t="shared" si="143"/>
        <v>1.008026885</v>
      </c>
      <c r="X178" s="112">
        <f t="shared" si="144"/>
        <v>0</v>
      </c>
      <c r="Y178" s="112">
        <f t="shared" si="145"/>
        <v>0</v>
      </c>
      <c r="Z178" s="125" t="str">
        <f t="shared" si="155"/>
        <v>A+J=</v>
      </c>
      <c r="AA178" s="117">
        <f t="shared" si="156"/>
        <v>44459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61"/>
        <v>30</v>
      </c>
      <c r="AH178" s="145">
        <f t="shared" si="164"/>
        <v>45189</v>
      </c>
      <c r="AI178" s="145">
        <f t="shared" si="157"/>
        <v>45188</v>
      </c>
      <c r="AJ178" s="145">
        <f t="shared" si="158"/>
        <v>45189</v>
      </c>
      <c r="AK178" s="145">
        <f t="shared" si="165"/>
        <v>45219</v>
      </c>
      <c r="AL178" s="143">
        <f t="shared" si="160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22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3"/>
      <c r="DE178" s="1"/>
      <c r="DF178" s="1"/>
      <c r="DG178" s="1"/>
      <c r="DH178" s="1"/>
      <c r="DI178" s="1"/>
      <c r="DJ178" s="1"/>
      <c r="DK178" s="1"/>
      <c r="DL178" s="1"/>
      <c r="DM178" s="1"/>
      <c r="DN178" s="4"/>
      <c r="DP178" s="34"/>
      <c r="DQ178" s="17"/>
    </row>
    <row r="179" spans="1:121" ht="12.75" x14ac:dyDescent="0.2">
      <c r="A179" s="111">
        <f t="shared" si="146"/>
        <v>44444</v>
      </c>
      <c r="B179" s="112">
        <f t="shared" si="139"/>
        <v>0</v>
      </c>
      <c r="C179" s="112">
        <f t="shared" si="152"/>
        <v>0</v>
      </c>
      <c r="D179" s="113">
        <f t="shared" si="147"/>
        <v>5692.31</v>
      </c>
      <c r="E179" s="114">
        <f t="shared" si="168"/>
        <v>5739.56</v>
      </c>
      <c r="F179" s="115">
        <f t="shared" si="169"/>
        <v>44397</v>
      </c>
      <c r="G179" s="116">
        <f t="shared" si="140"/>
        <v>8.3006723105383262E-3</v>
      </c>
      <c r="H179" s="117">
        <f t="shared" si="148"/>
        <v>44459</v>
      </c>
      <c r="I179" s="117">
        <f t="shared" si="141"/>
        <v>44459</v>
      </c>
      <c r="J179" s="118">
        <f t="shared" si="149"/>
        <v>20</v>
      </c>
      <c r="K179" s="118">
        <f t="shared" si="172"/>
        <v>11</v>
      </c>
      <c r="L179" s="8">
        <f t="shared" si="150"/>
        <v>1.00455687</v>
      </c>
      <c r="M179" s="119">
        <f t="shared" si="171"/>
        <v>1.0083006699999999</v>
      </c>
      <c r="N179" s="119">
        <f t="shared" si="163"/>
        <v>1.0319538222085605</v>
      </c>
      <c r="O179" s="112">
        <f t="shared" si="170"/>
        <v>1.0366563</v>
      </c>
      <c r="P179" s="112">
        <f t="shared" si="142"/>
        <v>0</v>
      </c>
      <c r="Q179" s="162">
        <f t="shared" si="153"/>
        <v>0</v>
      </c>
      <c r="R179" s="30">
        <f t="shared" si="154"/>
        <v>0</v>
      </c>
      <c r="S179" s="112">
        <f t="shared" si="167"/>
        <v>0</v>
      </c>
      <c r="T179" s="122">
        <f t="shared" si="151"/>
        <v>0.20100000000000001</v>
      </c>
      <c r="U179" s="120">
        <f t="shared" si="166"/>
        <v>11</v>
      </c>
      <c r="V179" s="120">
        <v>252</v>
      </c>
      <c r="W179" s="119">
        <f t="shared" si="143"/>
        <v>1.008026885</v>
      </c>
      <c r="X179" s="112">
        <f t="shared" si="144"/>
        <v>0</v>
      </c>
      <c r="Y179" s="112">
        <f t="shared" si="145"/>
        <v>0</v>
      </c>
      <c r="Z179" s="125" t="str">
        <f t="shared" si="155"/>
        <v>A+J=</v>
      </c>
      <c r="AA179" s="117">
        <f t="shared" si="156"/>
        <v>44459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61"/>
        <v>31</v>
      </c>
      <c r="AH179" s="145">
        <f t="shared" si="164"/>
        <v>45219</v>
      </c>
      <c r="AI179" s="145">
        <f t="shared" si="157"/>
        <v>45218</v>
      </c>
      <c r="AJ179" s="145">
        <f t="shared" si="158"/>
        <v>45219</v>
      </c>
      <c r="AK179" s="145">
        <f t="shared" si="165"/>
        <v>45250</v>
      </c>
      <c r="AL179" s="143">
        <f t="shared" si="160"/>
        <v>19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22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3"/>
      <c r="DE179" s="1"/>
      <c r="DF179" s="1"/>
      <c r="DG179" s="1"/>
      <c r="DH179" s="1"/>
      <c r="DI179" s="1"/>
      <c r="DJ179" s="1"/>
      <c r="DK179" s="1"/>
      <c r="DL179" s="1"/>
      <c r="DM179" s="1"/>
      <c r="DN179" s="4"/>
      <c r="DP179" s="34"/>
      <c r="DQ179" s="17"/>
    </row>
    <row r="180" spans="1:121" ht="12.75" x14ac:dyDescent="0.2">
      <c r="A180" s="111">
        <f t="shared" si="146"/>
        <v>44445</v>
      </c>
      <c r="B180" s="112">
        <f t="shared" si="139"/>
        <v>0</v>
      </c>
      <c r="C180" s="112">
        <f t="shared" si="152"/>
        <v>0</v>
      </c>
      <c r="D180" s="113">
        <f t="shared" si="147"/>
        <v>5692.31</v>
      </c>
      <c r="E180" s="114">
        <f t="shared" si="168"/>
        <v>5739.56</v>
      </c>
      <c r="F180" s="115">
        <f t="shared" si="169"/>
        <v>44397</v>
      </c>
      <c r="G180" s="116">
        <f t="shared" si="140"/>
        <v>8.3006723105383262E-3</v>
      </c>
      <c r="H180" s="117">
        <f t="shared" si="148"/>
        <v>44459</v>
      </c>
      <c r="I180" s="117">
        <f t="shared" si="141"/>
        <v>44459</v>
      </c>
      <c r="J180" s="118">
        <f t="shared" si="149"/>
        <v>20</v>
      </c>
      <c r="K180" s="118">
        <f t="shared" si="172"/>
        <v>11</v>
      </c>
      <c r="L180" s="8">
        <f t="shared" si="150"/>
        <v>1.00455687</v>
      </c>
      <c r="M180" s="119">
        <f t="shared" si="171"/>
        <v>1.0083006699999999</v>
      </c>
      <c r="N180" s="119">
        <f t="shared" si="163"/>
        <v>1.0319538222085605</v>
      </c>
      <c r="O180" s="112">
        <f t="shared" si="170"/>
        <v>1.0366563</v>
      </c>
      <c r="P180" s="112">
        <f t="shared" si="142"/>
        <v>0</v>
      </c>
      <c r="Q180" s="162">
        <f t="shared" si="153"/>
        <v>0</v>
      </c>
      <c r="R180" s="30">
        <f t="shared" si="154"/>
        <v>0</v>
      </c>
      <c r="S180" s="112">
        <f t="shared" si="167"/>
        <v>0</v>
      </c>
      <c r="T180" s="122">
        <f t="shared" si="151"/>
        <v>0.20100000000000001</v>
      </c>
      <c r="U180" s="120">
        <f t="shared" si="166"/>
        <v>11</v>
      </c>
      <c r="V180" s="120">
        <v>252</v>
      </c>
      <c r="W180" s="119">
        <f t="shared" si="143"/>
        <v>1.008026885</v>
      </c>
      <c r="X180" s="112">
        <f t="shared" si="144"/>
        <v>0</v>
      </c>
      <c r="Y180" s="112">
        <f t="shared" si="145"/>
        <v>0</v>
      </c>
      <c r="Z180" s="125" t="str">
        <f t="shared" si="155"/>
        <v>A+J=</v>
      </c>
      <c r="AA180" s="117">
        <f t="shared" si="156"/>
        <v>44459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61"/>
        <v>32</v>
      </c>
      <c r="AH180" s="145">
        <f t="shared" si="164"/>
        <v>45250</v>
      </c>
      <c r="AI180" s="145">
        <f t="shared" ref="AI180:AI211" si="173">WORKDAY(AH180,-1,AD$148:AD$502)</f>
        <v>45247</v>
      </c>
      <c r="AJ180" s="145">
        <f t="shared" ref="AJ180:AJ211" si="174">WORKDAY(AI180,1,AD$148:AD$502)</f>
        <v>45250</v>
      </c>
      <c r="AK180" s="145">
        <f t="shared" si="165"/>
        <v>45280</v>
      </c>
      <c r="AL180" s="143">
        <f t="shared" ref="AL180:AL211" si="175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22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3"/>
      <c r="DE180" s="1"/>
      <c r="DF180" s="1"/>
      <c r="DG180" s="1"/>
      <c r="DH180" s="1"/>
      <c r="DI180" s="1"/>
      <c r="DJ180" s="1"/>
      <c r="DK180" s="1"/>
      <c r="DL180" s="1"/>
      <c r="DM180" s="1"/>
      <c r="DN180" s="4"/>
      <c r="DP180" s="34"/>
      <c r="DQ180" s="17"/>
    </row>
    <row r="181" spans="1:121" ht="12.75" x14ac:dyDescent="0.2">
      <c r="A181" s="111">
        <f t="shared" si="146"/>
        <v>44446</v>
      </c>
      <c r="B181" s="112">
        <f t="shared" si="139"/>
        <v>0</v>
      </c>
      <c r="C181" s="112">
        <f t="shared" si="152"/>
        <v>0</v>
      </c>
      <c r="D181" s="113">
        <f t="shared" si="147"/>
        <v>5692.31</v>
      </c>
      <c r="E181" s="114">
        <f t="shared" si="168"/>
        <v>5739.56</v>
      </c>
      <c r="F181" s="115">
        <f t="shared" si="169"/>
        <v>44397</v>
      </c>
      <c r="G181" s="116">
        <f t="shared" si="140"/>
        <v>8.3006723105383262E-3</v>
      </c>
      <c r="H181" s="117">
        <f t="shared" si="148"/>
        <v>44459</v>
      </c>
      <c r="I181" s="117">
        <f t="shared" si="141"/>
        <v>44459</v>
      </c>
      <c r="J181" s="118">
        <f t="shared" si="149"/>
        <v>20</v>
      </c>
      <c r="K181" s="118">
        <f t="shared" si="172"/>
        <v>12</v>
      </c>
      <c r="L181" s="8">
        <f t="shared" si="150"/>
        <v>1.0049721599999999</v>
      </c>
      <c r="M181" s="119">
        <f t="shared" si="171"/>
        <v>1.0083006699999999</v>
      </c>
      <c r="N181" s="119">
        <f t="shared" si="163"/>
        <v>1.0319538222085605</v>
      </c>
      <c r="O181" s="112">
        <f t="shared" si="170"/>
        <v>1.03708486</v>
      </c>
      <c r="P181" s="112">
        <f t="shared" si="142"/>
        <v>0</v>
      </c>
      <c r="Q181" s="162">
        <f t="shared" si="153"/>
        <v>0</v>
      </c>
      <c r="R181" s="30">
        <f t="shared" si="154"/>
        <v>0</v>
      </c>
      <c r="S181" s="112">
        <f t="shared" si="167"/>
        <v>0</v>
      </c>
      <c r="T181" s="122">
        <f t="shared" si="151"/>
        <v>0.20100000000000001</v>
      </c>
      <c r="U181" s="120">
        <f t="shared" si="166"/>
        <v>12</v>
      </c>
      <c r="V181" s="120">
        <v>252</v>
      </c>
      <c r="W181" s="119">
        <f t="shared" si="143"/>
        <v>1.008759789</v>
      </c>
      <c r="X181" s="112">
        <f t="shared" si="144"/>
        <v>0</v>
      </c>
      <c r="Y181" s="112">
        <f t="shared" si="145"/>
        <v>0</v>
      </c>
      <c r="Z181" s="125" t="str">
        <f t="shared" si="155"/>
        <v>A+J=</v>
      </c>
      <c r="AA181" s="117">
        <f t="shared" si="156"/>
        <v>44459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61"/>
        <v>33</v>
      </c>
      <c r="AH181" s="145">
        <f t="shared" si="164"/>
        <v>45280</v>
      </c>
      <c r="AI181" s="145">
        <f t="shared" si="173"/>
        <v>45279</v>
      </c>
      <c r="AJ181" s="145">
        <f t="shared" si="174"/>
        <v>45280</v>
      </c>
      <c r="AK181" s="145">
        <f t="shared" si="165"/>
        <v>45313</v>
      </c>
      <c r="AL181" s="143">
        <f t="shared" si="175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22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3"/>
      <c r="DE181" s="1"/>
      <c r="DF181" s="1"/>
      <c r="DG181" s="1"/>
      <c r="DH181" s="1"/>
      <c r="DI181" s="1"/>
      <c r="DJ181" s="1"/>
      <c r="DK181" s="1"/>
      <c r="DL181" s="1"/>
      <c r="DM181" s="1"/>
      <c r="DN181" s="4"/>
      <c r="DP181" s="34"/>
      <c r="DQ181" s="17"/>
    </row>
    <row r="182" spans="1:121" ht="12.75" x14ac:dyDescent="0.2">
      <c r="A182" s="111">
        <f t="shared" si="146"/>
        <v>44447</v>
      </c>
      <c r="B182" s="112">
        <f t="shared" si="139"/>
        <v>0</v>
      </c>
      <c r="C182" s="112">
        <f t="shared" si="152"/>
        <v>0</v>
      </c>
      <c r="D182" s="113">
        <f t="shared" si="147"/>
        <v>5692.31</v>
      </c>
      <c r="E182" s="114">
        <f t="shared" si="168"/>
        <v>5739.56</v>
      </c>
      <c r="F182" s="115">
        <f t="shared" si="169"/>
        <v>44397</v>
      </c>
      <c r="G182" s="116">
        <f t="shared" si="140"/>
        <v>8.3006723105383262E-3</v>
      </c>
      <c r="H182" s="117">
        <f t="shared" si="148"/>
        <v>44459</v>
      </c>
      <c r="I182" s="117">
        <f t="shared" si="141"/>
        <v>44459</v>
      </c>
      <c r="J182" s="118">
        <f t="shared" si="149"/>
        <v>20</v>
      </c>
      <c r="K182" s="118">
        <f t="shared" si="172"/>
        <v>12</v>
      </c>
      <c r="L182" s="8">
        <f t="shared" si="150"/>
        <v>1.0049721599999999</v>
      </c>
      <c r="M182" s="119">
        <f t="shared" si="171"/>
        <v>1.0083006699999999</v>
      </c>
      <c r="N182" s="119">
        <f t="shared" si="163"/>
        <v>1.0319538222085605</v>
      </c>
      <c r="O182" s="112">
        <f t="shared" si="170"/>
        <v>1.03708486</v>
      </c>
      <c r="P182" s="112">
        <f t="shared" si="142"/>
        <v>0</v>
      </c>
      <c r="Q182" s="162">
        <f t="shared" si="153"/>
        <v>0</v>
      </c>
      <c r="R182" s="30">
        <f t="shared" si="154"/>
        <v>0</v>
      </c>
      <c r="S182" s="112">
        <f t="shared" si="167"/>
        <v>0</v>
      </c>
      <c r="T182" s="122">
        <f t="shared" si="151"/>
        <v>0.20100000000000001</v>
      </c>
      <c r="U182" s="120">
        <f t="shared" si="166"/>
        <v>12</v>
      </c>
      <c r="V182" s="120">
        <v>252</v>
      </c>
      <c r="W182" s="119">
        <f t="shared" si="143"/>
        <v>1.008759789</v>
      </c>
      <c r="X182" s="112">
        <f t="shared" si="144"/>
        <v>0</v>
      </c>
      <c r="Y182" s="112">
        <f t="shared" si="145"/>
        <v>0</v>
      </c>
      <c r="Z182" s="125" t="str">
        <f t="shared" si="155"/>
        <v>A+J=</v>
      </c>
      <c r="AA182" s="117">
        <f t="shared" si="156"/>
        <v>44459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61"/>
        <v>34</v>
      </c>
      <c r="AH182" s="145">
        <f t="shared" si="164"/>
        <v>45311</v>
      </c>
      <c r="AI182" s="145">
        <f t="shared" si="173"/>
        <v>45310</v>
      </c>
      <c r="AJ182" s="145">
        <f t="shared" si="174"/>
        <v>45313</v>
      </c>
      <c r="AK182" s="145">
        <f t="shared" si="165"/>
        <v>45342</v>
      </c>
      <c r="AL182" s="143">
        <f t="shared" si="175"/>
        <v>19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22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3"/>
      <c r="DE182" s="1"/>
      <c r="DF182" s="1"/>
      <c r="DG182" s="1"/>
      <c r="DH182" s="1"/>
      <c r="DI182" s="1"/>
      <c r="DJ182" s="1"/>
      <c r="DK182" s="1"/>
      <c r="DL182" s="1"/>
      <c r="DM182" s="1"/>
      <c r="DN182" s="4"/>
      <c r="DP182" s="34"/>
      <c r="DQ182" s="17"/>
    </row>
    <row r="183" spans="1:121" ht="12.75" x14ac:dyDescent="0.2">
      <c r="A183" s="111">
        <f t="shared" si="146"/>
        <v>44448</v>
      </c>
      <c r="B183" s="112">
        <f t="shared" si="139"/>
        <v>0</v>
      </c>
      <c r="C183" s="112">
        <f t="shared" si="152"/>
        <v>0</v>
      </c>
      <c r="D183" s="113">
        <f t="shared" si="147"/>
        <v>5692.31</v>
      </c>
      <c r="E183" s="114">
        <f t="shared" si="168"/>
        <v>5739.56</v>
      </c>
      <c r="F183" s="115">
        <f t="shared" si="169"/>
        <v>44397</v>
      </c>
      <c r="G183" s="116">
        <f t="shared" si="140"/>
        <v>8.3006723105383262E-3</v>
      </c>
      <c r="H183" s="117">
        <f t="shared" si="148"/>
        <v>44459</v>
      </c>
      <c r="I183" s="117">
        <f t="shared" si="141"/>
        <v>44459</v>
      </c>
      <c r="J183" s="118">
        <f t="shared" si="149"/>
        <v>20</v>
      </c>
      <c r="K183" s="118">
        <f t="shared" si="172"/>
        <v>13</v>
      </c>
      <c r="L183" s="8">
        <f t="shared" si="150"/>
        <v>1.00538762</v>
      </c>
      <c r="M183" s="119">
        <f t="shared" si="171"/>
        <v>1.0083006699999999</v>
      </c>
      <c r="N183" s="119">
        <f t="shared" si="163"/>
        <v>1.0319538222085605</v>
      </c>
      <c r="O183" s="112">
        <f t="shared" si="170"/>
        <v>1.0375135900000001</v>
      </c>
      <c r="P183" s="112">
        <f t="shared" si="142"/>
        <v>0</v>
      </c>
      <c r="Q183" s="162">
        <f t="shared" si="153"/>
        <v>0</v>
      </c>
      <c r="R183" s="30">
        <f t="shared" si="154"/>
        <v>0</v>
      </c>
      <c r="S183" s="112">
        <f t="shared" si="167"/>
        <v>0</v>
      </c>
      <c r="T183" s="122">
        <f t="shared" si="151"/>
        <v>0.20100000000000001</v>
      </c>
      <c r="U183" s="120">
        <f t="shared" si="166"/>
        <v>13</v>
      </c>
      <c r="V183" s="120">
        <v>252</v>
      </c>
      <c r="W183" s="119">
        <f t="shared" si="143"/>
        <v>1.009493226</v>
      </c>
      <c r="X183" s="112">
        <f t="shared" si="144"/>
        <v>0</v>
      </c>
      <c r="Y183" s="112">
        <f t="shared" si="145"/>
        <v>0</v>
      </c>
      <c r="Z183" s="125" t="str">
        <f t="shared" si="155"/>
        <v>A+J=</v>
      </c>
      <c r="AA183" s="117">
        <f t="shared" si="156"/>
        <v>44459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61"/>
        <v>35</v>
      </c>
      <c r="AH183" s="145">
        <f t="shared" si="164"/>
        <v>45342</v>
      </c>
      <c r="AI183" s="145">
        <f t="shared" si="173"/>
        <v>45341</v>
      </c>
      <c r="AJ183" s="145">
        <f t="shared" si="174"/>
        <v>45342</v>
      </c>
      <c r="AK183" s="145">
        <f t="shared" si="165"/>
        <v>45371</v>
      </c>
      <c r="AL183" s="143">
        <f t="shared" si="175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22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3"/>
      <c r="DE183" s="1"/>
      <c r="DF183" s="1"/>
      <c r="DG183" s="1"/>
      <c r="DH183" s="1"/>
      <c r="DI183" s="1"/>
      <c r="DJ183" s="1"/>
      <c r="DK183" s="1"/>
      <c r="DL183" s="1"/>
      <c r="DM183" s="1"/>
      <c r="DN183" s="4"/>
      <c r="DP183" s="34"/>
      <c r="DQ183" s="17"/>
    </row>
    <row r="184" spans="1:121" ht="12.75" x14ac:dyDescent="0.2">
      <c r="A184" s="111">
        <f t="shared" si="146"/>
        <v>44449</v>
      </c>
      <c r="B184" s="112">
        <f t="shared" si="139"/>
        <v>0</v>
      </c>
      <c r="C184" s="112">
        <f t="shared" si="152"/>
        <v>0</v>
      </c>
      <c r="D184" s="113">
        <f t="shared" si="147"/>
        <v>5692.31</v>
      </c>
      <c r="E184" s="114">
        <f t="shared" si="168"/>
        <v>5739.56</v>
      </c>
      <c r="F184" s="115">
        <f t="shared" si="169"/>
        <v>44397</v>
      </c>
      <c r="G184" s="116">
        <f t="shared" si="140"/>
        <v>8.3006723105383262E-3</v>
      </c>
      <c r="H184" s="117">
        <f t="shared" si="148"/>
        <v>44459</v>
      </c>
      <c r="I184" s="117">
        <f t="shared" si="141"/>
        <v>44459</v>
      </c>
      <c r="J184" s="118">
        <f t="shared" si="149"/>
        <v>20</v>
      </c>
      <c r="K184" s="118">
        <f t="shared" si="172"/>
        <v>14</v>
      </c>
      <c r="L184" s="8">
        <f t="shared" si="150"/>
        <v>1.00580326</v>
      </c>
      <c r="M184" s="119">
        <f t="shared" si="171"/>
        <v>1.0083006699999999</v>
      </c>
      <c r="N184" s="119">
        <f t="shared" si="163"/>
        <v>1.0319538222085605</v>
      </c>
      <c r="O184" s="112">
        <f t="shared" si="170"/>
        <v>1.0379425099999999</v>
      </c>
      <c r="P184" s="112">
        <f t="shared" si="142"/>
        <v>0</v>
      </c>
      <c r="Q184" s="162">
        <f t="shared" si="153"/>
        <v>0</v>
      </c>
      <c r="R184" s="30">
        <f t="shared" si="154"/>
        <v>0</v>
      </c>
      <c r="S184" s="112">
        <f t="shared" si="167"/>
        <v>0</v>
      </c>
      <c r="T184" s="122">
        <f t="shared" si="151"/>
        <v>0.20100000000000001</v>
      </c>
      <c r="U184" s="120">
        <f t="shared" si="166"/>
        <v>14</v>
      </c>
      <c r="V184" s="120">
        <v>252</v>
      </c>
      <c r="W184" s="119">
        <f t="shared" si="143"/>
        <v>1.010227196</v>
      </c>
      <c r="X184" s="112">
        <f t="shared" si="144"/>
        <v>0</v>
      </c>
      <c r="Y184" s="112">
        <f t="shared" si="145"/>
        <v>0</v>
      </c>
      <c r="Z184" s="125" t="str">
        <f t="shared" si="155"/>
        <v>A+J=</v>
      </c>
      <c r="AA184" s="117">
        <f t="shared" si="156"/>
        <v>44459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61"/>
        <v>36</v>
      </c>
      <c r="AH184" s="145">
        <f t="shared" si="164"/>
        <v>45371</v>
      </c>
      <c r="AI184" s="145">
        <f t="shared" si="173"/>
        <v>45370</v>
      </c>
      <c r="AJ184" s="145">
        <f t="shared" si="174"/>
        <v>45371</v>
      </c>
      <c r="AK184" s="145">
        <f t="shared" si="165"/>
        <v>45404</v>
      </c>
      <c r="AL184" s="143">
        <f t="shared" si="175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22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3"/>
      <c r="DE184" s="1"/>
      <c r="DF184" s="1"/>
      <c r="DG184" s="1"/>
      <c r="DH184" s="1"/>
      <c r="DI184" s="1"/>
      <c r="DJ184" s="1"/>
      <c r="DK184" s="1"/>
      <c r="DL184" s="1"/>
      <c r="DM184" s="1"/>
      <c r="DN184" s="4"/>
      <c r="DP184" s="34"/>
      <c r="DQ184" s="17"/>
    </row>
    <row r="185" spans="1:121" ht="12.75" x14ac:dyDescent="0.2">
      <c r="A185" s="111">
        <f t="shared" si="146"/>
        <v>44450</v>
      </c>
      <c r="B185" s="112">
        <f t="shared" si="139"/>
        <v>0</v>
      </c>
      <c r="C185" s="112">
        <f t="shared" si="152"/>
        <v>0</v>
      </c>
      <c r="D185" s="113">
        <f t="shared" si="147"/>
        <v>5692.31</v>
      </c>
      <c r="E185" s="114">
        <f t="shared" si="168"/>
        <v>5739.56</v>
      </c>
      <c r="F185" s="115">
        <f t="shared" si="169"/>
        <v>44397</v>
      </c>
      <c r="G185" s="116">
        <f t="shared" si="140"/>
        <v>8.3006723105383262E-3</v>
      </c>
      <c r="H185" s="117">
        <f t="shared" si="148"/>
        <v>44459</v>
      </c>
      <c r="I185" s="117">
        <f t="shared" si="141"/>
        <v>44459</v>
      </c>
      <c r="J185" s="118">
        <f t="shared" si="149"/>
        <v>20</v>
      </c>
      <c r="K185" s="118">
        <f t="shared" si="172"/>
        <v>15</v>
      </c>
      <c r="L185" s="8">
        <f t="shared" si="150"/>
        <v>1.0062190600000001</v>
      </c>
      <c r="M185" s="119">
        <f t="shared" si="171"/>
        <v>1.0083006699999999</v>
      </c>
      <c r="N185" s="119">
        <f t="shared" si="163"/>
        <v>1.0319538222085605</v>
      </c>
      <c r="O185" s="112">
        <f t="shared" si="170"/>
        <v>1.0383716000000001</v>
      </c>
      <c r="P185" s="112">
        <f t="shared" si="142"/>
        <v>0</v>
      </c>
      <c r="Q185" s="162">
        <f t="shared" si="153"/>
        <v>0</v>
      </c>
      <c r="R185" s="30">
        <f t="shared" si="154"/>
        <v>0</v>
      </c>
      <c r="S185" s="112">
        <f t="shared" si="167"/>
        <v>0</v>
      </c>
      <c r="T185" s="122">
        <f t="shared" si="151"/>
        <v>0.20100000000000001</v>
      </c>
      <c r="U185" s="120">
        <f t="shared" si="166"/>
        <v>15</v>
      </c>
      <c r="V185" s="120">
        <v>252</v>
      </c>
      <c r="W185" s="119">
        <f t="shared" si="143"/>
        <v>1.0109617</v>
      </c>
      <c r="X185" s="112">
        <f t="shared" si="144"/>
        <v>0</v>
      </c>
      <c r="Y185" s="112">
        <f t="shared" si="145"/>
        <v>0</v>
      </c>
      <c r="Z185" s="125" t="str">
        <f t="shared" si="155"/>
        <v>A+J=</v>
      </c>
      <c r="AA185" s="117">
        <f t="shared" si="156"/>
        <v>44459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61"/>
        <v>37</v>
      </c>
      <c r="AH185" s="145">
        <f t="shared" si="164"/>
        <v>45402</v>
      </c>
      <c r="AI185" s="145">
        <f t="shared" si="173"/>
        <v>45401</v>
      </c>
      <c r="AJ185" s="145">
        <f t="shared" si="174"/>
        <v>45404</v>
      </c>
      <c r="AK185" s="145">
        <f t="shared" si="165"/>
        <v>45432</v>
      </c>
      <c r="AL185" s="143">
        <f t="shared" si="175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22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3"/>
      <c r="DE185" s="1"/>
      <c r="DF185" s="1"/>
      <c r="DG185" s="1"/>
      <c r="DH185" s="1"/>
      <c r="DI185" s="1"/>
      <c r="DJ185" s="1"/>
      <c r="DK185" s="1"/>
      <c r="DL185" s="1"/>
      <c r="DM185" s="1"/>
      <c r="DN185" s="4"/>
      <c r="DP185" s="34"/>
      <c r="DQ185" s="17"/>
    </row>
    <row r="186" spans="1:121" ht="12.75" x14ac:dyDescent="0.2">
      <c r="A186" s="111">
        <f t="shared" si="146"/>
        <v>44451</v>
      </c>
      <c r="B186" s="112">
        <f t="shared" si="139"/>
        <v>0</v>
      </c>
      <c r="C186" s="112">
        <f t="shared" si="152"/>
        <v>0</v>
      </c>
      <c r="D186" s="113">
        <f t="shared" si="147"/>
        <v>5692.31</v>
      </c>
      <c r="E186" s="114">
        <f t="shared" si="168"/>
        <v>5739.56</v>
      </c>
      <c r="F186" s="115">
        <f t="shared" si="169"/>
        <v>44397</v>
      </c>
      <c r="G186" s="116">
        <f t="shared" si="140"/>
        <v>8.3006723105383262E-3</v>
      </c>
      <c r="H186" s="117">
        <f t="shared" si="148"/>
        <v>44459</v>
      </c>
      <c r="I186" s="117">
        <f t="shared" si="141"/>
        <v>44459</v>
      </c>
      <c r="J186" s="118">
        <f t="shared" si="149"/>
        <v>20</v>
      </c>
      <c r="K186" s="118">
        <f t="shared" si="172"/>
        <v>15</v>
      </c>
      <c r="L186" s="8">
        <f t="shared" si="150"/>
        <v>1.0062190600000001</v>
      </c>
      <c r="M186" s="119">
        <f t="shared" si="171"/>
        <v>1.0083006699999999</v>
      </c>
      <c r="N186" s="119">
        <f t="shared" si="163"/>
        <v>1.0319538222085605</v>
      </c>
      <c r="O186" s="112">
        <f t="shared" si="170"/>
        <v>1.0383716000000001</v>
      </c>
      <c r="P186" s="112">
        <f t="shared" si="142"/>
        <v>0</v>
      </c>
      <c r="Q186" s="162">
        <f t="shared" si="153"/>
        <v>0</v>
      </c>
      <c r="R186" s="30">
        <f t="shared" si="154"/>
        <v>0</v>
      </c>
      <c r="S186" s="112">
        <f t="shared" si="167"/>
        <v>0</v>
      </c>
      <c r="T186" s="122">
        <f t="shared" si="151"/>
        <v>0.20100000000000001</v>
      </c>
      <c r="U186" s="120">
        <f t="shared" si="166"/>
        <v>15</v>
      </c>
      <c r="V186" s="120">
        <v>252</v>
      </c>
      <c r="W186" s="119">
        <f t="shared" si="143"/>
        <v>1.0109617</v>
      </c>
      <c r="X186" s="112">
        <f t="shared" si="144"/>
        <v>0</v>
      </c>
      <c r="Y186" s="112">
        <f t="shared" si="145"/>
        <v>0</v>
      </c>
      <c r="Z186" s="125" t="str">
        <f t="shared" si="155"/>
        <v>A+J=</v>
      </c>
      <c r="AA186" s="117">
        <f t="shared" si="156"/>
        <v>44459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61"/>
        <v>38</v>
      </c>
      <c r="AH186" s="145">
        <f t="shared" si="164"/>
        <v>45432</v>
      </c>
      <c r="AI186" s="145">
        <f t="shared" si="173"/>
        <v>45429</v>
      </c>
      <c r="AJ186" s="145">
        <f t="shared" si="174"/>
        <v>45432</v>
      </c>
      <c r="AK186" s="145">
        <f t="shared" si="165"/>
        <v>45463</v>
      </c>
      <c r="AL186" s="143">
        <f t="shared" si="175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22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3"/>
      <c r="DE186" s="1"/>
      <c r="DF186" s="1"/>
      <c r="DG186" s="1"/>
      <c r="DH186" s="1"/>
      <c r="DI186" s="1"/>
      <c r="DJ186" s="1"/>
      <c r="DK186" s="1"/>
      <c r="DL186" s="1"/>
      <c r="DM186" s="1"/>
      <c r="DN186" s="4"/>
      <c r="DP186" s="34"/>
      <c r="DQ186" s="17"/>
    </row>
    <row r="187" spans="1:121" ht="12.75" x14ac:dyDescent="0.2">
      <c r="A187" s="111">
        <f t="shared" si="146"/>
        <v>44452</v>
      </c>
      <c r="B187" s="112">
        <f t="shared" si="139"/>
        <v>0</v>
      </c>
      <c r="C187" s="112">
        <f t="shared" si="152"/>
        <v>0</v>
      </c>
      <c r="D187" s="113">
        <f t="shared" si="147"/>
        <v>5692.31</v>
      </c>
      <c r="E187" s="114">
        <f t="shared" si="168"/>
        <v>5739.56</v>
      </c>
      <c r="F187" s="115">
        <f t="shared" si="169"/>
        <v>44397</v>
      </c>
      <c r="G187" s="116">
        <f t="shared" si="140"/>
        <v>8.3006723105383262E-3</v>
      </c>
      <c r="H187" s="117">
        <f t="shared" si="148"/>
        <v>44459</v>
      </c>
      <c r="I187" s="117">
        <f t="shared" si="141"/>
        <v>44459</v>
      </c>
      <c r="J187" s="118">
        <f t="shared" si="149"/>
        <v>20</v>
      </c>
      <c r="K187" s="118">
        <f t="shared" si="172"/>
        <v>15</v>
      </c>
      <c r="L187" s="8">
        <f t="shared" si="150"/>
        <v>1.0062190600000001</v>
      </c>
      <c r="M187" s="119">
        <f t="shared" si="171"/>
        <v>1.0083006699999999</v>
      </c>
      <c r="N187" s="119">
        <f t="shared" si="163"/>
        <v>1.0319538222085605</v>
      </c>
      <c r="O187" s="112">
        <f t="shared" si="170"/>
        <v>1.0383716000000001</v>
      </c>
      <c r="P187" s="112">
        <f t="shared" si="142"/>
        <v>0</v>
      </c>
      <c r="Q187" s="162">
        <f t="shared" si="153"/>
        <v>0</v>
      </c>
      <c r="R187" s="30">
        <f t="shared" si="154"/>
        <v>0</v>
      </c>
      <c r="S187" s="112">
        <f t="shared" si="167"/>
        <v>0</v>
      </c>
      <c r="T187" s="122">
        <f t="shared" si="151"/>
        <v>0.20100000000000001</v>
      </c>
      <c r="U187" s="120">
        <f t="shared" si="166"/>
        <v>15</v>
      </c>
      <c r="V187" s="120">
        <v>252</v>
      </c>
      <c r="W187" s="119">
        <f t="shared" si="143"/>
        <v>1.0109617</v>
      </c>
      <c r="X187" s="112">
        <f t="shared" si="144"/>
        <v>0</v>
      </c>
      <c r="Y187" s="112">
        <f t="shared" si="145"/>
        <v>0</v>
      </c>
      <c r="Z187" s="125" t="str">
        <f t="shared" si="155"/>
        <v>A+J=</v>
      </c>
      <c r="AA187" s="117">
        <f t="shared" si="156"/>
        <v>44459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61"/>
        <v>39</v>
      </c>
      <c r="AH187" s="145">
        <f t="shared" si="164"/>
        <v>45463</v>
      </c>
      <c r="AI187" s="145">
        <f t="shared" si="173"/>
        <v>45462</v>
      </c>
      <c r="AJ187" s="145">
        <f t="shared" si="174"/>
        <v>45463</v>
      </c>
      <c r="AK187" s="145">
        <f t="shared" si="165"/>
        <v>45495</v>
      </c>
      <c r="AL187" s="143">
        <f t="shared" si="175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22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3"/>
      <c r="DE187" s="1"/>
      <c r="DF187" s="1"/>
      <c r="DG187" s="1"/>
      <c r="DH187" s="1"/>
      <c r="DI187" s="1"/>
      <c r="DJ187" s="1"/>
      <c r="DK187" s="1"/>
      <c r="DL187" s="1"/>
      <c r="DM187" s="1"/>
      <c r="DN187" s="4"/>
      <c r="DP187" s="34"/>
      <c r="DQ187" s="17"/>
    </row>
    <row r="188" spans="1:121" ht="12.75" x14ac:dyDescent="0.2">
      <c r="A188" s="111">
        <f t="shared" si="146"/>
        <v>44453</v>
      </c>
      <c r="B188" s="112">
        <f t="shared" si="139"/>
        <v>0</v>
      </c>
      <c r="C188" s="112">
        <f t="shared" si="152"/>
        <v>0</v>
      </c>
      <c r="D188" s="113">
        <f t="shared" si="147"/>
        <v>5692.31</v>
      </c>
      <c r="E188" s="114">
        <f t="shared" si="168"/>
        <v>5739.56</v>
      </c>
      <c r="F188" s="115">
        <f t="shared" si="169"/>
        <v>44397</v>
      </c>
      <c r="G188" s="116">
        <f t="shared" si="140"/>
        <v>8.3006723105383262E-3</v>
      </c>
      <c r="H188" s="117">
        <f t="shared" si="148"/>
        <v>44459</v>
      </c>
      <c r="I188" s="117">
        <f t="shared" si="141"/>
        <v>44459</v>
      </c>
      <c r="J188" s="118">
        <f t="shared" si="149"/>
        <v>20</v>
      </c>
      <c r="K188" s="118">
        <f t="shared" si="172"/>
        <v>16</v>
      </c>
      <c r="L188" s="8">
        <f t="shared" si="150"/>
        <v>1.0066350399999999</v>
      </c>
      <c r="M188" s="119">
        <f t="shared" si="171"/>
        <v>1.0083006699999999</v>
      </c>
      <c r="N188" s="119">
        <f t="shared" si="163"/>
        <v>1.0319538222085605</v>
      </c>
      <c r="O188" s="112">
        <f t="shared" si="170"/>
        <v>1.03880087</v>
      </c>
      <c r="P188" s="112">
        <f t="shared" si="142"/>
        <v>0</v>
      </c>
      <c r="Q188" s="162">
        <f t="shared" si="153"/>
        <v>0</v>
      </c>
      <c r="R188" s="30">
        <f t="shared" si="154"/>
        <v>0</v>
      </c>
      <c r="S188" s="112">
        <f t="shared" si="167"/>
        <v>0</v>
      </c>
      <c r="T188" s="122">
        <f t="shared" si="151"/>
        <v>0.20100000000000001</v>
      </c>
      <c r="U188" s="120">
        <f t="shared" si="166"/>
        <v>16</v>
      </c>
      <c r="V188" s="120">
        <v>252</v>
      </c>
      <c r="W188" s="119">
        <f t="shared" si="143"/>
        <v>1.0116967379999999</v>
      </c>
      <c r="X188" s="112">
        <f t="shared" si="144"/>
        <v>0</v>
      </c>
      <c r="Y188" s="112">
        <f t="shared" si="145"/>
        <v>0</v>
      </c>
      <c r="Z188" s="125" t="str">
        <f t="shared" si="155"/>
        <v>A+J=</v>
      </c>
      <c r="AA188" s="117">
        <f t="shared" si="156"/>
        <v>44459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61"/>
        <v>40</v>
      </c>
      <c r="AH188" s="145">
        <f t="shared" si="164"/>
        <v>45493</v>
      </c>
      <c r="AI188" s="145">
        <f t="shared" si="173"/>
        <v>45492</v>
      </c>
      <c r="AJ188" s="145">
        <f t="shared" si="174"/>
        <v>45495</v>
      </c>
      <c r="AK188" s="145">
        <f t="shared" si="165"/>
        <v>45524</v>
      </c>
      <c r="AL188" s="143">
        <f t="shared" si="175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22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3"/>
      <c r="DE188" s="1"/>
      <c r="DF188" s="1"/>
      <c r="DG188" s="1"/>
      <c r="DH188" s="1"/>
      <c r="DI188" s="1"/>
      <c r="DJ188" s="1"/>
      <c r="DK188" s="1"/>
      <c r="DL188" s="1"/>
      <c r="DM188" s="1"/>
      <c r="DN188" s="4"/>
      <c r="DP188" s="34"/>
      <c r="DQ188" s="17"/>
    </row>
    <row r="189" spans="1:121" ht="12.75" x14ac:dyDescent="0.2">
      <c r="A189" s="111">
        <f t="shared" si="146"/>
        <v>44454</v>
      </c>
      <c r="B189" s="112">
        <f t="shared" si="139"/>
        <v>0</v>
      </c>
      <c r="C189" s="112">
        <f t="shared" si="152"/>
        <v>0</v>
      </c>
      <c r="D189" s="113">
        <f t="shared" si="147"/>
        <v>5692.31</v>
      </c>
      <c r="E189" s="114">
        <f t="shared" si="168"/>
        <v>5739.56</v>
      </c>
      <c r="F189" s="115">
        <f t="shared" si="169"/>
        <v>44397</v>
      </c>
      <c r="G189" s="116">
        <f t="shared" si="140"/>
        <v>8.3006723105383262E-3</v>
      </c>
      <c r="H189" s="117">
        <f t="shared" si="148"/>
        <v>44459</v>
      </c>
      <c r="I189" s="117">
        <f t="shared" si="141"/>
        <v>44459</v>
      </c>
      <c r="J189" s="118">
        <f t="shared" si="149"/>
        <v>20</v>
      </c>
      <c r="K189" s="118">
        <f t="shared" si="172"/>
        <v>17</v>
      </c>
      <c r="L189" s="8">
        <f t="shared" si="150"/>
        <v>1.0070511900000001</v>
      </c>
      <c r="M189" s="119">
        <f t="shared" si="171"/>
        <v>1.0083006699999999</v>
      </c>
      <c r="N189" s="119">
        <f t="shared" si="163"/>
        <v>1.0319538222085605</v>
      </c>
      <c r="O189" s="112">
        <f t="shared" si="170"/>
        <v>1.0392303199999999</v>
      </c>
      <c r="P189" s="112">
        <f t="shared" si="142"/>
        <v>0</v>
      </c>
      <c r="Q189" s="162">
        <f t="shared" si="153"/>
        <v>0</v>
      </c>
      <c r="R189" s="30">
        <f t="shared" si="154"/>
        <v>0</v>
      </c>
      <c r="S189" s="112">
        <f t="shared" si="167"/>
        <v>0</v>
      </c>
      <c r="T189" s="122">
        <f t="shared" si="151"/>
        <v>0.20100000000000001</v>
      </c>
      <c r="U189" s="120">
        <f t="shared" si="166"/>
        <v>17</v>
      </c>
      <c r="V189" s="120">
        <v>252</v>
      </c>
      <c r="W189" s="119">
        <f t="shared" si="143"/>
        <v>1.0124323099999999</v>
      </c>
      <c r="X189" s="112">
        <f t="shared" si="144"/>
        <v>0</v>
      </c>
      <c r="Y189" s="112">
        <f t="shared" si="145"/>
        <v>0</v>
      </c>
      <c r="Z189" s="125" t="str">
        <f t="shared" si="155"/>
        <v>A+J=</v>
      </c>
      <c r="AA189" s="117">
        <f t="shared" si="156"/>
        <v>44459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61"/>
        <v>41</v>
      </c>
      <c r="AH189" s="145">
        <f t="shared" si="164"/>
        <v>45524</v>
      </c>
      <c r="AI189" s="145">
        <f t="shared" si="173"/>
        <v>45523</v>
      </c>
      <c r="AJ189" s="145">
        <f t="shared" si="174"/>
        <v>45524</v>
      </c>
      <c r="AK189" s="145">
        <f t="shared" si="165"/>
        <v>45555</v>
      </c>
      <c r="AL189" s="143">
        <f t="shared" si="175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22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3"/>
      <c r="DE189" s="1"/>
      <c r="DF189" s="1"/>
      <c r="DG189" s="1"/>
      <c r="DH189" s="1"/>
      <c r="DI189" s="1"/>
      <c r="DJ189" s="1"/>
      <c r="DK189" s="1"/>
      <c r="DL189" s="1"/>
      <c r="DM189" s="1"/>
      <c r="DN189" s="4"/>
      <c r="DP189" s="34"/>
      <c r="DQ189" s="17"/>
    </row>
    <row r="190" spans="1:121" ht="12.75" x14ac:dyDescent="0.2">
      <c r="A190" s="111">
        <f t="shared" si="146"/>
        <v>44455</v>
      </c>
      <c r="B190" s="112">
        <f t="shared" si="139"/>
        <v>0</v>
      </c>
      <c r="C190" s="112">
        <f t="shared" si="152"/>
        <v>0</v>
      </c>
      <c r="D190" s="113">
        <f t="shared" si="147"/>
        <v>5692.31</v>
      </c>
      <c r="E190" s="114">
        <f t="shared" si="168"/>
        <v>5739.56</v>
      </c>
      <c r="F190" s="115">
        <f t="shared" si="169"/>
        <v>44397</v>
      </c>
      <c r="G190" s="116">
        <f t="shared" si="140"/>
        <v>8.3006723105383262E-3</v>
      </c>
      <c r="H190" s="117">
        <f t="shared" si="148"/>
        <v>44459</v>
      </c>
      <c r="I190" s="117">
        <f t="shared" si="141"/>
        <v>44459</v>
      </c>
      <c r="J190" s="118">
        <f t="shared" si="149"/>
        <v>20</v>
      </c>
      <c r="K190" s="118">
        <f t="shared" si="172"/>
        <v>18</v>
      </c>
      <c r="L190" s="8">
        <f t="shared" si="150"/>
        <v>1.0074675099999999</v>
      </c>
      <c r="M190" s="119">
        <f t="shared" si="171"/>
        <v>1.0083006699999999</v>
      </c>
      <c r="N190" s="119">
        <f t="shared" si="163"/>
        <v>1.0319538222085605</v>
      </c>
      <c r="O190" s="112">
        <f t="shared" si="170"/>
        <v>1.0396599399999999</v>
      </c>
      <c r="P190" s="112">
        <f t="shared" si="142"/>
        <v>0</v>
      </c>
      <c r="Q190" s="162">
        <f t="shared" si="153"/>
        <v>0</v>
      </c>
      <c r="R190" s="30">
        <f t="shared" si="154"/>
        <v>0</v>
      </c>
      <c r="S190" s="112">
        <f t="shared" si="167"/>
        <v>0</v>
      </c>
      <c r="T190" s="122">
        <f t="shared" si="151"/>
        <v>0.20100000000000001</v>
      </c>
      <c r="U190" s="120">
        <f t="shared" si="166"/>
        <v>18</v>
      </c>
      <c r="V190" s="120">
        <v>252</v>
      </c>
      <c r="W190" s="119">
        <f t="shared" si="143"/>
        <v>1.0131684169999999</v>
      </c>
      <c r="X190" s="112">
        <f t="shared" si="144"/>
        <v>0</v>
      </c>
      <c r="Y190" s="112">
        <f t="shared" si="145"/>
        <v>0</v>
      </c>
      <c r="Z190" s="125" t="str">
        <f t="shared" si="155"/>
        <v>A+J=</v>
      </c>
      <c r="AA190" s="117">
        <f t="shared" si="156"/>
        <v>44459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61"/>
        <v>42</v>
      </c>
      <c r="AH190" s="145">
        <f t="shared" si="164"/>
        <v>45555</v>
      </c>
      <c r="AI190" s="145">
        <f t="shared" si="173"/>
        <v>45554</v>
      </c>
      <c r="AJ190" s="145">
        <f t="shared" si="174"/>
        <v>45555</v>
      </c>
      <c r="AK190" s="145">
        <f t="shared" si="165"/>
        <v>45586</v>
      </c>
      <c r="AL190" s="143">
        <f t="shared" si="175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22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3"/>
      <c r="DE190" s="1"/>
      <c r="DF190" s="1"/>
      <c r="DG190" s="1"/>
      <c r="DH190" s="1"/>
      <c r="DI190" s="1"/>
      <c r="DJ190" s="1"/>
      <c r="DK190" s="1"/>
      <c r="DL190" s="1"/>
      <c r="DM190" s="1"/>
      <c r="DN190" s="4"/>
      <c r="DP190" s="34"/>
      <c r="DQ190" s="17"/>
    </row>
    <row r="191" spans="1:121" ht="12.75" x14ac:dyDescent="0.2">
      <c r="A191" s="111">
        <f t="shared" si="146"/>
        <v>44456</v>
      </c>
      <c r="B191" s="112">
        <f t="shared" si="139"/>
        <v>0</v>
      </c>
      <c r="C191" s="112">
        <f t="shared" si="152"/>
        <v>0</v>
      </c>
      <c r="D191" s="113">
        <f t="shared" si="147"/>
        <v>5692.31</v>
      </c>
      <c r="E191" s="114">
        <f t="shared" si="168"/>
        <v>5739.56</v>
      </c>
      <c r="F191" s="115">
        <f t="shared" si="169"/>
        <v>44397</v>
      </c>
      <c r="G191" s="116">
        <f t="shared" si="140"/>
        <v>8.3006723105383262E-3</v>
      </c>
      <c r="H191" s="117">
        <f t="shared" si="148"/>
        <v>44459</v>
      </c>
      <c r="I191" s="117">
        <f t="shared" si="141"/>
        <v>44459</v>
      </c>
      <c r="J191" s="118">
        <f t="shared" si="149"/>
        <v>20</v>
      </c>
      <c r="K191" s="118">
        <f t="shared" si="172"/>
        <v>19</v>
      </c>
      <c r="L191" s="8">
        <f t="shared" si="150"/>
        <v>1.007884</v>
      </c>
      <c r="M191" s="119">
        <f t="shared" si="171"/>
        <v>1.0083006699999999</v>
      </c>
      <c r="N191" s="119">
        <f t="shared" si="163"/>
        <v>1.0319538222085605</v>
      </c>
      <c r="O191" s="112">
        <f t="shared" si="170"/>
        <v>1.04008974</v>
      </c>
      <c r="P191" s="112">
        <f t="shared" si="142"/>
        <v>0</v>
      </c>
      <c r="Q191" s="162">
        <f t="shared" si="153"/>
        <v>0</v>
      </c>
      <c r="R191" s="30">
        <f t="shared" si="154"/>
        <v>0</v>
      </c>
      <c r="S191" s="112">
        <f t="shared" si="167"/>
        <v>0</v>
      </c>
      <c r="T191" s="122">
        <f t="shared" si="151"/>
        <v>0.20100000000000001</v>
      </c>
      <c r="U191" s="120">
        <f t="shared" si="166"/>
        <v>19</v>
      </c>
      <c r="V191" s="120">
        <v>252</v>
      </c>
      <c r="W191" s="119">
        <f t="shared" si="143"/>
        <v>1.0139050590000001</v>
      </c>
      <c r="X191" s="112">
        <f t="shared" si="144"/>
        <v>0</v>
      </c>
      <c r="Y191" s="112">
        <f t="shared" si="145"/>
        <v>0</v>
      </c>
      <c r="Z191" s="125" t="str">
        <f t="shared" si="155"/>
        <v>A+J=</v>
      </c>
      <c r="AA191" s="117">
        <f t="shared" si="156"/>
        <v>44459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61"/>
        <v>43</v>
      </c>
      <c r="AH191" s="145">
        <f t="shared" si="164"/>
        <v>45585</v>
      </c>
      <c r="AI191" s="145">
        <f t="shared" si="173"/>
        <v>45583</v>
      </c>
      <c r="AJ191" s="145">
        <f t="shared" si="174"/>
        <v>45586</v>
      </c>
      <c r="AK191" s="145">
        <f t="shared" si="165"/>
        <v>45616</v>
      </c>
      <c r="AL191" s="143">
        <f t="shared" si="175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22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3"/>
      <c r="DE191" s="1"/>
      <c r="DF191" s="1"/>
      <c r="DG191" s="1"/>
      <c r="DH191" s="1"/>
      <c r="DI191" s="1"/>
      <c r="DJ191" s="1"/>
      <c r="DK191" s="1"/>
      <c r="DL191" s="1"/>
      <c r="DM191" s="1"/>
      <c r="DN191" s="4"/>
      <c r="DP191" s="34"/>
      <c r="DQ191" s="17"/>
    </row>
    <row r="192" spans="1:121" ht="12.75" x14ac:dyDescent="0.2">
      <c r="A192" s="111">
        <f t="shared" si="146"/>
        <v>44457</v>
      </c>
      <c r="B192" s="112">
        <f t="shared" si="139"/>
        <v>0</v>
      </c>
      <c r="C192" s="112">
        <f t="shared" si="152"/>
        <v>0</v>
      </c>
      <c r="D192" s="113">
        <f t="shared" si="147"/>
        <v>5692.31</v>
      </c>
      <c r="E192" s="114">
        <f t="shared" si="168"/>
        <v>5739.56</v>
      </c>
      <c r="F192" s="115">
        <f t="shared" si="169"/>
        <v>44397</v>
      </c>
      <c r="G192" s="116">
        <f t="shared" si="140"/>
        <v>8.3006723105383262E-3</v>
      </c>
      <c r="H192" s="117">
        <f t="shared" si="148"/>
        <v>44459</v>
      </c>
      <c r="I192" s="117">
        <f t="shared" si="141"/>
        <v>44459</v>
      </c>
      <c r="J192" s="118">
        <f t="shared" si="149"/>
        <v>20</v>
      </c>
      <c r="K192" s="118">
        <f t="shared" si="172"/>
        <v>20</v>
      </c>
      <c r="L192" s="8">
        <f t="shared" si="150"/>
        <v>1.0083006699999999</v>
      </c>
      <c r="M192" s="119">
        <f t="shared" si="171"/>
        <v>1.0083006699999999</v>
      </c>
      <c r="N192" s="119">
        <f t="shared" si="163"/>
        <v>1.0319538222085605</v>
      </c>
      <c r="O192" s="112">
        <f t="shared" si="170"/>
        <v>1.04051973</v>
      </c>
      <c r="P192" s="112">
        <f t="shared" si="142"/>
        <v>0</v>
      </c>
      <c r="Q192" s="162">
        <f t="shared" si="153"/>
        <v>0</v>
      </c>
      <c r="R192" s="30">
        <f t="shared" si="154"/>
        <v>0</v>
      </c>
      <c r="S192" s="112">
        <f t="shared" si="167"/>
        <v>0</v>
      </c>
      <c r="T192" s="122">
        <f t="shared" si="151"/>
        <v>0.20100000000000001</v>
      </c>
      <c r="U192" s="120">
        <f t="shared" si="166"/>
        <v>20</v>
      </c>
      <c r="V192" s="120">
        <v>252</v>
      </c>
      <c r="W192" s="119">
        <f t="shared" si="143"/>
        <v>1.0146422369999999</v>
      </c>
      <c r="X192" s="112">
        <f t="shared" si="144"/>
        <v>0</v>
      </c>
      <c r="Y192" s="112">
        <f t="shared" si="145"/>
        <v>0</v>
      </c>
      <c r="Z192" s="125" t="str">
        <f t="shared" si="155"/>
        <v>A+J=</v>
      </c>
      <c r="AA192" s="117">
        <f t="shared" si="156"/>
        <v>44459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61"/>
        <v>44</v>
      </c>
      <c r="AH192" s="145">
        <f t="shared" si="164"/>
        <v>45616</v>
      </c>
      <c r="AI192" s="145">
        <f t="shared" si="173"/>
        <v>45615</v>
      </c>
      <c r="AJ192" s="145">
        <f t="shared" si="174"/>
        <v>45616</v>
      </c>
      <c r="AK192" s="145">
        <f t="shared" si="165"/>
        <v>45646</v>
      </c>
      <c r="AL192" s="143">
        <f t="shared" si="175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22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3"/>
      <c r="DE192" s="1"/>
      <c r="DF192" s="1"/>
      <c r="DG192" s="1"/>
      <c r="DH192" s="1"/>
      <c r="DI192" s="1"/>
      <c r="DJ192" s="1"/>
      <c r="DK192" s="1"/>
      <c r="DL192" s="1"/>
      <c r="DM192" s="1"/>
      <c r="DN192" s="4"/>
      <c r="DP192" s="34"/>
      <c r="DQ192" s="17"/>
    </row>
    <row r="193" spans="1:121" ht="12.75" x14ac:dyDescent="0.2">
      <c r="A193" s="111">
        <f t="shared" si="146"/>
        <v>44458</v>
      </c>
      <c r="B193" s="112">
        <f t="shared" si="139"/>
        <v>0</v>
      </c>
      <c r="C193" s="112">
        <f t="shared" si="152"/>
        <v>0</v>
      </c>
      <c r="D193" s="113">
        <f t="shared" si="147"/>
        <v>5692.31</v>
      </c>
      <c r="E193" s="114">
        <f t="shared" si="168"/>
        <v>5739.56</v>
      </c>
      <c r="F193" s="115">
        <f t="shared" si="169"/>
        <v>44397</v>
      </c>
      <c r="G193" s="116">
        <f t="shared" si="140"/>
        <v>8.3006723105383262E-3</v>
      </c>
      <c r="H193" s="117">
        <f t="shared" si="148"/>
        <v>44459</v>
      </c>
      <c r="I193" s="117">
        <f t="shared" si="141"/>
        <v>44459</v>
      </c>
      <c r="J193" s="118">
        <f t="shared" si="149"/>
        <v>20</v>
      </c>
      <c r="K193" s="118">
        <f t="shared" si="172"/>
        <v>20</v>
      </c>
      <c r="L193" s="8">
        <f t="shared" si="150"/>
        <v>1.0083006699999999</v>
      </c>
      <c r="M193" s="119">
        <f t="shared" si="171"/>
        <v>1.0083006699999999</v>
      </c>
      <c r="N193" s="119">
        <f t="shared" si="163"/>
        <v>1.0319538222085605</v>
      </c>
      <c r="O193" s="112">
        <f t="shared" si="170"/>
        <v>1.04051973</v>
      </c>
      <c r="P193" s="112">
        <f t="shared" si="142"/>
        <v>0</v>
      </c>
      <c r="Q193" s="162">
        <f t="shared" si="153"/>
        <v>0</v>
      </c>
      <c r="R193" s="30">
        <f t="shared" si="154"/>
        <v>0</v>
      </c>
      <c r="S193" s="112">
        <f t="shared" si="167"/>
        <v>0</v>
      </c>
      <c r="T193" s="122">
        <f t="shared" si="151"/>
        <v>0.20100000000000001</v>
      </c>
      <c r="U193" s="120">
        <f t="shared" si="166"/>
        <v>20</v>
      </c>
      <c r="V193" s="120">
        <v>252</v>
      </c>
      <c r="W193" s="119">
        <f t="shared" si="143"/>
        <v>1.0146422369999999</v>
      </c>
      <c r="X193" s="112">
        <f t="shared" si="144"/>
        <v>0</v>
      </c>
      <c r="Y193" s="112">
        <f t="shared" si="145"/>
        <v>0</v>
      </c>
      <c r="Z193" s="125" t="str">
        <f t="shared" si="155"/>
        <v>A+J=</v>
      </c>
      <c r="AA193" s="117">
        <f t="shared" si="156"/>
        <v>44459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61"/>
        <v>45</v>
      </c>
      <c r="AH193" s="145">
        <f t="shared" si="164"/>
        <v>45646</v>
      </c>
      <c r="AI193" s="145">
        <f t="shared" si="173"/>
        <v>45645</v>
      </c>
      <c r="AJ193" s="145">
        <f t="shared" si="174"/>
        <v>45646</v>
      </c>
      <c r="AK193" s="145">
        <f t="shared" si="165"/>
        <v>45677</v>
      </c>
      <c r="AL193" s="143">
        <f t="shared" si="175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22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3"/>
      <c r="DE193" s="1"/>
      <c r="DF193" s="1"/>
      <c r="DG193" s="1"/>
      <c r="DH193" s="1"/>
      <c r="DI193" s="1"/>
      <c r="DJ193" s="1"/>
      <c r="DK193" s="1"/>
      <c r="DL193" s="1"/>
      <c r="DM193" s="1"/>
      <c r="DN193" s="4"/>
      <c r="DP193" s="34"/>
      <c r="DQ193" s="17"/>
    </row>
    <row r="194" spans="1:121" ht="12.75" x14ac:dyDescent="0.2">
      <c r="A194" s="111">
        <f t="shared" si="146"/>
        <v>44459</v>
      </c>
      <c r="B194" s="112">
        <f t="shared" si="139"/>
        <v>0</v>
      </c>
      <c r="C194" s="112">
        <f t="shared" si="152"/>
        <v>0</v>
      </c>
      <c r="D194" s="113">
        <f t="shared" si="147"/>
        <v>5692.31</v>
      </c>
      <c r="E194" s="114">
        <f t="shared" si="168"/>
        <v>5739.56</v>
      </c>
      <c r="F194" s="115">
        <f t="shared" si="169"/>
        <v>44397</v>
      </c>
      <c r="G194" s="116">
        <f t="shared" si="140"/>
        <v>8.3006723105383262E-3</v>
      </c>
      <c r="H194" s="117">
        <f t="shared" si="148"/>
        <v>44489</v>
      </c>
      <c r="I194" s="117">
        <f t="shared" si="141"/>
        <v>44459</v>
      </c>
      <c r="J194" s="118">
        <f t="shared" si="149"/>
        <v>20</v>
      </c>
      <c r="K194" s="118">
        <f t="shared" si="172"/>
        <v>20</v>
      </c>
      <c r="L194" s="8">
        <f t="shared" si="150"/>
        <v>1.0083006699999999</v>
      </c>
      <c r="M194" s="119">
        <f t="shared" si="171"/>
        <v>1.0083006699999999</v>
      </c>
      <c r="N194" s="119">
        <f t="shared" si="163"/>
        <v>1.0319538222085605</v>
      </c>
      <c r="O194" s="112">
        <f t="shared" si="170"/>
        <v>1.04051973</v>
      </c>
      <c r="P194" s="112">
        <f t="shared" si="142"/>
        <v>0</v>
      </c>
      <c r="Q194" s="162">
        <f t="shared" si="153"/>
        <v>6</v>
      </c>
      <c r="R194" s="30">
        <f t="shared" si="154"/>
        <v>2.41E-2</v>
      </c>
      <c r="S194" s="112">
        <f t="shared" si="167"/>
        <v>0</v>
      </c>
      <c r="T194" s="122">
        <f t="shared" si="151"/>
        <v>0.20100000000000001</v>
      </c>
      <c r="U194" s="120">
        <f t="shared" si="166"/>
        <v>20</v>
      </c>
      <c r="V194" s="120">
        <v>252</v>
      </c>
      <c r="W194" s="119">
        <f t="shared" si="143"/>
        <v>1.0146422369999999</v>
      </c>
      <c r="X194" s="112">
        <f t="shared" si="144"/>
        <v>0</v>
      </c>
      <c r="Y194" s="112">
        <f t="shared" si="145"/>
        <v>0</v>
      </c>
      <c r="Z194" s="125" t="str">
        <f t="shared" si="155"/>
        <v>A+J=</v>
      </c>
      <c r="AA194" s="117">
        <f t="shared" si="156"/>
        <v>44459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61"/>
        <v>46</v>
      </c>
      <c r="AH194" s="145">
        <f t="shared" si="164"/>
        <v>45677</v>
      </c>
      <c r="AI194" s="145">
        <f t="shared" si="173"/>
        <v>45674</v>
      </c>
      <c r="AJ194" s="145">
        <f t="shared" si="174"/>
        <v>45677</v>
      </c>
      <c r="AK194" s="145">
        <f t="shared" si="165"/>
        <v>45708</v>
      </c>
      <c r="AL194" s="143">
        <f t="shared" si="175"/>
        <v>23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1"/>
      <c r="CN194" s="1"/>
      <c r="CO194" s="22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3"/>
      <c r="DE194" s="1"/>
      <c r="DF194" s="1"/>
      <c r="DG194" s="1"/>
      <c r="DH194" s="1"/>
      <c r="DI194" s="1"/>
      <c r="DJ194" s="1"/>
      <c r="DK194" s="1"/>
      <c r="DL194" s="1"/>
      <c r="DM194" s="1"/>
      <c r="DN194" s="26"/>
      <c r="DP194" s="34"/>
      <c r="DQ194" s="17"/>
    </row>
    <row r="195" spans="1:121" ht="12.75" x14ac:dyDescent="0.2">
      <c r="A195" s="111">
        <f t="shared" si="146"/>
        <v>44460</v>
      </c>
      <c r="B195" s="112">
        <f t="shared" si="139"/>
        <v>0</v>
      </c>
      <c r="C195" s="112">
        <f t="shared" si="152"/>
        <v>0</v>
      </c>
      <c r="D195" s="113">
        <f t="shared" si="147"/>
        <v>5692.31</v>
      </c>
      <c r="E195" s="114">
        <f t="shared" si="168"/>
        <v>5739.56</v>
      </c>
      <c r="F195" s="115">
        <f t="shared" si="169"/>
        <v>44428</v>
      </c>
      <c r="G195" s="116">
        <f t="shared" si="140"/>
        <v>8.3006723105383262E-3</v>
      </c>
      <c r="H195" s="117">
        <f t="shared" si="148"/>
        <v>44489</v>
      </c>
      <c r="I195" s="117">
        <f t="shared" si="141"/>
        <v>44489</v>
      </c>
      <c r="J195" s="118">
        <f t="shared" si="149"/>
        <v>21</v>
      </c>
      <c r="K195" s="118">
        <f t="shared" si="172"/>
        <v>1</v>
      </c>
      <c r="L195" s="8">
        <f t="shared" si="150"/>
        <v>1.00039371</v>
      </c>
      <c r="M195" s="119">
        <f t="shared" si="171"/>
        <v>1.0083006699999999</v>
      </c>
      <c r="N195" s="119">
        <f t="shared" si="163"/>
        <v>1.0405197303419522</v>
      </c>
      <c r="O195" s="112">
        <f t="shared" si="170"/>
        <v>1.0409293900000001</v>
      </c>
      <c r="P195" s="112">
        <f t="shared" si="142"/>
        <v>0</v>
      </c>
      <c r="Q195" s="162">
        <f t="shared" si="153"/>
        <v>0</v>
      </c>
      <c r="R195" s="30">
        <f t="shared" si="154"/>
        <v>0</v>
      </c>
      <c r="S195" s="112">
        <f t="shared" si="167"/>
        <v>0</v>
      </c>
      <c r="T195" s="122">
        <f t="shared" si="151"/>
        <v>0.20100000000000001</v>
      </c>
      <c r="U195" s="120">
        <f t="shared" si="166"/>
        <v>1</v>
      </c>
      <c r="V195" s="120">
        <v>252</v>
      </c>
      <c r="W195" s="119">
        <f t="shared" si="143"/>
        <v>1.000727068</v>
      </c>
      <c r="X195" s="112">
        <f t="shared" si="144"/>
        <v>0</v>
      </c>
      <c r="Y195" s="112">
        <f t="shared" si="145"/>
        <v>0</v>
      </c>
      <c r="Z195" s="125" t="str">
        <f t="shared" si="155"/>
        <v>A+J=</v>
      </c>
      <c r="AA195" s="117">
        <f t="shared" si="156"/>
        <v>44489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61"/>
        <v>47</v>
      </c>
      <c r="AH195" s="145">
        <f t="shared" si="164"/>
        <v>45708</v>
      </c>
      <c r="AI195" s="145">
        <f t="shared" si="173"/>
        <v>45707</v>
      </c>
      <c r="AJ195" s="145">
        <f t="shared" si="174"/>
        <v>45708</v>
      </c>
      <c r="AK195" s="145">
        <f t="shared" si="165"/>
        <v>45736</v>
      </c>
      <c r="AL195" s="143">
        <f t="shared" si="175"/>
        <v>18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22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3"/>
      <c r="DE195" s="1"/>
      <c r="DF195" s="1"/>
      <c r="DG195" s="1"/>
      <c r="DH195" s="1"/>
      <c r="DI195" s="1"/>
      <c r="DJ195" s="1"/>
      <c r="DK195" s="1"/>
      <c r="DL195" s="1"/>
      <c r="DM195" s="1"/>
      <c r="DN195" s="4"/>
      <c r="DP195" s="34"/>
      <c r="DQ195" s="17"/>
    </row>
    <row r="196" spans="1:121" ht="12.75" x14ac:dyDescent="0.2">
      <c r="A196" s="111">
        <f t="shared" si="146"/>
        <v>44461</v>
      </c>
      <c r="B196" s="112">
        <f t="shared" si="139"/>
        <v>0</v>
      </c>
      <c r="C196" s="112">
        <f t="shared" si="152"/>
        <v>0</v>
      </c>
      <c r="D196" s="113">
        <f t="shared" si="147"/>
        <v>5692.31</v>
      </c>
      <c r="E196" s="114">
        <f t="shared" si="168"/>
        <v>5739.56</v>
      </c>
      <c r="F196" s="115">
        <f t="shared" si="169"/>
        <v>44428</v>
      </c>
      <c r="G196" s="116">
        <f t="shared" si="140"/>
        <v>8.3006723105383262E-3</v>
      </c>
      <c r="H196" s="117">
        <f t="shared" si="148"/>
        <v>44489</v>
      </c>
      <c r="I196" s="117">
        <f t="shared" si="141"/>
        <v>44489</v>
      </c>
      <c r="J196" s="118">
        <f t="shared" si="149"/>
        <v>21</v>
      </c>
      <c r="K196" s="118">
        <f t="shared" si="172"/>
        <v>2</v>
      </c>
      <c r="L196" s="8">
        <f t="shared" si="150"/>
        <v>1.0007875799999999</v>
      </c>
      <c r="M196" s="119">
        <f t="shared" si="171"/>
        <v>1.0083006699999999</v>
      </c>
      <c r="N196" s="119">
        <f t="shared" si="163"/>
        <v>1.0405197303419522</v>
      </c>
      <c r="O196" s="112">
        <f t="shared" si="170"/>
        <v>1.04133922</v>
      </c>
      <c r="P196" s="112">
        <f t="shared" si="142"/>
        <v>0</v>
      </c>
      <c r="Q196" s="162">
        <f t="shared" si="153"/>
        <v>0</v>
      </c>
      <c r="R196" s="30">
        <f t="shared" si="154"/>
        <v>0</v>
      </c>
      <c r="S196" s="112">
        <f t="shared" si="167"/>
        <v>0</v>
      </c>
      <c r="T196" s="122">
        <f t="shared" si="151"/>
        <v>0.20100000000000001</v>
      </c>
      <c r="U196" s="120">
        <f t="shared" si="166"/>
        <v>2</v>
      </c>
      <c r="V196" s="120">
        <v>252</v>
      </c>
      <c r="W196" s="119">
        <f t="shared" si="143"/>
        <v>1.0014546639999999</v>
      </c>
      <c r="X196" s="112">
        <f t="shared" si="144"/>
        <v>0</v>
      </c>
      <c r="Y196" s="112">
        <f t="shared" si="145"/>
        <v>0</v>
      </c>
      <c r="Z196" s="125" t="str">
        <f t="shared" si="155"/>
        <v>A+J=</v>
      </c>
      <c r="AA196" s="117">
        <f t="shared" si="156"/>
        <v>44489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61"/>
        <v>48</v>
      </c>
      <c r="AH196" s="145">
        <f t="shared" si="164"/>
        <v>45736</v>
      </c>
      <c r="AI196" s="145">
        <f t="shared" si="173"/>
        <v>45735</v>
      </c>
      <c r="AJ196" s="145">
        <f t="shared" si="174"/>
        <v>45736</v>
      </c>
      <c r="AK196" s="145">
        <f t="shared" si="165"/>
        <v>45769</v>
      </c>
      <c r="AL196" s="143">
        <f t="shared" si="175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22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3"/>
      <c r="DE196" s="1"/>
      <c r="DF196" s="1"/>
      <c r="DG196" s="1"/>
      <c r="DH196" s="1"/>
      <c r="DI196" s="1"/>
      <c r="DJ196" s="1"/>
      <c r="DK196" s="1"/>
      <c r="DL196" s="1"/>
      <c r="DM196" s="1"/>
      <c r="DN196" s="4"/>
      <c r="DP196" s="34"/>
      <c r="DQ196" s="17"/>
    </row>
    <row r="197" spans="1:121" ht="12.75" x14ac:dyDescent="0.2">
      <c r="A197" s="111">
        <f t="shared" si="146"/>
        <v>44462</v>
      </c>
      <c r="B197" s="112">
        <f t="shared" si="139"/>
        <v>0</v>
      </c>
      <c r="C197" s="112">
        <f t="shared" si="152"/>
        <v>0</v>
      </c>
      <c r="D197" s="113">
        <f t="shared" si="147"/>
        <v>5692.31</v>
      </c>
      <c r="E197" s="114">
        <f t="shared" si="168"/>
        <v>5739.56</v>
      </c>
      <c r="F197" s="115">
        <f t="shared" si="169"/>
        <v>44428</v>
      </c>
      <c r="G197" s="116">
        <f t="shared" si="140"/>
        <v>8.3006723105383262E-3</v>
      </c>
      <c r="H197" s="117">
        <f t="shared" si="148"/>
        <v>44489</v>
      </c>
      <c r="I197" s="117">
        <f t="shared" si="141"/>
        <v>44489</v>
      </c>
      <c r="J197" s="118">
        <f t="shared" si="149"/>
        <v>21</v>
      </c>
      <c r="K197" s="118">
        <f t="shared" si="172"/>
        <v>3</v>
      </c>
      <c r="L197" s="8">
        <f t="shared" si="150"/>
        <v>1.0011816099999999</v>
      </c>
      <c r="M197" s="119">
        <f t="shared" si="171"/>
        <v>1.0083006699999999</v>
      </c>
      <c r="N197" s="119">
        <f t="shared" si="163"/>
        <v>1.0405197303419522</v>
      </c>
      <c r="O197" s="112">
        <f t="shared" si="170"/>
        <v>1.0417492100000001</v>
      </c>
      <c r="P197" s="112">
        <f t="shared" si="142"/>
        <v>0</v>
      </c>
      <c r="Q197" s="162">
        <f t="shared" si="153"/>
        <v>0</v>
      </c>
      <c r="R197" s="30">
        <f t="shared" si="154"/>
        <v>0</v>
      </c>
      <c r="S197" s="112">
        <f t="shared" si="167"/>
        <v>0</v>
      </c>
      <c r="T197" s="122">
        <f t="shared" si="151"/>
        <v>0.20100000000000001</v>
      </c>
      <c r="U197" s="120">
        <f t="shared" si="166"/>
        <v>3</v>
      </c>
      <c r="V197" s="120">
        <v>252</v>
      </c>
      <c r="W197" s="119">
        <f t="shared" si="143"/>
        <v>1.00218279</v>
      </c>
      <c r="X197" s="112">
        <f t="shared" si="144"/>
        <v>0</v>
      </c>
      <c r="Y197" s="112">
        <f t="shared" si="145"/>
        <v>0</v>
      </c>
      <c r="Z197" s="125" t="str">
        <f t="shared" si="155"/>
        <v>A+J=</v>
      </c>
      <c r="AA197" s="117">
        <f t="shared" si="156"/>
        <v>44489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61"/>
        <v>49</v>
      </c>
      <c r="AH197" s="145">
        <f t="shared" si="164"/>
        <v>45767</v>
      </c>
      <c r="AI197" s="145">
        <f t="shared" si="173"/>
        <v>45764</v>
      </c>
      <c r="AJ197" s="145">
        <f t="shared" si="174"/>
        <v>45769</v>
      </c>
      <c r="AK197" s="145">
        <f t="shared" si="165"/>
        <v>45797</v>
      </c>
      <c r="AL197" s="143">
        <f t="shared" si="175"/>
        <v>19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22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3"/>
      <c r="DE197" s="1"/>
      <c r="DF197" s="1"/>
      <c r="DG197" s="1"/>
      <c r="DH197" s="1"/>
      <c r="DI197" s="1"/>
      <c r="DJ197" s="1"/>
      <c r="DK197" s="1"/>
      <c r="DL197" s="1"/>
      <c r="DM197" s="1"/>
      <c r="DN197" s="4"/>
      <c r="DP197" s="34"/>
      <c r="DQ197" s="17"/>
    </row>
    <row r="198" spans="1:121" ht="12.75" x14ac:dyDescent="0.2">
      <c r="A198" s="111">
        <f t="shared" si="146"/>
        <v>44463</v>
      </c>
      <c r="B198" s="112">
        <f t="shared" si="139"/>
        <v>0</v>
      </c>
      <c r="C198" s="112">
        <f t="shared" si="152"/>
        <v>0</v>
      </c>
      <c r="D198" s="113">
        <f t="shared" si="147"/>
        <v>5692.31</v>
      </c>
      <c r="E198" s="114">
        <f t="shared" si="168"/>
        <v>5739.56</v>
      </c>
      <c r="F198" s="115">
        <f t="shared" si="169"/>
        <v>44428</v>
      </c>
      <c r="G198" s="116">
        <f t="shared" si="140"/>
        <v>8.3006723105383262E-3</v>
      </c>
      <c r="H198" s="117">
        <f t="shared" si="148"/>
        <v>44489</v>
      </c>
      <c r="I198" s="117">
        <f t="shared" si="141"/>
        <v>44489</v>
      </c>
      <c r="J198" s="118">
        <f t="shared" si="149"/>
        <v>21</v>
      </c>
      <c r="K198" s="118">
        <f t="shared" si="172"/>
        <v>4</v>
      </c>
      <c r="L198" s="8">
        <f t="shared" si="150"/>
        <v>1.00157579</v>
      </c>
      <c r="M198" s="119">
        <f t="shared" si="171"/>
        <v>1.0083006699999999</v>
      </c>
      <c r="N198" s="119">
        <f t="shared" si="163"/>
        <v>1.0405197303419522</v>
      </c>
      <c r="O198" s="112">
        <f t="shared" si="170"/>
        <v>1.04215937</v>
      </c>
      <c r="P198" s="112">
        <f t="shared" si="142"/>
        <v>0</v>
      </c>
      <c r="Q198" s="162">
        <f t="shared" si="153"/>
        <v>0</v>
      </c>
      <c r="R198" s="30">
        <f t="shared" si="154"/>
        <v>0</v>
      </c>
      <c r="S198" s="112">
        <f t="shared" si="167"/>
        <v>0</v>
      </c>
      <c r="T198" s="122">
        <f t="shared" si="151"/>
        <v>0.20100000000000001</v>
      </c>
      <c r="U198" s="120">
        <f t="shared" si="166"/>
        <v>4</v>
      </c>
      <c r="V198" s="120">
        <v>252</v>
      </c>
      <c r="W198" s="119">
        <f t="shared" si="143"/>
        <v>1.0029114450000001</v>
      </c>
      <c r="X198" s="112">
        <f t="shared" si="144"/>
        <v>0</v>
      </c>
      <c r="Y198" s="112">
        <f t="shared" si="145"/>
        <v>0</v>
      </c>
      <c r="Z198" s="125" t="str">
        <f t="shared" si="155"/>
        <v>A+J=</v>
      </c>
      <c r="AA198" s="117">
        <f t="shared" si="156"/>
        <v>44489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61"/>
        <v>50</v>
      </c>
      <c r="AH198" s="145">
        <f t="shared" si="164"/>
        <v>45797</v>
      </c>
      <c r="AI198" s="145">
        <f t="shared" si="173"/>
        <v>45796</v>
      </c>
      <c r="AJ198" s="145">
        <f t="shared" si="174"/>
        <v>45797</v>
      </c>
      <c r="AK198" s="145">
        <f t="shared" si="165"/>
        <v>45828</v>
      </c>
      <c r="AL198" s="143">
        <f t="shared" si="175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22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3"/>
      <c r="DE198" s="1"/>
      <c r="DF198" s="1"/>
      <c r="DG198" s="1"/>
      <c r="DH198" s="1"/>
      <c r="DI198" s="1"/>
      <c r="DJ198" s="1"/>
      <c r="DK198" s="1"/>
      <c r="DL198" s="1"/>
      <c r="DM198" s="1"/>
      <c r="DN198" s="4"/>
      <c r="DP198" s="34"/>
      <c r="DQ198" s="17"/>
    </row>
    <row r="199" spans="1:121" ht="12.75" x14ac:dyDescent="0.2">
      <c r="A199" s="111">
        <f t="shared" si="146"/>
        <v>44464</v>
      </c>
      <c r="B199" s="112">
        <f t="shared" si="139"/>
        <v>0</v>
      </c>
      <c r="C199" s="112">
        <f t="shared" si="152"/>
        <v>0</v>
      </c>
      <c r="D199" s="113">
        <f t="shared" si="147"/>
        <v>5692.31</v>
      </c>
      <c r="E199" s="114">
        <f t="shared" si="168"/>
        <v>5739.56</v>
      </c>
      <c r="F199" s="115">
        <f t="shared" si="169"/>
        <v>44428</v>
      </c>
      <c r="G199" s="116">
        <f t="shared" si="140"/>
        <v>8.3006723105383262E-3</v>
      </c>
      <c r="H199" s="117">
        <f t="shared" si="148"/>
        <v>44489</v>
      </c>
      <c r="I199" s="117">
        <f t="shared" si="141"/>
        <v>44489</v>
      </c>
      <c r="J199" s="118">
        <f t="shared" si="149"/>
        <v>21</v>
      </c>
      <c r="K199" s="118">
        <f t="shared" si="172"/>
        <v>5</v>
      </c>
      <c r="L199" s="8">
        <f t="shared" si="150"/>
        <v>1.0019701299999999</v>
      </c>
      <c r="M199" s="119">
        <f t="shared" si="171"/>
        <v>1.0083006699999999</v>
      </c>
      <c r="N199" s="119">
        <f t="shared" si="163"/>
        <v>1.0405197303419522</v>
      </c>
      <c r="O199" s="112">
        <f t="shared" si="170"/>
        <v>1.0425696799999999</v>
      </c>
      <c r="P199" s="112">
        <f t="shared" si="142"/>
        <v>0</v>
      </c>
      <c r="Q199" s="162">
        <f t="shared" si="153"/>
        <v>0</v>
      </c>
      <c r="R199" s="30">
        <f t="shared" si="154"/>
        <v>0</v>
      </c>
      <c r="S199" s="112">
        <f t="shared" si="167"/>
        <v>0</v>
      </c>
      <c r="T199" s="122">
        <f t="shared" si="151"/>
        <v>0.20100000000000001</v>
      </c>
      <c r="U199" s="120">
        <f t="shared" si="166"/>
        <v>5</v>
      </c>
      <c r="V199" s="120">
        <v>252</v>
      </c>
      <c r="W199" s="119">
        <f t="shared" si="143"/>
        <v>1.00364063</v>
      </c>
      <c r="X199" s="112">
        <f t="shared" si="144"/>
        <v>0</v>
      </c>
      <c r="Y199" s="112">
        <f t="shared" si="145"/>
        <v>0</v>
      </c>
      <c r="Z199" s="125" t="str">
        <f t="shared" si="155"/>
        <v>A+J=</v>
      </c>
      <c r="AA199" s="117">
        <f t="shared" si="156"/>
        <v>44489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61"/>
        <v>51</v>
      </c>
      <c r="AH199" s="145">
        <f t="shared" si="164"/>
        <v>45828</v>
      </c>
      <c r="AI199" s="145">
        <f t="shared" si="173"/>
        <v>45826</v>
      </c>
      <c r="AJ199" s="145">
        <f t="shared" si="174"/>
        <v>45828</v>
      </c>
      <c r="AK199" s="145">
        <f t="shared" si="165"/>
        <v>45859</v>
      </c>
      <c r="AL199" s="143">
        <f t="shared" si="175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22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3"/>
      <c r="DE199" s="1"/>
      <c r="DF199" s="1"/>
      <c r="DG199" s="1"/>
      <c r="DH199" s="1"/>
      <c r="DI199" s="1"/>
      <c r="DJ199" s="1"/>
      <c r="DK199" s="1"/>
      <c r="DL199" s="1"/>
      <c r="DM199" s="1"/>
      <c r="DN199" s="4"/>
      <c r="DP199" s="34"/>
      <c r="DQ199" s="17"/>
    </row>
    <row r="200" spans="1:121" ht="12.75" x14ac:dyDescent="0.2">
      <c r="A200" s="111">
        <f t="shared" si="146"/>
        <v>44465</v>
      </c>
      <c r="B200" s="112">
        <f t="shared" si="139"/>
        <v>0</v>
      </c>
      <c r="C200" s="112">
        <f t="shared" si="152"/>
        <v>0</v>
      </c>
      <c r="D200" s="113">
        <f t="shared" si="147"/>
        <v>5692.31</v>
      </c>
      <c r="E200" s="114">
        <f t="shared" si="168"/>
        <v>5739.56</v>
      </c>
      <c r="F200" s="115">
        <f t="shared" si="169"/>
        <v>44428</v>
      </c>
      <c r="G200" s="116">
        <f t="shared" si="140"/>
        <v>8.3006723105383262E-3</v>
      </c>
      <c r="H200" s="117">
        <f t="shared" si="148"/>
        <v>44489</v>
      </c>
      <c r="I200" s="117">
        <f t="shared" si="141"/>
        <v>44489</v>
      </c>
      <c r="J200" s="118">
        <f t="shared" si="149"/>
        <v>21</v>
      </c>
      <c r="K200" s="118">
        <f t="shared" si="172"/>
        <v>5</v>
      </c>
      <c r="L200" s="8">
        <f t="shared" si="150"/>
        <v>1.0019701299999999</v>
      </c>
      <c r="M200" s="119">
        <f t="shared" si="171"/>
        <v>1.0083006699999999</v>
      </c>
      <c r="N200" s="119">
        <f t="shared" si="163"/>
        <v>1.0405197303419522</v>
      </c>
      <c r="O200" s="112">
        <f t="shared" si="170"/>
        <v>1.0425696799999999</v>
      </c>
      <c r="P200" s="112">
        <f t="shared" si="142"/>
        <v>0</v>
      </c>
      <c r="Q200" s="162">
        <f t="shared" si="153"/>
        <v>0</v>
      </c>
      <c r="R200" s="30">
        <f t="shared" si="154"/>
        <v>0</v>
      </c>
      <c r="S200" s="112">
        <f t="shared" si="167"/>
        <v>0</v>
      </c>
      <c r="T200" s="122">
        <f t="shared" si="151"/>
        <v>0.20100000000000001</v>
      </c>
      <c r="U200" s="120">
        <f t="shared" si="166"/>
        <v>5</v>
      </c>
      <c r="V200" s="120">
        <v>252</v>
      </c>
      <c r="W200" s="119">
        <f t="shared" si="143"/>
        <v>1.00364063</v>
      </c>
      <c r="X200" s="112">
        <f t="shared" si="144"/>
        <v>0</v>
      </c>
      <c r="Y200" s="112">
        <f t="shared" si="145"/>
        <v>0</v>
      </c>
      <c r="Z200" s="125" t="str">
        <f t="shared" si="155"/>
        <v>A+J=</v>
      </c>
      <c r="AA200" s="117">
        <f t="shared" si="156"/>
        <v>44489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61"/>
        <v>52</v>
      </c>
      <c r="AH200" s="145">
        <f t="shared" si="164"/>
        <v>45858</v>
      </c>
      <c r="AI200" s="145">
        <f t="shared" si="173"/>
        <v>45856</v>
      </c>
      <c r="AJ200" s="145">
        <f t="shared" si="174"/>
        <v>45859</v>
      </c>
      <c r="AK200" s="145">
        <f t="shared" si="165"/>
        <v>45889</v>
      </c>
      <c r="AL200" s="143">
        <f t="shared" si="175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22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3"/>
      <c r="DE200" s="1"/>
      <c r="DF200" s="1"/>
      <c r="DG200" s="1"/>
      <c r="DH200" s="1"/>
      <c r="DI200" s="1"/>
      <c r="DJ200" s="1"/>
      <c r="DK200" s="1"/>
      <c r="DL200" s="1"/>
      <c r="DM200" s="1"/>
      <c r="DN200" s="4"/>
      <c r="DP200" s="34"/>
      <c r="DQ200" s="17"/>
    </row>
    <row r="201" spans="1:121" ht="12.75" x14ac:dyDescent="0.2">
      <c r="A201" s="111">
        <f t="shared" si="146"/>
        <v>44466</v>
      </c>
      <c r="B201" s="112">
        <f t="shared" si="139"/>
        <v>0</v>
      </c>
      <c r="C201" s="112">
        <f t="shared" si="152"/>
        <v>0</v>
      </c>
      <c r="D201" s="113">
        <f t="shared" si="147"/>
        <v>5692.31</v>
      </c>
      <c r="E201" s="114">
        <f t="shared" si="168"/>
        <v>5739.56</v>
      </c>
      <c r="F201" s="115">
        <f t="shared" si="169"/>
        <v>44428</v>
      </c>
      <c r="G201" s="116">
        <f t="shared" si="140"/>
        <v>8.3006723105383262E-3</v>
      </c>
      <c r="H201" s="117">
        <f t="shared" si="148"/>
        <v>44489</v>
      </c>
      <c r="I201" s="117">
        <f t="shared" si="141"/>
        <v>44489</v>
      </c>
      <c r="J201" s="118">
        <f t="shared" si="149"/>
        <v>21</v>
      </c>
      <c r="K201" s="118">
        <f t="shared" si="172"/>
        <v>5</v>
      </c>
      <c r="L201" s="8">
        <f t="shared" si="150"/>
        <v>1.0019701299999999</v>
      </c>
      <c r="M201" s="119">
        <f t="shared" si="171"/>
        <v>1.0083006699999999</v>
      </c>
      <c r="N201" s="119">
        <f t="shared" si="163"/>
        <v>1.0405197303419522</v>
      </c>
      <c r="O201" s="112">
        <f t="shared" si="170"/>
        <v>1.0425696799999999</v>
      </c>
      <c r="P201" s="112">
        <f t="shared" si="142"/>
        <v>0</v>
      </c>
      <c r="Q201" s="162">
        <f t="shared" si="153"/>
        <v>0</v>
      </c>
      <c r="R201" s="30">
        <f t="shared" si="154"/>
        <v>0</v>
      </c>
      <c r="S201" s="112">
        <f t="shared" si="167"/>
        <v>0</v>
      </c>
      <c r="T201" s="122">
        <f t="shared" si="151"/>
        <v>0.20100000000000001</v>
      </c>
      <c r="U201" s="120">
        <f t="shared" si="166"/>
        <v>5</v>
      </c>
      <c r="V201" s="120">
        <v>252</v>
      </c>
      <c r="W201" s="119">
        <f t="shared" si="143"/>
        <v>1.00364063</v>
      </c>
      <c r="X201" s="112">
        <f t="shared" si="144"/>
        <v>0</v>
      </c>
      <c r="Y201" s="112">
        <f t="shared" si="145"/>
        <v>0</v>
      </c>
      <c r="Z201" s="125" t="str">
        <f t="shared" si="155"/>
        <v>A+J=</v>
      </c>
      <c r="AA201" s="117">
        <f t="shared" si="156"/>
        <v>44489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61"/>
        <v>53</v>
      </c>
      <c r="AH201" s="145">
        <f t="shared" si="164"/>
        <v>45889</v>
      </c>
      <c r="AI201" s="145">
        <f t="shared" si="173"/>
        <v>45888</v>
      </c>
      <c r="AJ201" s="145">
        <f t="shared" si="174"/>
        <v>45889</v>
      </c>
      <c r="AK201" s="145">
        <f t="shared" si="165"/>
        <v>45922</v>
      </c>
      <c r="AL201" s="143">
        <f t="shared" si="175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22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3"/>
      <c r="DE201" s="1"/>
      <c r="DF201" s="1"/>
      <c r="DG201" s="1"/>
      <c r="DH201" s="1"/>
      <c r="DI201" s="1"/>
      <c r="DJ201" s="1"/>
      <c r="DK201" s="1"/>
      <c r="DL201" s="1"/>
      <c r="DM201" s="1"/>
      <c r="DN201" s="4"/>
      <c r="DP201" s="34"/>
      <c r="DQ201" s="17"/>
    </row>
    <row r="202" spans="1:121" ht="12.75" x14ac:dyDescent="0.2">
      <c r="A202" s="111">
        <f t="shared" si="146"/>
        <v>44467</v>
      </c>
      <c r="B202" s="112">
        <f t="shared" ref="B202:B265" si="176">(P202+X202)</f>
        <v>0</v>
      </c>
      <c r="C202" s="112">
        <f t="shared" si="152"/>
        <v>0</v>
      </c>
      <c r="D202" s="113">
        <f t="shared" si="147"/>
        <v>5692.31</v>
      </c>
      <c r="E202" s="114">
        <f t="shared" si="168"/>
        <v>5739.56</v>
      </c>
      <c r="F202" s="115">
        <f t="shared" si="169"/>
        <v>44428</v>
      </c>
      <c r="G202" s="116">
        <f t="shared" ref="G202:G265" si="177">(E202/D202)-1</f>
        <v>8.3006723105383262E-3</v>
      </c>
      <c r="H202" s="117">
        <f t="shared" si="148"/>
        <v>44489</v>
      </c>
      <c r="I202" s="117">
        <f t="shared" ref="I202:I265" si="178">IF(A202&gt;I201,H202,I201)</f>
        <v>44489</v>
      </c>
      <c r="J202" s="118">
        <f t="shared" si="149"/>
        <v>21</v>
      </c>
      <c r="K202" s="118">
        <f t="shared" si="172"/>
        <v>6</v>
      </c>
      <c r="L202" s="8">
        <f t="shared" si="150"/>
        <v>1.00236462</v>
      </c>
      <c r="M202" s="119">
        <f t="shared" si="171"/>
        <v>1.0083006699999999</v>
      </c>
      <c r="N202" s="119">
        <f t="shared" si="163"/>
        <v>1.0405197303419522</v>
      </c>
      <c r="O202" s="112">
        <f t="shared" si="170"/>
        <v>1.0429801599999999</v>
      </c>
      <c r="P202" s="112">
        <f t="shared" ref="P202:P265" si="179">TRUNC(C202*O202,8)</f>
        <v>0</v>
      </c>
      <c r="Q202" s="162">
        <f t="shared" si="153"/>
        <v>0</v>
      </c>
      <c r="R202" s="30">
        <f t="shared" si="154"/>
        <v>0</v>
      </c>
      <c r="S202" s="112">
        <f t="shared" si="167"/>
        <v>0</v>
      </c>
      <c r="T202" s="122">
        <f t="shared" si="151"/>
        <v>0.20100000000000001</v>
      </c>
      <c r="U202" s="120">
        <f t="shared" si="166"/>
        <v>6</v>
      </c>
      <c r="V202" s="120">
        <v>252</v>
      </c>
      <c r="W202" s="119">
        <f t="shared" ref="W202:W265" si="180">ROUND((1+T202)^TRUNC((U202/V202),9),9)</f>
        <v>1.0043703450000001</v>
      </c>
      <c r="X202" s="112">
        <f t="shared" ref="X202:X265" si="181">TRUNC((P202*(W202-1)),8)</f>
        <v>0</v>
      </c>
      <c r="Y202" s="112">
        <f t="shared" ref="Y202:Y265" si="182">IF(Q202&gt;0,S202+X202,0)</f>
        <v>0</v>
      </c>
      <c r="Z202" s="125" t="str">
        <f t="shared" si="155"/>
        <v>A+J=</v>
      </c>
      <c r="AA202" s="117">
        <f t="shared" si="156"/>
        <v>44489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61"/>
        <v>54</v>
      </c>
      <c r="AH202" s="145">
        <f t="shared" si="164"/>
        <v>45920</v>
      </c>
      <c r="AI202" s="145">
        <f t="shared" si="173"/>
        <v>45919</v>
      </c>
      <c r="AJ202" s="145">
        <f t="shared" si="174"/>
        <v>45922</v>
      </c>
      <c r="AK202" s="145">
        <f t="shared" si="165"/>
        <v>45950</v>
      </c>
      <c r="AL202" s="143">
        <f t="shared" si="175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22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3"/>
      <c r="DE202" s="1"/>
      <c r="DF202" s="1"/>
      <c r="DG202" s="1"/>
      <c r="DH202" s="1"/>
      <c r="DI202" s="1"/>
      <c r="DJ202" s="1"/>
      <c r="DK202" s="1"/>
      <c r="DL202" s="1"/>
      <c r="DM202" s="1"/>
      <c r="DN202" s="4"/>
      <c r="DP202" s="34"/>
      <c r="DQ202" s="17"/>
    </row>
    <row r="203" spans="1:121" ht="12.75" x14ac:dyDescent="0.2">
      <c r="A203" s="111">
        <f t="shared" ref="A203:A266" si="183">(A202+1)</f>
        <v>44468</v>
      </c>
      <c r="B203" s="112">
        <f t="shared" si="176"/>
        <v>0</v>
      </c>
      <c r="C203" s="112">
        <f t="shared" si="152"/>
        <v>0</v>
      </c>
      <c r="D203" s="113">
        <f t="shared" ref="D203:D266" si="184">IF(E203=E202,D202,E202)</f>
        <v>5692.31</v>
      </c>
      <c r="E203" s="114">
        <f t="shared" si="168"/>
        <v>5739.56</v>
      </c>
      <c r="F203" s="115">
        <f t="shared" si="169"/>
        <v>44428</v>
      </c>
      <c r="G203" s="116">
        <f t="shared" si="177"/>
        <v>8.3006723105383262E-3</v>
      </c>
      <c r="H203" s="117">
        <f t="shared" ref="H203:H266" si="185">IF(DAY(A203)=H$9,VLOOKUP(A203,AH$118:AN$450,4),H202)</f>
        <v>44489</v>
      </c>
      <c r="I203" s="117">
        <f t="shared" si="178"/>
        <v>44489</v>
      </c>
      <c r="J203" s="118">
        <f t="shared" ref="J203:J266" si="186">IF(I203=I202,J202,NETWORKDAYS(I202,I203,$AD$148:$AD$502)-1)</f>
        <v>21</v>
      </c>
      <c r="K203" s="118">
        <f t="shared" si="172"/>
        <v>7</v>
      </c>
      <c r="L203" s="8">
        <f t="shared" ref="L203:L266" si="187">IF(E203&lt;D203,1,TRUNC((E203/D203)^TRUNC((K203/J203),9),8))</f>
        <v>1.0027592700000001</v>
      </c>
      <c r="M203" s="119">
        <f t="shared" si="171"/>
        <v>1.0083006699999999</v>
      </c>
      <c r="N203" s="119">
        <f t="shared" si="163"/>
        <v>1.0405197303419522</v>
      </c>
      <c r="O203" s="112">
        <f t="shared" si="170"/>
        <v>1.0433908000000001</v>
      </c>
      <c r="P203" s="112">
        <f t="shared" si="179"/>
        <v>0</v>
      </c>
      <c r="Q203" s="162">
        <f t="shared" si="153"/>
        <v>0</v>
      </c>
      <c r="R203" s="30">
        <f t="shared" si="154"/>
        <v>0</v>
      </c>
      <c r="S203" s="112">
        <f t="shared" si="167"/>
        <v>0</v>
      </c>
      <c r="T203" s="122">
        <f t="shared" ref="T203:T266" si="188">(T202)</f>
        <v>0.20100000000000001</v>
      </c>
      <c r="U203" s="120">
        <f t="shared" si="166"/>
        <v>7</v>
      </c>
      <c r="V203" s="120">
        <v>252</v>
      </c>
      <c r="W203" s="119">
        <f t="shared" si="180"/>
        <v>1.0051005900000001</v>
      </c>
      <c r="X203" s="112">
        <f t="shared" si="181"/>
        <v>0</v>
      </c>
      <c r="Y203" s="112">
        <f t="shared" si="182"/>
        <v>0</v>
      </c>
      <c r="Z203" s="125" t="str">
        <f t="shared" si="155"/>
        <v>A+J=</v>
      </c>
      <c r="AA203" s="117">
        <f t="shared" si="156"/>
        <v>44489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61"/>
        <v>55</v>
      </c>
      <c r="AH203" s="145">
        <f t="shared" si="164"/>
        <v>45950</v>
      </c>
      <c r="AI203" s="145">
        <f t="shared" si="173"/>
        <v>45947</v>
      </c>
      <c r="AJ203" s="145">
        <f t="shared" si="174"/>
        <v>45950</v>
      </c>
      <c r="AK203" s="145">
        <f t="shared" si="165"/>
        <v>45981</v>
      </c>
      <c r="AL203" s="143">
        <f t="shared" si="175"/>
        <v>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22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3"/>
      <c r="DE203" s="1"/>
      <c r="DF203" s="1"/>
      <c r="DG203" s="1"/>
      <c r="DH203" s="1"/>
      <c r="DI203" s="1"/>
      <c r="DJ203" s="1"/>
      <c r="DK203" s="1"/>
      <c r="DL203" s="1"/>
      <c r="DM203" s="1"/>
      <c r="DN203" s="4"/>
      <c r="DP203" s="34"/>
      <c r="DQ203" s="17"/>
    </row>
    <row r="204" spans="1:121" ht="12.75" x14ac:dyDescent="0.2">
      <c r="A204" s="111">
        <f t="shared" si="183"/>
        <v>44469</v>
      </c>
      <c r="B204" s="112">
        <f t="shared" si="176"/>
        <v>0</v>
      </c>
      <c r="C204" s="112">
        <f t="shared" ref="C204:C267" si="189">TRUNC(IF(Q203&gt;0,VLOOKUP(A203,$AD$12:$AE$140,2),C203),8)</f>
        <v>0</v>
      </c>
      <c r="D204" s="113">
        <f t="shared" si="184"/>
        <v>5692.31</v>
      </c>
      <c r="E204" s="114">
        <f t="shared" si="168"/>
        <v>5739.56</v>
      </c>
      <c r="F204" s="115">
        <f t="shared" si="169"/>
        <v>44428</v>
      </c>
      <c r="G204" s="116">
        <f t="shared" si="177"/>
        <v>8.3006723105383262E-3</v>
      </c>
      <c r="H204" s="117">
        <f t="shared" si="185"/>
        <v>44489</v>
      </c>
      <c r="I204" s="117">
        <f t="shared" si="178"/>
        <v>44489</v>
      </c>
      <c r="J204" s="118">
        <f t="shared" si="186"/>
        <v>21</v>
      </c>
      <c r="K204" s="118">
        <f t="shared" si="172"/>
        <v>8</v>
      </c>
      <c r="L204" s="8">
        <f t="shared" si="187"/>
        <v>1.0031540699999999</v>
      </c>
      <c r="M204" s="119">
        <f t="shared" si="171"/>
        <v>1.0083006699999999</v>
      </c>
      <c r="N204" s="119">
        <f t="shared" si="163"/>
        <v>1.0405197303419522</v>
      </c>
      <c r="O204" s="112">
        <f t="shared" si="170"/>
        <v>1.0438016000000001</v>
      </c>
      <c r="P204" s="112">
        <f t="shared" si="179"/>
        <v>0</v>
      </c>
      <c r="Q204" s="162">
        <f t="shared" ref="Q204:Q267" si="190">IF(VLOOKUP(A204,AD$10:AK$140,8)=VLOOKUP(A203,AD$10:AK$140,8),0,VLOOKUP(A204,AD$10:AK$140,8))</f>
        <v>0</v>
      </c>
      <c r="R204" s="30">
        <f t="shared" ref="R204:R267" si="191">IF(Q204&gt;0,VLOOKUP($A204,$AD$10:$AI$140,6),0)</f>
        <v>0</v>
      </c>
      <c r="S204" s="112">
        <f t="shared" si="167"/>
        <v>0</v>
      </c>
      <c r="T204" s="122">
        <f t="shared" si="188"/>
        <v>0.20100000000000001</v>
      </c>
      <c r="U204" s="120">
        <f t="shared" si="166"/>
        <v>8</v>
      </c>
      <c r="V204" s="120">
        <v>252</v>
      </c>
      <c r="W204" s="119">
        <f t="shared" si="180"/>
        <v>1.005831366</v>
      </c>
      <c r="X204" s="112">
        <f t="shared" si="181"/>
        <v>0</v>
      </c>
      <c r="Y204" s="112">
        <f t="shared" si="182"/>
        <v>0</v>
      </c>
      <c r="Z204" s="125" t="str">
        <f t="shared" ref="Z204:Z267" si="192">IF($Q203&gt;0,VLOOKUP($A203,$AD$10:$AM$140,9),Z203)</f>
        <v>A+J=</v>
      </c>
      <c r="AA204" s="117">
        <f t="shared" ref="AA204:AA267" si="193">IF($Q203&gt;0,VLOOKUP($A203,$AD$10:$AM$140,10),AA203)</f>
        <v>44489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61"/>
        <v>56</v>
      </c>
      <c r="AH204" s="145">
        <f t="shared" si="164"/>
        <v>45981</v>
      </c>
      <c r="AI204" s="145">
        <f t="shared" si="173"/>
        <v>45980</v>
      </c>
      <c r="AJ204" s="145">
        <f t="shared" si="174"/>
        <v>45981</v>
      </c>
      <c r="AK204" s="145">
        <f t="shared" si="165"/>
        <v>46013</v>
      </c>
      <c r="AL204" s="143">
        <f t="shared" si="175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22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3"/>
      <c r="DE204" s="1"/>
      <c r="DF204" s="1"/>
      <c r="DG204" s="1"/>
      <c r="DH204" s="1"/>
      <c r="DI204" s="1"/>
      <c r="DJ204" s="1"/>
      <c r="DK204" s="1"/>
      <c r="DL204" s="1"/>
      <c r="DM204" s="1"/>
      <c r="DN204" s="4"/>
      <c r="DP204" s="34"/>
      <c r="DQ204" s="17"/>
    </row>
    <row r="205" spans="1:121" ht="12.75" x14ac:dyDescent="0.2">
      <c r="A205" s="111">
        <f t="shared" si="183"/>
        <v>44470</v>
      </c>
      <c r="B205" s="112">
        <f t="shared" si="176"/>
        <v>0</v>
      </c>
      <c r="C205" s="112">
        <f t="shared" si="189"/>
        <v>0</v>
      </c>
      <c r="D205" s="113">
        <f t="shared" si="184"/>
        <v>5692.31</v>
      </c>
      <c r="E205" s="114">
        <f t="shared" si="168"/>
        <v>5739.56</v>
      </c>
      <c r="F205" s="115">
        <f t="shared" si="169"/>
        <v>44428</v>
      </c>
      <c r="G205" s="116">
        <f t="shared" si="177"/>
        <v>8.3006723105383262E-3</v>
      </c>
      <c r="H205" s="117">
        <f t="shared" si="185"/>
        <v>44489</v>
      </c>
      <c r="I205" s="117">
        <f t="shared" si="178"/>
        <v>44489</v>
      </c>
      <c r="J205" s="118">
        <f t="shared" si="186"/>
        <v>21</v>
      </c>
      <c r="K205" s="118">
        <f t="shared" si="172"/>
        <v>9</v>
      </c>
      <c r="L205" s="8">
        <f t="shared" si="187"/>
        <v>1.0035490300000001</v>
      </c>
      <c r="M205" s="119">
        <f t="shared" si="171"/>
        <v>1.0083006699999999</v>
      </c>
      <c r="N205" s="119">
        <f t="shared" si="163"/>
        <v>1.0405197303419522</v>
      </c>
      <c r="O205" s="112">
        <f t="shared" si="170"/>
        <v>1.0442125600000001</v>
      </c>
      <c r="P205" s="112">
        <f t="shared" si="179"/>
        <v>0</v>
      </c>
      <c r="Q205" s="162">
        <f t="shared" si="190"/>
        <v>0</v>
      </c>
      <c r="R205" s="30">
        <f t="shared" si="191"/>
        <v>0</v>
      </c>
      <c r="S205" s="112">
        <f t="shared" si="167"/>
        <v>0</v>
      </c>
      <c r="T205" s="122">
        <f t="shared" si="188"/>
        <v>0.20100000000000001</v>
      </c>
      <c r="U205" s="120">
        <f t="shared" si="166"/>
        <v>9</v>
      </c>
      <c r="V205" s="120">
        <v>252</v>
      </c>
      <c r="W205" s="119">
        <f t="shared" si="180"/>
        <v>1.006562674</v>
      </c>
      <c r="X205" s="112">
        <f t="shared" si="181"/>
        <v>0</v>
      </c>
      <c r="Y205" s="112">
        <f t="shared" si="182"/>
        <v>0</v>
      </c>
      <c r="Z205" s="125" t="str">
        <f t="shared" si="192"/>
        <v>A+J=</v>
      </c>
      <c r="AA205" s="117">
        <f t="shared" si="193"/>
        <v>44489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61"/>
        <v>57</v>
      </c>
      <c r="AH205" s="145">
        <f t="shared" si="164"/>
        <v>46011</v>
      </c>
      <c r="AI205" s="145">
        <f t="shared" si="173"/>
        <v>46010</v>
      </c>
      <c r="AJ205" s="145">
        <f t="shared" si="174"/>
        <v>46013</v>
      </c>
      <c r="AK205" s="145">
        <f t="shared" si="165"/>
        <v>46042</v>
      </c>
      <c r="AL205" s="143">
        <f t="shared" si="175"/>
        <v>19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22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3"/>
      <c r="DE205" s="1"/>
      <c r="DF205" s="1"/>
      <c r="DG205" s="1"/>
      <c r="DH205" s="1"/>
      <c r="DI205" s="1"/>
      <c r="DJ205" s="1"/>
      <c r="DK205" s="1"/>
      <c r="DL205" s="1"/>
      <c r="DM205" s="1"/>
      <c r="DN205" s="4"/>
      <c r="DP205" s="34"/>
      <c r="DQ205" s="17"/>
    </row>
    <row r="206" spans="1:121" ht="12.75" x14ac:dyDescent="0.2">
      <c r="A206" s="111">
        <f t="shared" si="183"/>
        <v>44471</v>
      </c>
      <c r="B206" s="112">
        <f t="shared" si="176"/>
        <v>0</v>
      </c>
      <c r="C206" s="112">
        <f t="shared" si="189"/>
        <v>0</v>
      </c>
      <c r="D206" s="113">
        <f t="shared" si="184"/>
        <v>5692.31</v>
      </c>
      <c r="E206" s="114">
        <f t="shared" si="168"/>
        <v>5739.56</v>
      </c>
      <c r="F206" s="115">
        <f t="shared" si="169"/>
        <v>44428</v>
      </c>
      <c r="G206" s="116">
        <f t="shared" si="177"/>
        <v>8.3006723105383262E-3</v>
      </c>
      <c r="H206" s="117">
        <f t="shared" si="185"/>
        <v>44489</v>
      </c>
      <c r="I206" s="117">
        <f t="shared" si="178"/>
        <v>44489</v>
      </c>
      <c r="J206" s="118">
        <f t="shared" si="186"/>
        <v>21</v>
      </c>
      <c r="K206" s="118">
        <f t="shared" si="172"/>
        <v>10</v>
      </c>
      <c r="L206" s="8">
        <f t="shared" si="187"/>
        <v>1.00394414</v>
      </c>
      <c r="M206" s="119">
        <f t="shared" si="171"/>
        <v>1.0083006699999999</v>
      </c>
      <c r="N206" s="119">
        <f t="shared" si="163"/>
        <v>1.0405197303419522</v>
      </c>
      <c r="O206" s="112">
        <f t="shared" si="170"/>
        <v>1.0446236799999999</v>
      </c>
      <c r="P206" s="112">
        <f t="shared" si="179"/>
        <v>0</v>
      </c>
      <c r="Q206" s="162">
        <f t="shared" si="190"/>
        <v>0</v>
      </c>
      <c r="R206" s="30">
        <f t="shared" si="191"/>
        <v>0</v>
      </c>
      <c r="S206" s="112">
        <f t="shared" si="167"/>
        <v>0</v>
      </c>
      <c r="T206" s="122">
        <f t="shared" si="188"/>
        <v>0.20100000000000001</v>
      </c>
      <c r="U206" s="120">
        <f t="shared" si="166"/>
        <v>10</v>
      </c>
      <c r="V206" s="120">
        <v>252</v>
      </c>
      <c r="W206" s="119">
        <f t="shared" si="180"/>
        <v>1.007294514</v>
      </c>
      <c r="X206" s="112">
        <f t="shared" si="181"/>
        <v>0</v>
      </c>
      <c r="Y206" s="112">
        <f t="shared" si="182"/>
        <v>0</v>
      </c>
      <c r="Z206" s="125" t="str">
        <f t="shared" si="192"/>
        <v>A+J=</v>
      </c>
      <c r="AA206" s="117">
        <f t="shared" si="193"/>
        <v>44489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61"/>
        <v>58</v>
      </c>
      <c r="AH206" s="145">
        <f t="shared" si="164"/>
        <v>46042</v>
      </c>
      <c r="AI206" s="145">
        <f t="shared" si="173"/>
        <v>46041</v>
      </c>
      <c r="AJ206" s="145">
        <f t="shared" si="174"/>
        <v>46042</v>
      </c>
      <c r="AK206" s="145">
        <f t="shared" si="165"/>
        <v>46073</v>
      </c>
      <c r="AL206" s="143">
        <f t="shared" si="175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22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3"/>
      <c r="DE206" s="1"/>
      <c r="DF206" s="1"/>
      <c r="DG206" s="1"/>
      <c r="DH206" s="1"/>
      <c r="DI206" s="1"/>
      <c r="DJ206" s="1"/>
      <c r="DK206" s="1"/>
      <c r="DL206" s="1"/>
      <c r="DM206" s="1"/>
      <c r="DN206" s="4"/>
      <c r="DP206" s="34"/>
      <c r="DQ206" s="17"/>
    </row>
    <row r="207" spans="1:121" ht="12.75" x14ac:dyDescent="0.2">
      <c r="A207" s="111">
        <f t="shared" si="183"/>
        <v>44472</v>
      </c>
      <c r="B207" s="112">
        <f t="shared" si="176"/>
        <v>0</v>
      </c>
      <c r="C207" s="112">
        <f t="shared" si="189"/>
        <v>0</v>
      </c>
      <c r="D207" s="113">
        <f t="shared" si="184"/>
        <v>5692.31</v>
      </c>
      <c r="E207" s="114">
        <f t="shared" si="168"/>
        <v>5739.56</v>
      </c>
      <c r="F207" s="115">
        <f t="shared" si="169"/>
        <v>44428</v>
      </c>
      <c r="G207" s="116">
        <f t="shared" si="177"/>
        <v>8.3006723105383262E-3</v>
      </c>
      <c r="H207" s="117">
        <f t="shared" si="185"/>
        <v>44489</v>
      </c>
      <c r="I207" s="117">
        <f t="shared" si="178"/>
        <v>44489</v>
      </c>
      <c r="J207" s="118">
        <f t="shared" si="186"/>
        <v>21</v>
      </c>
      <c r="K207" s="118">
        <f t="shared" si="172"/>
        <v>10</v>
      </c>
      <c r="L207" s="8">
        <f t="shared" si="187"/>
        <v>1.00394414</v>
      </c>
      <c r="M207" s="119">
        <f t="shared" si="171"/>
        <v>1.0083006699999999</v>
      </c>
      <c r="N207" s="119">
        <f t="shared" si="163"/>
        <v>1.0405197303419522</v>
      </c>
      <c r="O207" s="112">
        <f t="shared" si="170"/>
        <v>1.0446236799999999</v>
      </c>
      <c r="P207" s="112">
        <f t="shared" si="179"/>
        <v>0</v>
      </c>
      <c r="Q207" s="162">
        <f t="shared" si="190"/>
        <v>0</v>
      </c>
      <c r="R207" s="30">
        <f t="shared" si="191"/>
        <v>0</v>
      </c>
      <c r="S207" s="112">
        <f t="shared" si="167"/>
        <v>0</v>
      </c>
      <c r="T207" s="122">
        <f t="shared" si="188"/>
        <v>0.20100000000000001</v>
      </c>
      <c r="U207" s="120">
        <f t="shared" si="166"/>
        <v>10</v>
      </c>
      <c r="V207" s="120">
        <v>252</v>
      </c>
      <c r="W207" s="119">
        <f t="shared" si="180"/>
        <v>1.007294514</v>
      </c>
      <c r="X207" s="112">
        <f t="shared" si="181"/>
        <v>0</v>
      </c>
      <c r="Y207" s="112">
        <f t="shared" si="182"/>
        <v>0</v>
      </c>
      <c r="Z207" s="125" t="str">
        <f t="shared" si="192"/>
        <v>A+J=</v>
      </c>
      <c r="AA207" s="117">
        <f t="shared" si="193"/>
        <v>44489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61"/>
        <v>59</v>
      </c>
      <c r="AH207" s="145">
        <f t="shared" si="164"/>
        <v>46073</v>
      </c>
      <c r="AI207" s="145">
        <f t="shared" si="173"/>
        <v>46072</v>
      </c>
      <c r="AJ207" s="145">
        <f t="shared" si="174"/>
        <v>46073</v>
      </c>
      <c r="AK207" s="145">
        <f t="shared" si="165"/>
        <v>46101</v>
      </c>
      <c r="AL207" s="143">
        <f t="shared" si="175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22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3"/>
      <c r="DE207" s="1"/>
      <c r="DF207" s="1"/>
      <c r="DG207" s="1"/>
      <c r="DH207" s="1"/>
      <c r="DI207" s="1"/>
      <c r="DJ207" s="1"/>
      <c r="DK207" s="1"/>
      <c r="DL207" s="1"/>
      <c r="DM207" s="1"/>
      <c r="DN207" s="4"/>
      <c r="DP207" s="34"/>
      <c r="DQ207" s="17"/>
    </row>
    <row r="208" spans="1:121" ht="12.75" x14ac:dyDescent="0.2">
      <c r="A208" s="111">
        <f t="shared" si="183"/>
        <v>44473</v>
      </c>
      <c r="B208" s="112">
        <f t="shared" si="176"/>
        <v>0</v>
      </c>
      <c r="C208" s="112">
        <f t="shared" si="189"/>
        <v>0</v>
      </c>
      <c r="D208" s="113">
        <f t="shared" si="184"/>
        <v>5692.31</v>
      </c>
      <c r="E208" s="114">
        <f t="shared" si="168"/>
        <v>5739.56</v>
      </c>
      <c r="F208" s="115">
        <f t="shared" si="169"/>
        <v>44428</v>
      </c>
      <c r="G208" s="116">
        <f t="shared" si="177"/>
        <v>8.3006723105383262E-3</v>
      </c>
      <c r="H208" s="117">
        <f t="shared" si="185"/>
        <v>44489</v>
      </c>
      <c r="I208" s="117">
        <f t="shared" si="178"/>
        <v>44489</v>
      </c>
      <c r="J208" s="118">
        <f t="shared" si="186"/>
        <v>21</v>
      </c>
      <c r="K208" s="118">
        <f t="shared" si="172"/>
        <v>10</v>
      </c>
      <c r="L208" s="8">
        <f t="shared" si="187"/>
        <v>1.00394414</v>
      </c>
      <c r="M208" s="119">
        <f t="shared" si="171"/>
        <v>1.0083006699999999</v>
      </c>
      <c r="N208" s="119">
        <f t="shared" si="163"/>
        <v>1.0405197303419522</v>
      </c>
      <c r="O208" s="112">
        <f t="shared" si="170"/>
        <v>1.0446236799999999</v>
      </c>
      <c r="P208" s="112">
        <f t="shared" si="179"/>
        <v>0</v>
      </c>
      <c r="Q208" s="162">
        <f t="shared" si="190"/>
        <v>0</v>
      </c>
      <c r="R208" s="30">
        <f t="shared" si="191"/>
        <v>0</v>
      </c>
      <c r="S208" s="112">
        <f t="shared" si="167"/>
        <v>0</v>
      </c>
      <c r="T208" s="122">
        <f t="shared" si="188"/>
        <v>0.20100000000000001</v>
      </c>
      <c r="U208" s="120">
        <f t="shared" si="166"/>
        <v>10</v>
      </c>
      <c r="V208" s="120">
        <v>252</v>
      </c>
      <c r="W208" s="119">
        <f t="shared" si="180"/>
        <v>1.007294514</v>
      </c>
      <c r="X208" s="112">
        <f t="shared" si="181"/>
        <v>0</v>
      </c>
      <c r="Y208" s="112">
        <f t="shared" si="182"/>
        <v>0</v>
      </c>
      <c r="Z208" s="125" t="str">
        <f t="shared" si="192"/>
        <v>A+J=</v>
      </c>
      <c r="AA208" s="117">
        <f t="shared" si="193"/>
        <v>44489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61"/>
        <v>60</v>
      </c>
      <c r="AH208" s="145">
        <f t="shared" si="164"/>
        <v>46101</v>
      </c>
      <c r="AI208" s="145">
        <f t="shared" si="173"/>
        <v>46100</v>
      </c>
      <c r="AJ208" s="145">
        <f t="shared" si="174"/>
        <v>46101</v>
      </c>
      <c r="AK208" s="145">
        <f t="shared" si="165"/>
        <v>46132</v>
      </c>
      <c r="AL208" s="143">
        <f t="shared" si="175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22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3"/>
      <c r="DE208" s="1"/>
      <c r="DF208" s="1"/>
      <c r="DG208" s="1"/>
      <c r="DH208" s="1"/>
      <c r="DI208" s="1"/>
      <c r="DJ208" s="1"/>
      <c r="DK208" s="1"/>
      <c r="DL208" s="1"/>
      <c r="DM208" s="1"/>
      <c r="DN208" s="4"/>
      <c r="DP208" s="34"/>
      <c r="DQ208" s="17"/>
    </row>
    <row r="209" spans="1:121" ht="12.75" x14ac:dyDescent="0.2">
      <c r="A209" s="111">
        <f t="shared" si="183"/>
        <v>44474</v>
      </c>
      <c r="B209" s="112">
        <f t="shared" si="176"/>
        <v>0</v>
      </c>
      <c r="C209" s="112">
        <f t="shared" si="189"/>
        <v>0</v>
      </c>
      <c r="D209" s="113">
        <f t="shared" si="184"/>
        <v>5692.31</v>
      </c>
      <c r="E209" s="114">
        <f t="shared" si="168"/>
        <v>5739.56</v>
      </c>
      <c r="F209" s="115">
        <f t="shared" si="169"/>
        <v>44428</v>
      </c>
      <c r="G209" s="116">
        <f t="shared" si="177"/>
        <v>8.3006723105383262E-3</v>
      </c>
      <c r="H209" s="117">
        <f t="shared" si="185"/>
        <v>44489</v>
      </c>
      <c r="I209" s="117">
        <f t="shared" si="178"/>
        <v>44489</v>
      </c>
      <c r="J209" s="118">
        <f t="shared" si="186"/>
        <v>21</v>
      </c>
      <c r="K209" s="118">
        <f t="shared" si="172"/>
        <v>11</v>
      </c>
      <c r="L209" s="8">
        <f t="shared" si="187"/>
        <v>1.00433941</v>
      </c>
      <c r="M209" s="119">
        <f t="shared" si="171"/>
        <v>1.0083006699999999</v>
      </c>
      <c r="N209" s="119">
        <f t="shared" si="163"/>
        <v>1.0405197303419522</v>
      </c>
      <c r="O209" s="112">
        <f t="shared" si="170"/>
        <v>1.0450349699999999</v>
      </c>
      <c r="P209" s="112">
        <f t="shared" si="179"/>
        <v>0</v>
      </c>
      <c r="Q209" s="162">
        <f t="shared" si="190"/>
        <v>0</v>
      </c>
      <c r="R209" s="30">
        <f t="shared" si="191"/>
        <v>0</v>
      </c>
      <c r="S209" s="112">
        <f t="shared" si="167"/>
        <v>0</v>
      </c>
      <c r="T209" s="122">
        <f t="shared" si="188"/>
        <v>0.20100000000000001</v>
      </c>
      <c r="U209" s="120">
        <f t="shared" si="166"/>
        <v>11</v>
      </c>
      <c r="V209" s="120">
        <v>252</v>
      </c>
      <c r="W209" s="119">
        <f t="shared" si="180"/>
        <v>1.008026885</v>
      </c>
      <c r="X209" s="112">
        <f t="shared" si="181"/>
        <v>0</v>
      </c>
      <c r="Y209" s="112">
        <f t="shared" si="182"/>
        <v>0</v>
      </c>
      <c r="Z209" s="125" t="str">
        <f t="shared" si="192"/>
        <v>A+J=</v>
      </c>
      <c r="AA209" s="117">
        <f t="shared" si="193"/>
        <v>44489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61"/>
        <v>61</v>
      </c>
      <c r="AH209" s="145">
        <f t="shared" si="164"/>
        <v>46132</v>
      </c>
      <c r="AI209" s="145">
        <f t="shared" si="173"/>
        <v>46129</v>
      </c>
      <c r="AJ209" s="145">
        <f t="shared" si="174"/>
        <v>46132</v>
      </c>
      <c r="AK209" s="145">
        <f t="shared" si="165"/>
        <v>46162</v>
      </c>
      <c r="AL209" s="143">
        <f t="shared" si="175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22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3"/>
      <c r="DE209" s="1"/>
      <c r="DF209" s="1"/>
      <c r="DG209" s="1"/>
      <c r="DH209" s="1"/>
      <c r="DI209" s="1"/>
      <c r="DJ209" s="1"/>
      <c r="DK209" s="1"/>
      <c r="DL209" s="1"/>
      <c r="DM209" s="1"/>
      <c r="DN209" s="4"/>
      <c r="DP209" s="34"/>
      <c r="DQ209" s="17"/>
    </row>
    <row r="210" spans="1:121" ht="12.75" x14ac:dyDescent="0.2">
      <c r="A210" s="111">
        <f t="shared" si="183"/>
        <v>44475</v>
      </c>
      <c r="B210" s="112">
        <f t="shared" si="176"/>
        <v>0</v>
      </c>
      <c r="C210" s="112">
        <f t="shared" si="189"/>
        <v>0</v>
      </c>
      <c r="D210" s="113">
        <f t="shared" si="184"/>
        <v>5692.31</v>
      </c>
      <c r="E210" s="114">
        <f t="shared" si="168"/>
        <v>5739.56</v>
      </c>
      <c r="F210" s="115">
        <f t="shared" si="169"/>
        <v>44428</v>
      </c>
      <c r="G210" s="116">
        <f t="shared" si="177"/>
        <v>8.3006723105383262E-3</v>
      </c>
      <c r="H210" s="117">
        <f t="shared" si="185"/>
        <v>44489</v>
      </c>
      <c r="I210" s="117">
        <f t="shared" si="178"/>
        <v>44489</v>
      </c>
      <c r="J210" s="118">
        <f t="shared" si="186"/>
        <v>21</v>
      </c>
      <c r="K210" s="118">
        <f t="shared" si="172"/>
        <v>12</v>
      </c>
      <c r="L210" s="8">
        <f t="shared" si="187"/>
        <v>1.0047348300000001</v>
      </c>
      <c r="M210" s="119">
        <f t="shared" si="171"/>
        <v>1.0083006699999999</v>
      </c>
      <c r="N210" s="119">
        <f t="shared" si="163"/>
        <v>1.0405197303419522</v>
      </c>
      <c r="O210" s="112">
        <f t="shared" si="170"/>
        <v>1.04544641</v>
      </c>
      <c r="P210" s="112">
        <f t="shared" si="179"/>
        <v>0</v>
      </c>
      <c r="Q210" s="162">
        <f t="shared" si="190"/>
        <v>0</v>
      </c>
      <c r="R210" s="30">
        <f t="shared" si="191"/>
        <v>0</v>
      </c>
      <c r="S210" s="112">
        <f t="shared" si="167"/>
        <v>0</v>
      </c>
      <c r="T210" s="122">
        <f t="shared" si="188"/>
        <v>0.20100000000000001</v>
      </c>
      <c r="U210" s="120">
        <f t="shared" si="166"/>
        <v>12</v>
      </c>
      <c r="V210" s="120">
        <v>252</v>
      </c>
      <c r="W210" s="119">
        <f t="shared" si="180"/>
        <v>1.008759789</v>
      </c>
      <c r="X210" s="112">
        <f t="shared" si="181"/>
        <v>0</v>
      </c>
      <c r="Y210" s="112">
        <f t="shared" si="182"/>
        <v>0</v>
      </c>
      <c r="Z210" s="125" t="str">
        <f t="shared" si="192"/>
        <v>A+J=</v>
      </c>
      <c r="AA210" s="117">
        <f t="shared" si="193"/>
        <v>44489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61"/>
        <v>62</v>
      </c>
      <c r="AH210" s="145">
        <f t="shared" si="164"/>
        <v>46162</v>
      </c>
      <c r="AI210" s="145">
        <f t="shared" si="173"/>
        <v>46161</v>
      </c>
      <c r="AJ210" s="145">
        <f t="shared" si="174"/>
        <v>46162</v>
      </c>
      <c r="AK210" s="145">
        <f t="shared" si="165"/>
        <v>46195</v>
      </c>
      <c r="AL210" s="143">
        <f t="shared" si="175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22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3"/>
      <c r="DE210" s="1"/>
      <c r="DF210" s="1"/>
      <c r="DG210" s="1"/>
      <c r="DH210" s="1"/>
      <c r="DI210" s="1"/>
      <c r="DJ210" s="1"/>
      <c r="DK210" s="1"/>
      <c r="DL210" s="1"/>
      <c r="DM210" s="1"/>
      <c r="DN210" s="4"/>
      <c r="DP210" s="34"/>
      <c r="DQ210" s="17"/>
    </row>
    <row r="211" spans="1:121" ht="12.75" x14ac:dyDescent="0.2">
      <c r="A211" s="111">
        <f t="shared" si="183"/>
        <v>44476</v>
      </c>
      <c r="B211" s="112">
        <f t="shared" si="176"/>
        <v>0</v>
      </c>
      <c r="C211" s="112">
        <f t="shared" si="189"/>
        <v>0</v>
      </c>
      <c r="D211" s="113">
        <f t="shared" si="184"/>
        <v>5692.31</v>
      </c>
      <c r="E211" s="114">
        <f t="shared" si="168"/>
        <v>5739.56</v>
      </c>
      <c r="F211" s="115">
        <f t="shared" si="169"/>
        <v>44428</v>
      </c>
      <c r="G211" s="116">
        <f t="shared" si="177"/>
        <v>8.3006723105383262E-3</v>
      </c>
      <c r="H211" s="117">
        <f t="shared" si="185"/>
        <v>44489</v>
      </c>
      <c r="I211" s="117">
        <f t="shared" si="178"/>
        <v>44489</v>
      </c>
      <c r="J211" s="118">
        <f t="shared" si="186"/>
        <v>21</v>
      </c>
      <c r="K211" s="118">
        <f t="shared" si="172"/>
        <v>13</v>
      </c>
      <c r="L211" s="8">
        <f t="shared" si="187"/>
        <v>1.00513041</v>
      </c>
      <c r="M211" s="119">
        <f t="shared" si="171"/>
        <v>1.0083006699999999</v>
      </c>
      <c r="N211" s="119">
        <f t="shared" si="163"/>
        <v>1.0405197303419522</v>
      </c>
      <c r="O211" s="112">
        <f t="shared" si="170"/>
        <v>1.0458580200000001</v>
      </c>
      <c r="P211" s="112">
        <f t="shared" si="179"/>
        <v>0</v>
      </c>
      <c r="Q211" s="162">
        <f t="shared" si="190"/>
        <v>0</v>
      </c>
      <c r="R211" s="30">
        <f t="shared" si="191"/>
        <v>0</v>
      </c>
      <c r="S211" s="112">
        <f t="shared" si="167"/>
        <v>0</v>
      </c>
      <c r="T211" s="122">
        <f t="shared" si="188"/>
        <v>0.20100000000000001</v>
      </c>
      <c r="U211" s="120">
        <f t="shared" si="166"/>
        <v>13</v>
      </c>
      <c r="V211" s="120">
        <v>252</v>
      </c>
      <c r="W211" s="119">
        <f t="shared" si="180"/>
        <v>1.009493226</v>
      </c>
      <c r="X211" s="112">
        <f t="shared" si="181"/>
        <v>0</v>
      </c>
      <c r="Y211" s="112">
        <f t="shared" si="182"/>
        <v>0</v>
      </c>
      <c r="Z211" s="125" t="str">
        <f t="shared" si="192"/>
        <v>A+J=</v>
      </c>
      <c r="AA211" s="117">
        <f t="shared" si="193"/>
        <v>44489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61"/>
        <v>63</v>
      </c>
      <c r="AH211" s="145">
        <f t="shared" si="164"/>
        <v>46193</v>
      </c>
      <c r="AI211" s="145">
        <f t="shared" si="173"/>
        <v>46192</v>
      </c>
      <c r="AJ211" s="145">
        <f t="shared" si="174"/>
        <v>46195</v>
      </c>
      <c r="AK211" s="145">
        <f t="shared" si="165"/>
        <v>46223</v>
      </c>
      <c r="AL211" s="143">
        <f t="shared" si="175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22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3"/>
      <c r="DE211" s="1"/>
      <c r="DF211" s="1"/>
      <c r="DG211" s="1"/>
      <c r="DH211" s="1"/>
      <c r="DI211" s="1"/>
      <c r="DJ211" s="1"/>
      <c r="DK211" s="1"/>
      <c r="DL211" s="1"/>
      <c r="DM211" s="1"/>
      <c r="DN211" s="4"/>
      <c r="DP211" s="34"/>
      <c r="DQ211" s="17"/>
    </row>
    <row r="212" spans="1:121" ht="12.75" x14ac:dyDescent="0.2">
      <c r="A212" s="111">
        <f t="shared" si="183"/>
        <v>44477</v>
      </c>
      <c r="B212" s="112">
        <f t="shared" si="176"/>
        <v>0</v>
      </c>
      <c r="C212" s="112">
        <f t="shared" si="189"/>
        <v>0</v>
      </c>
      <c r="D212" s="113">
        <f t="shared" si="184"/>
        <v>5692.31</v>
      </c>
      <c r="E212" s="114">
        <f t="shared" si="168"/>
        <v>5739.56</v>
      </c>
      <c r="F212" s="115">
        <f t="shared" si="169"/>
        <v>44428</v>
      </c>
      <c r="G212" s="116">
        <f t="shared" si="177"/>
        <v>8.3006723105383262E-3</v>
      </c>
      <c r="H212" s="117">
        <f t="shared" si="185"/>
        <v>44489</v>
      </c>
      <c r="I212" s="117">
        <f t="shared" si="178"/>
        <v>44489</v>
      </c>
      <c r="J212" s="118">
        <f t="shared" si="186"/>
        <v>21</v>
      </c>
      <c r="K212" s="118">
        <f t="shared" si="172"/>
        <v>14</v>
      </c>
      <c r="L212" s="8">
        <f t="shared" si="187"/>
        <v>1.0055261499999999</v>
      </c>
      <c r="M212" s="119">
        <f t="shared" si="171"/>
        <v>1.0083006699999999</v>
      </c>
      <c r="N212" s="119">
        <f t="shared" si="163"/>
        <v>1.0405197303419522</v>
      </c>
      <c r="O212" s="112">
        <f t="shared" si="170"/>
        <v>1.04626979</v>
      </c>
      <c r="P212" s="112">
        <f t="shared" si="179"/>
        <v>0</v>
      </c>
      <c r="Q212" s="162">
        <f t="shared" si="190"/>
        <v>0</v>
      </c>
      <c r="R212" s="30">
        <f t="shared" si="191"/>
        <v>0</v>
      </c>
      <c r="S212" s="112">
        <f t="shared" si="167"/>
        <v>0</v>
      </c>
      <c r="T212" s="122">
        <f t="shared" si="188"/>
        <v>0.20100000000000001</v>
      </c>
      <c r="U212" s="120">
        <f t="shared" si="166"/>
        <v>14</v>
      </c>
      <c r="V212" s="120">
        <v>252</v>
      </c>
      <c r="W212" s="119">
        <f t="shared" si="180"/>
        <v>1.010227196</v>
      </c>
      <c r="X212" s="112">
        <f t="shared" si="181"/>
        <v>0</v>
      </c>
      <c r="Y212" s="112">
        <f t="shared" si="182"/>
        <v>0</v>
      </c>
      <c r="Z212" s="125" t="str">
        <f t="shared" si="192"/>
        <v>A+J=</v>
      </c>
      <c r="AA212" s="117">
        <f t="shared" si="193"/>
        <v>44489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61"/>
        <v>64</v>
      </c>
      <c r="AH212" s="145">
        <f t="shared" si="164"/>
        <v>46223</v>
      </c>
      <c r="AI212" s="145">
        <f t="shared" ref="AI212:AI243" si="194">WORKDAY(AH212,-1,AD$148:AD$502)</f>
        <v>46220</v>
      </c>
      <c r="AJ212" s="145">
        <f t="shared" ref="AJ212:AJ243" si="195">WORKDAY(AI212,1,AD$148:AD$502)</f>
        <v>46223</v>
      </c>
      <c r="AK212" s="145">
        <f t="shared" si="165"/>
        <v>46254</v>
      </c>
      <c r="AL212" s="143">
        <f t="shared" ref="AL212:AL243" si="196">NETWORKDAYS(AJ212,AJ213,$AD$148:$AD$502)-1</f>
        <v>23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22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3"/>
      <c r="DE212" s="1"/>
      <c r="DF212" s="1"/>
      <c r="DG212" s="1"/>
      <c r="DH212" s="1"/>
      <c r="DI212" s="1"/>
      <c r="DJ212" s="1"/>
      <c r="DK212" s="1"/>
      <c r="DL212" s="1"/>
      <c r="DM212" s="1"/>
      <c r="DN212" s="4"/>
      <c r="DP212" s="34"/>
      <c r="DQ212" s="17"/>
    </row>
    <row r="213" spans="1:121" ht="12.75" x14ac:dyDescent="0.2">
      <c r="A213" s="111">
        <f t="shared" si="183"/>
        <v>44478</v>
      </c>
      <c r="B213" s="112">
        <f t="shared" si="176"/>
        <v>0</v>
      </c>
      <c r="C213" s="112">
        <f t="shared" si="189"/>
        <v>0</v>
      </c>
      <c r="D213" s="113">
        <f t="shared" si="184"/>
        <v>5692.31</v>
      </c>
      <c r="E213" s="114">
        <f t="shared" si="168"/>
        <v>5739.56</v>
      </c>
      <c r="F213" s="115">
        <f t="shared" si="169"/>
        <v>44428</v>
      </c>
      <c r="G213" s="116">
        <f t="shared" si="177"/>
        <v>8.3006723105383262E-3</v>
      </c>
      <c r="H213" s="117">
        <f t="shared" si="185"/>
        <v>44489</v>
      </c>
      <c r="I213" s="117">
        <f t="shared" si="178"/>
        <v>44489</v>
      </c>
      <c r="J213" s="118">
        <f t="shared" si="186"/>
        <v>21</v>
      </c>
      <c r="K213" s="118">
        <f t="shared" si="172"/>
        <v>15</v>
      </c>
      <c r="L213" s="8">
        <f t="shared" si="187"/>
        <v>1.00592204</v>
      </c>
      <c r="M213" s="119">
        <f t="shared" si="171"/>
        <v>1.0083006699999999</v>
      </c>
      <c r="N213" s="119">
        <f t="shared" si="163"/>
        <v>1.0405197303419522</v>
      </c>
      <c r="O213" s="112">
        <f t="shared" si="170"/>
        <v>1.04668172</v>
      </c>
      <c r="P213" s="112">
        <f t="shared" si="179"/>
        <v>0</v>
      </c>
      <c r="Q213" s="162">
        <f t="shared" si="190"/>
        <v>0</v>
      </c>
      <c r="R213" s="30">
        <f t="shared" si="191"/>
        <v>0</v>
      </c>
      <c r="S213" s="112">
        <f t="shared" si="167"/>
        <v>0</v>
      </c>
      <c r="T213" s="122">
        <f t="shared" si="188"/>
        <v>0.20100000000000001</v>
      </c>
      <c r="U213" s="120">
        <f t="shared" si="166"/>
        <v>15</v>
      </c>
      <c r="V213" s="120">
        <v>252</v>
      </c>
      <c r="W213" s="119">
        <f t="shared" si="180"/>
        <v>1.0109617</v>
      </c>
      <c r="X213" s="112">
        <f t="shared" si="181"/>
        <v>0</v>
      </c>
      <c r="Y213" s="112">
        <f t="shared" si="182"/>
        <v>0</v>
      </c>
      <c r="Z213" s="125" t="str">
        <f t="shared" si="192"/>
        <v>A+J=</v>
      </c>
      <c r="AA213" s="117">
        <f t="shared" si="193"/>
        <v>44489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61"/>
        <v>65</v>
      </c>
      <c r="AH213" s="145">
        <f t="shared" si="164"/>
        <v>46254</v>
      </c>
      <c r="AI213" s="145">
        <f t="shared" si="194"/>
        <v>46253</v>
      </c>
      <c r="AJ213" s="145">
        <f t="shared" si="195"/>
        <v>46254</v>
      </c>
      <c r="AK213" s="145">
        <f t="shared" si="165"/>
        <v>46286</v>
      </c>
      <c r="AL213" s="143">
        <f t="shared" si="196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22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3"/>
      <c r="DE213" s="1"/>
      <c r="DF213" s="1"/>
      <c r="DG213" s="1"/>
      <c r="DH213" s="1"/>
      <c r="DI213" s="1"/>
      <c r="DJ213" s="1"/>
      <c r="DK213" s="1"/>
      <c r="DL213" s="1"/>
      <c r="DM213" s="1"/>
      <c r="DN213" s="4"/>
      <c r="DP213" s="34"/>
      <c r="DQ213" s="17"/>
    </row>
    <row r="214" spans="1:121" ht="12.75" x14ac:dyDescent="0.2">
      <c r="A214" s="111">
        <f t="shared" si="183"/>
        <v>44479</v>
      </c>
      <c r="B214" s="112">
        <f t="shared" si="176"/>
        <v>0</v>
      </c>
      <c r="C214" s="112">
        <f t="shared" si="189"/>
        <v>0</v>
      </c>
      <c r="D214" s="113">
        <f t="shared" si="184"/>
        <v>5692.31</v>
      </c>
      <c r="E214" s="114">
        <f t="shared" si="168"/>
        <v>5739.56</v>
      </c>
      <c r="F214" s="115">
        <f t="shared" si="169"/>
        <v>44428</v>
      </c>
      <c r="G214" s="116">
        <f t="shared" si="177"/>
        <v>8.3006723105383262E-3</v>
      </c>
      <c r="H214" s="117">
        <f t="shared" si="185"/>
        <v>44489</v>
      </c>
      <c r="I214" s="117">
        <f t="shared" si="178"/>
        <v>44489</v>
      </c>
      <c r="J214" s="118">
        <f t="shared" si="186"/>
        <v>21</v>
      </c>
      <c r="K214" s="118">
        <f t="shared" si="172"/>
        <v>15</v>
      </c>
      <c r="L214" s="8">
        <f t="shared" si="187"/>
        <v>1.00592204</v>
      </c>
      <c r="M214" s="119">
        <f t="shared" si="171"/>
        <v>1.0083006699999999</v>
      </c>
      <c r="N214" s="119">
        <f t="shared" si="163"/>
        <v>1.0405197303419522</v>
      </c>
      <c r="O214" s="112">
        <f t="shared" si="170"/>
        <v>1.04668172</v>
      </c>
      <c r="P214" s="112">
        <f t="shared" si="179"/>
        <v>0</v>
      </c>
      <c r="Q214" s="162">
        <f t="shared" si="190"/>
        <v>0</v>
      </c>
      <c r="R214" s="30">
        <f t="shared" si="191"/>
        <v>0</v>
      </c>
      <c r="S214" s="112">
        <f t="shared" si="167"/>
        <v>0</v>
      </c>
      <c r="T214" s="122">
        <f t="shared" si="188"/>
        <v>0.20100000000000001</v>
      </c>
      <c r="U214" s="120">
        <f t="shared" si="166"/>
        <v>15</v>
      </c>
      <c r="V214" s="120">
        <v>252</v>
      </c>
      <c r="W214" s="119">
        <f t="shared" si="180"/>
        <v>1.0109617</v>
      </c>
      <c r="X214" s="112">
        <f t="shared" si="181"/>
        <v>0</v>
      </c>
      <c r="Y214" s="112">
        <f t="shared" si="182"/>
        <v>0</v>
      </c>
      <c r="Z214" s="125" t="str">
        <f t="shared" si="192"/>
        <v>A+J=</v>
      </c>
      <c r="AA214" s="117">
        <f t="shared" si="193"/>
        <v>44489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61"/>
        <v>66</v>
      </c>
      <c r="AH214" s="145">
        <f t="shared" si="164"/>
        <v>46285</v>
      </c>
      <c r="AI214" s="145">
        <f t="shared" si="194"/>
        <v>46283</v>
      </c>
      <c r="AJ214" s="145">
        <f t="shared" si="195"/>
        <v>46286</v>
      </c>
      <c r="AK214" s="145">
        <f t="shared" si="165"/>
        <v>46315</v>
      </c>
      <c r="AL214" s="143">
        <f t="shared" si="196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22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3"/>
      <c r="DE214" s="1"/>
      <c r="DF214" s="1"/>
      <c r="DG214" s="1"/>
      <c r="DH214" s="1"/>
      <c r="DI214" s="1"/>
      <c r="DJ214" s="1"/>
      <c r="DK214" s="1"/>
      <c r="DL214" s="1"/>
      <c r="DM214" s="1"/>
      <c r="DN214" s="4"/>
      <c r="DP214" s="34"/>
      <c r="DQ214" s="17"/>
    </row>
    <row r="215" spans="1:121" ht="12.75" x14ac:dyDescent="0.2">
      <c r="A215" s="111">
        <f t="shared" si="183"/>
        <v>44480</v>
      </c>
      <c r="B215" s="112">
        <f t="shared" si="176"/>
        <v>0</v>
      </c>
      <c r="C215" s="112">
        <f t="shared" si="189"/>
        <v>0</v>
      </c>
      <c r="D215" s="113">
        <f t="shared" si="184"/>
        <v>5692.31</v>
      </c>
      <c r="E215" s="114">
        <f t="shared" si="168"/>
        <v>5739.56</v>
      </c>
      <c r="F215" s="115">
        <f t="shared" si="169"/>
        <v>44428</v>
      </c>
      <c r="G215" s="116">
        <f t="shared" si="177"/>
        <v>8.3006723105383262E-3</v>
      </c>
      <c r="H215" s="117">
        <f t="shared" si="185"/>
        <v>44489</v>
      </c>
      <c r="I215" s="117">
        <f t="shared" si="178"/>
        <v>44489</v>
      </c>
      <c r="J215" s="118">
        <f t="shared" si="186"/>
        <v>21</v>
      </c>
      <c r="K215" s="118">
        <f t="shared" si="172"/>
        <v>15</v>
      </c>
      <c r="L215" s="8">
        <f t="shared" si="187"/>
        <v>1.00592204</v>
      </c>
      <c r="M215" s="119">
        <f t="shared" si="171"/>
        <v>1.0083006699999999</v>
      </c>
      <c r="N215" s="119">
        <f t="shared" si="163"/>
        <v>1.0405197303419522</v>
      </c>
      <c r="O215" s="112">
        <f t="shared" si="170"/>
        <v>1.04668172</v>
      </c>
      <c r="P215" s="112">
        <f t="shared" si="179"/>
        <v>0</v>
      </c>
      <c r="Q215" s="162">
        <f t="shared" si="190"/>
        <v>0</v>
      </c>
      <c r="R215" s="30">
        <f t="shared" si="191"/>
        <v>0</v>
      </c>
      <c r="S215" s="112">
        <f t="shared" si="167"/>
        <v>0</v>
      </c>
      <c r="T215" s="122">
        <f t="shared" si="188"/>
        <v>0.20100000000000001</v>
      </c>
      <c r="U215" s="120">
        <f t="shared" si="166"/>
        <v>15</v>
      </c>
      <c r="V215" s="120">
        <v>252</v>
      </c>
      <c r="W215" s="119">
        <f t="shared" si="180"/>
        <v>1.0109617</v>
      </c>
      <c r="X215" s="112">
        <f t="shared" si="181"/>
        <v>0</v>
      </c>
      <c r="Y215" s="112">
        <f t="shared" si="182"/>
        <v>0</v>
      </c>
      <c r="Z215" s="125" t="str">
        <f t="shared" si="192"/>
        <v>A+J=</v>
      </c>
      <c r="AA215" s="117">
        <f t="shared" si="193"/>
        <v>44489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197">AG214+1</f>
        <v>67</v>
      </c>
      <c r="AH215" s="145">
        <f t="shared" si="164"/>
        <v>46315</v>
      </c>
      <c r="AI215" s="145">
        <f t="shared" si="194"/>
        <v>46314</v>
      </c>
      <c r="AJ215" s="145">
        <f t="shared" si="195"/>
        <v>46315</v>
      </c>
      <c r="AK215" s="145">
        <f t="shared" si="165"/>
        <v>46346</v>
      </c>
      <c r="AL215" s="143">
        <f t="shared" si="196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22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3"/>
      <c r="DE215" s="1"/>
      <c r="DF215" s="1"/>
      <c r="DG215" s="1"/>
      <c r="DH215" s="1"/>
      <c r="DI215" s="1"/>
      <c r="DJ215" s="1"/>
      <c r="DK215" s="1"/>
      <c r="DL215" s="1"/>
      <c r="DM215" s="1"/>
      <c r="DN215" s="4"/>
      <c r="DP215" s="34"/>
      <c r="DQ215" s="17"/>
    </row>
    <row r="216" spans="1:121" ht="12.75" x14ac:dyDescent="0.2">
      <c r="A216" s="111">
        <f t="shared" si="183"/>
        <v>44481</v>
      </c>
      <c r="B216" s="112">
        <f t="shared" si="176"/>
        <v>0</v>
      </c>
      <c r="C216" s="112">
        <f t="shared" si="189"/>
        <v>0</v>
      </c>
      <c r="D216" s="113">
        <f t="shared" si="184"/>
        <v>5692.31</v>
      </c>
      <c r="E216" s="114">
        <f t="shared" si="168"/>
        <v>5739.56</v>
      </c>
      <c r="F216" s="115">
        <f t="shared" si="169"/>
        <v>44428</v>
      </c>
      <c r="G216" s="116">
        <f t="shared" si="177"/>
        <v>8.3006723105383262E-3</v>
      </c>
      <c r="H216" s="117">
        <f t="shared" si="185"/>
        <v>44489</v>
      </c>
      <c r="I216" s="117">
        <f t="shared" si="178"/>
        <v>44489</v>
      </c>
      <c r="J216" s="118">
        <f t="shared" si="186"/>
        <v>21</v>
      </c>
      <c r="K216" s="118">
        <f t="shared" si="172"/>
        <v>16</v>
      </c>
      <c r="L216" s="8">
        <f t="shared" si="187"/>
        <v>1.0063180899999999</v>
      </c>
      <c r="M216" s="119">
        <f t="shared" si="171"/>
        <v>1.0083006699999999</v>
      </c>
      <c r="N216" s="119">
        <f t="shared" si="163"/>
        <v>1.0405197303419522</v>
      </c>
      <c r="O216" s="112">
        <f t="shared" si="170"/>
        <v>1.04709382</v>
      </c>
      <c r="P216" s="112">
        <f t="shared" si="179"/>
        <v>0</v>
      </c>
      <c r="Q216" s="162">
        <f t="shared" si="190"/>
        <v>0</v>
      </c>
      <c r="R216" s="30">
        <f t="shared" si="191"/>
        <v>0</v>
      </c>
      <c r="S216" s="112">
        <f t="shared" si="167"/>
        <v>0</v>
      </c>
      <c r="T216" s="122">
        <f t="shared" si="188"/>
        <v>0.20100000000000001</v>
      </c>
      <c r="U216" s="120">
        <f t="shared" si="166"/>
        <v>16</v>
      </c>
      <c r="V216" s="120">
        <v>252</v>
      </c>
      <c r="W216" s="119">
        <f t="shared" si="180"/>
        <v>1.0116967379999999</v>
      </c>
      <c r="X216" s="112">
        <f t="shared" si="181"/>
        <v>0</v>
      </c>
      <c r="Y216" s="112">
        <f t="shared" si="182"/>
        <v>0</v>
      </c>
      <c r="Z216" s="125" t="str">
        <f t="shared" si="192"/>
        <v>A+J=</v>
      </c>
      <c r="AA216" s="117">
        <f t="shared" si="193"/>
        <v>44489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197"/>
        <v>68</v>
      </c>
      <c r="AH216" s="145">
        <f t="shared" si="164"/>
        <v>46346</v>
      </c>
      <c r="AI216" s="145">
        <f t="shared" si="194"/>
        <v>46345</v>
      </c>
      <c r="AJ216" s="145">
        <f t="shared" si="195"/>
        <v>46346</v>
      </c>
      <c r="AK216" s="145">
        <f t="shared" si="165"/>
        <v>46377</v>
      </c>
      <c r="AL216" s="143">
        <f t="shared" si="196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22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3"/>
      <c r="DE216" s="1"/>
      <c r="DF216" s="1"/>
      <c r="DG216" s="1"/>
      <c r="DH216" s="1"/>
      <c r="DI216" s="1"/>
      <c r="DJ216" s="1"/>
      <c r="DK216" s="1"/>
      <c r="DL216" s="1"/>
      <c r="DM216" s="1"/>
      <c r="DN216" s="4"/>
      <c r="DP216" s="34"/>
      <c r="DQ216" s="17"/>
    </row>
    <row r="217" spans="1:121" ht="12.75" x14ac:dyDescent="0.2">
      <c r="A217" s="111">
        <f t="shared" si="183"/>
        <v>44482</v>
      </c>
      <c r="B217" s="112">
        <f t="shared" si="176"/>
        <v>0</v>
      </c>
      <c r="C217" s="112">
        <f t="shared" si="189"/>
        <v>0</v>
      </c>
      <c r="D217" s="113">
        <f t="shared" si="184"/>
        <v>5692.31</v>
      </c>
      <c r="E217" s="114">
        <f t="shared" si="168"/>
        <v>5739.56</v>
      </c>
      <c r="F217" s="115">
        <f t="shared" si="169"/>
        <v>44428</v>
      </c>
      <c r="G217" s="116">
        <f t="shared" si="177"/>
        <v>8.3006723105383262E-3</v>
      </c>
      <c r="H217" s="117">
        <f t="shared" si="185"/>
        <v>44489</v>
      </c>
      <c r="I217" s="117">
        <f t="shared" si="178"/>
        <v>44489</v>
      </c>
      <c r="J217" s="118">
        <f t="shared" si="186"/>
        <v>21</v>
      </c>
      <c r="K217" s="118">
        <f t="shared" si="172"/>
        <v>16</v>
      </c>
      <c r="L217" s="8">
        <f t="shared" si="187"/>
        <v>1.0063180899999999</v>
      </c>
      <c r="M217" s="119">
        <f t="shared" si="171"/>
        <v>1.0083006699999999</v>
      </c>
      <c r="N217" s="119">
        <f t="shared" si="163"/>
        <v>1.0405197303419522</v>
      </c>
      <c r="O217" s="112">
        <f t="shared" si="170"/>
        <v>1.04709382</v>
      </c>
      <c r="P217" s="112">
        <f t="shared" si="179"/>
        <v>0</v>
      </c>
      <c r="Q217" s="162">
        <f t="shared" si="190"/>
        <v>0</v>
      </c>
      <c r="R217" s="30">
        <f t="shared" si="191"/>
        <v>0</v>
      </c>
      <c r="S217" s="112">
        <f t="shared" si="167"/>
        <v>0</v>
      </c>
      <c r="T217" s="122">
        <f t="shared" si="188"/>
        <v>0.20100000000000001</v>
      </c>
      <c r="U217" s="120">
        <f t="shared" si="166"/>
        <v>16</v>
      </c>
      <c r="V217" s="120">
        <v>252</v>
      </c>
      <c r="W217" s="119">
        <f t="shared" si="180"/>
        <v>1.0116967379999999</v>
      </c>
      <c r="X217" s="112">
        <f t="shared" si="181"/>
        <v>0</v>
      </c>
      <c r="Y217" s="112">
        <f t="shared" si="182"/>
        <v>0</v>
      </c>
      <c r="Z217" s="125" t="str">
        <f t="shared" si="192"/>
        <v>A+J=</v>
      </c>
      <c r="AA217" s="117">
        <f t="shared" si="193"/>
        <v>44489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197"/>
        <v>69</v>
      </c>
      <c r="AH217" s="145">
        <f t="shared" si="164"/>
        <v>46376</v>
      </c>
      <c r="AI217" s="145">
        <f t="shared" si="194"/>
        <v>46374</v>
      </c>
      <c r="AJ217" s="145">
        <f t="shared" si="195"/>
        <v>46377</v>
      </c>
      <c r="AK217" s="145">
        <f t="shared" si="165"/>
        <v>46407</v>
      </c>
      <c r="AL217" s="143">
        <f t="shared" si="196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22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3"/>
      <c r="DE217" s="1"/>
      <c r="DF217" s="1"/>
      <c r="DG217" s="1"/>
      <c r="DH217" s="1"/>
      <c r="DI217" s="1"/>
      <c r="DJ217" s="1"/>
      <c r="DK217" s="1"/>
      <c r="DL217" s="1"/>
      <c r="DM217" s="1"/>
      <c r="DN217" s="4"/>
      <c r="DP217" s="34"/>
      <c r="DQ217" s="17"/>
    </row>
    <row r="218" spans="1:121" ht="12.75" x14ac:dyDescent="0.2">
      <c r="A218" s="111">
        <f t="shared" si="183"/>
        <v>44483</v>
      </c>
      <c r="B218" s="112">
        <f t="shared" si="176"/>
        <v>0</v>
      </c>
      <c r="C218" s="112">
        <f t="shared" si="189"/>
        <v>0</v>
      </c>
      <c r="D218" s="113">
        <f t="shared" si="184"/>
        <v>5692.31</v>
      </c>
      <c r="E218" s="114">
        <f t="shared" si="168"/>
        <v>5739.56</v>
      </c>
      <c r="F218" s="115">
        <f t="shared" si="169"/>
        <v>44428</v>
      </c>
      <c r="G218" s="116">
        <f t="shared" si="177"/>
        <v>8.3006723105383262E-3</v>
      </c>
      <c r="H218" s="117">
        <f t="shared" si="185"/>
        <v>44489</v>
      </c>
      <c r="I218" s="117">
        <f t="shared" si="178"/>
        <v>44489</v>
      </c>
      <c r="J218" s="118">
        <f t="shared" si="186"/>
        <v>21</v>
      </c>
      <c r="K218" s="118">
        <f t="shared" si="172"/>
        <v>17</v>
      </c>
      <c r="L218" s="8">
        <f t="shared" si="187"/>
        <v>1.0067142899999999</v>
      </c>
      <c r="M218" s="119">
        <f t="shared" si="171"/>
        <v>1.0083006699999999</v>
      </c>
      <c r="N218" s="119">
        <f t="shared" si="163"/>
        <v>1.0405197303419522</v>
      </c>
      <c r="O218" s="112">
        <f t="shared" si="170"/>
        <v>1.04750608</v>
      </c>
      <c r="P218" s="112">
        <f t="shared" si="179"/>
        <v>0</v>
      </c>
      <c r="Q218" s="162">
        <f t="shared" si="190"/>
        <v>0</v>
      </c>
      <c r="R218" s="30">
        <f t="shared" si="191"/>
        <v>0</v>
      </c>
      <c r="S218" s="112">
        <f t="shared" si="167"/>
        <v>0</v>
      </c>
      <c r="T218" s="122">
        <f t="shared" si="188"/>
        <v>0.20100000000000001</v>
      </c>
      <c r="U218" s="120">
        <f t="shared" si="166"/>
        <v>17</v>
      </c>
      <c r="V218" s="120">
        <v>252</v>
      </c>
      <c r="W218" s="119">
        <f t="shared" si="180"/>
        <v>1.0124323099999999</v>
      </c>
      <c r="X218" s="112">
        <f t="shared" si="181"/>
        <v>0</v>
      </c>
      <c r="Y218" s="112">
        <f t="shared" si="182"/>
        <v>0</v>
      </c>
      <c r="Z218" s="125" t="str">
        <f t="shared" si="192"/>
        <v>A+J=</v>
      </c>
      <c r="AA218" s="117">
        <f t="shared" si="193"/>
        <v>44489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197"/>
        <v>70</v>
      </c>
      <c r="AH218" s="145">
        <f t="shared" si="164"/>
        <v>46407</v>
      </c>
      <c r="AI218" s="145">
        <f t="shared" si="194"/>
        <v>46406</v>
      </c>
      <c r="AJ218" s="145">
        <f t="shared" si="195"/>
        <v>46407</v>
      </c>
      <c r="AK218" s="145">
        <f t="shared" si="165"/>
        <v>46440</v>
      </c>
      <c r="AL218" s="143">
        <f t="shared" si="196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22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3"/>
      <c r="DE218" s="1"/>
      <c r="DF218" s="1"/>
      <c r="DG218" s="1"/>
      <c r="DH218" s="1"/>
      <c r="DI218" s="1"/>
      <c r="DJ218" s="1"/>
      <c r="DK218" s="1"/>
      <c r="DL218" s="1"/>
      <c r="DM218" s="1"/>
      <c r="DN218" s="4"/>
      <c r="DP218" s="34"/>
      <c r="DQ218" s="17"/>
    </row>
    <row r="219" spans="1:121" ht="12.75" x14ac:dyDescent="0.2">
      <c r="A219" s="111">
        <f t="shared" si="183"/>
        <v>44484</v>
      </c>
      <c r="B219" s="112">
        <f t="shared" si="176"/>
        <v>0</v>
      </c>
      <c r="C219" s="112">
        <f t="shared" si="189"/>
        <v>0</v>
      </c>
      <c r="D219" s="113">
        <f t="shared" si="184"/>
        <v>5692.31</v>
      </c>
      <c r="E219" s="114">
        <f t="shared" si="168"/>
        <v>5739.56</v>
      </c>
      <c r="F219" s="115">
        <f t="shared" si="169"/>
        <v>44428</v>
      </c>
      <c r="G219" s="116">
        <f t="shared" si="177"/>
        <v>8.3006723105383262E-3</v>
      </c>
      <c r="H219" s="117">
        <f t="shared" si="185"/>
        <v>44489</v>
      </c>
      <c r="I219" s="117">
        <f t="shared" si="178"/>
        <v>44489</v>
      </c>
      <c r="J219" s="118">
        <f t="shared" si="186"/>
        <v>21</v>
      </c>
      <c r="K219" s="118">
        <f t="shared" si="172"/>
        <v>18</v>
      </c>
      <c r="L219" s="8">
        <f t="shared" si="187"/>
        <v>1.00711065</v>
      </c>
      <c r="M219" s="119">
        <f t="shared" si="171"/>
        <v>1.0083006699999999</v>
      </c>
      <c r="N219" s="119">
        <f t="shared" si="163"/>
        <v>1.0405197303419522</v>
      </c>
      <c r="O219" s="112">
        <f t="shared" si="170"/>
        <v>1.0479185</v>
      </c>
      <c r="P219" s="112">
        <f t="shared" si="179"/>
        <v>0</v>
      </c>
      <c r="Q219" s="162">
        <f t="shared" si="190"/>
        <v>0</v>
      </c>
      <c r="R219" s="30">
        <f t="shared" si="191"/>
        <v>0</v>
      </c>
      <c r="S219" s="112">
        <f t="shared" si="167"/>
        <v>0</v>
      </c>
      <c r="T219" s="122">
        <f t="shared" si="188"/>
        <v>0.20100000000000001</v>
      </c>
      <c r="U219" s="120">
        <f t="shared" si="166"/>
        <v>18</v>
      </c>
      <c r="V219" s="120">
        <v>252</v>
      </c>
      <c r="W219" s="119">
        <f t="shared" si="180"/>
        <v>1.0131684169999999</v>
      </c>
      <c r="X219" s="112">
        <f t="shared" si="181"/>
        <v>0</v>
      </c>
      <c r="Y219" s="112">
        <f t="shared" si="182"/>
        <v>0</v>
      </c>
      <c r="Z219" s="125" t="str">
        <f t="shared" si="192"/>
        <v>A+J=</v>
      </c>
      <c r="AA219" s="117">
        <f t="shared" si="193"/>
        <v>44489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197"/>
        <v>71</v>
      </c>
      <c r="AH219" s="145">
        <f t="shared" si="164"/>
        <v>46438</v>
      </c>
      <c r="AI219" s="145">
        <f t="shared" si="194"/>
        <v>46437</v>
      </c>
      <c r="AJ219" s="145">
        <f t="shared" si="195"/>
        <v>46440</v>
      </c>
      <c r="AK219" s="145">
        <f t="shared" si="165"/>
        <v>46468</v>
      </c>
      <c r="AL219" s="143">
        <f t="shared" si="196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22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3"/>
      <c r="DE219" s="1"/>
      <c r="DF219" s="1"/>
      <c r="DG219" s="1"/>
      <c r="DH219" s="1"/>
      <c r="DI219" s="1"/>
      <c r="DJ219" s="1"/>
      <c r="DK219" s="1"/>
      <c r="DL219" s="1"/>
      <c r="DM219" s="1"/>
      <c r="DN219" s="4"/>
      <c r="DP219" s="34"/>
      <c r="DQ219" s="17"/>
    </row>
    <row r="220" spans="1:121" ht="12.75" x14ac:dyDescent="0.2">
      <c r="A220" s="111">
        <f t="shared" si="183"/>
        <v>44485</v>
      </c>
      <c r="B220" s="112">
        <f t="shared" si="176"/>
        <v>0</v>
      </c>
      <c r="C220" s="112">
        <f t="shared" si="189"/>
        <v>0</v>
      </c>
      <c r="D220" s="113">
        <f t="shared" si="184"/>
        <v>5692.31</v>
      </c>
      <c r="E220" s="114">
        <f t="shared" si="168"/>
        <v>5739.56</v>
      </c>
      <c r="F220" s="115">
        <f t="shared" si="169"/>
        <v>44428</v>
      </c>
      <c r="G220" s="116">
        <f t="shared" si="177"/>
        <v>8.3006723105383262E-3</v>
      </c>
      <c r="H220" s="117">
        <f t="shared" si="185"/>
        <v>44489</v>
      </c>
      <c r="I220" s="117">
        <f t="shared" si="178"/>
        <v>44489</v>
      </c>
      <c r="J220" s="118">
        <f t="shared" si="186"/>
        <v>21</v>
      </c>
      <c r="K220" s="118">
        <f t="shared" si="172"/>
        <v>19</v>
      </c>
      <c r="L220" s="8">
        <f t="shared" si="187"/>
        <v>1.00750717</v>
      </c>
      <c r="M220" s="119">
        <f t="shared" si="171"/>
        <v>1.0083006699999999</v>
      </c>
      <c r="N220" s="119">
        <f t="shared" si="163"/>
        <v>1.0405197303419522</v>
      </c>
      <c r="O220" s="112">
        <f t="shared" si="170"/>
        <v>1.0483310800000001</v>
      </c>
      <c r="P220" s="112">
        <f t="shared" si="179"/>
        <v>0</v>
      </c>
      <c r="Q220" s="162">
        <f t="shared" si="190"/>
        <v>0</v>
      </c>
      <c r="R220" s="30">
        <f t="shared" si="191"/>
        <v>0</v>
      </c>
      <c r="S220" s="112">
        <f t="shared" si="167"/>
        <v>0</v>
      </c>
      <c r="T220" s="122">
        <f t="shared" si="188"/>
        <v>0.20100000000000001</v>
      </c>
      <c r="U220" s="120">
        <f t="shared" si="166"/>
        <v>19</v>
      </c>
      <c r="V220" s="120">
        <v>252</v>
      </c>
      <c r="W220" s="119">
        <f t="shared" si="180"/>
        <v>1.0139050590000001</v>
      </c>
      <c r="X220" s="112">
        <f t="shared" si="181"/>
        <v>0</v>
      </c>
      <c r="Y220" s="112">
        <f t="shared" si="182"/>
        <v>0</v>
      </c>
      <c r="Z220" s="125" t="str">
        <f t="shared" si="192"/>
        <v>A+J=</v>
      </c>
      <c r="AA220" s="117">
        <f t="shared" si="193"/>
        <v>44489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197"/>
        <v>72</v>
      </c>
      <c r="AH220" s="145">
        <f t="shared" si="164"/>
        <v>46466</v>
      </c>
      <c r="AI220" s="145">
        <f t="shared" si="194"/>
        <v>46465</v>
      </c>
      <c r="AJ220" s="145">
        <f t="shared" si="195"/>
        <v>46468</v>
      </c>
      <c r="AK220" s="145">
        <f t="shared" si="165"/>
        <v>46497</v>
      </c>
      <c r="AL220" s="143">
        <f t="shared" si="196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22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3"/>
      <c r="DE220" s="1"/>
      <c r="DF220" s="1"/>
      <c r="DG220" s="1"/>
      <c r="DH220" s="1"/>
      <c r="DI220" s="1"/>
      <c r="DJ220" s="1"/>
      <c r="DK220" s="1"/>
      <c r="DL220" s="1"/>
      <c r="DM220" s="1"/>
      <c r="DN220" s="4"/>
      <c r="DP220" s="34"/>
      <c r="DQ220" s="17"/>
    </row>
    <row r="221" spans="1:121" ht="12.75" x14ac:dyDescent="0.2">
      <c r="A221" s="111">
        <f t="shared" si="183"/>
        <v>44486</v>
      </c>
      <c r="B221" s="112">
        <f t="shared" si="176"/>
        <v>0</v>
      </c>
      <c r="C221" s="112">
        <f t="shared" si="189"/>
        <v>0</v>
      </c>
      <c r="D221" s="113">
        <f t="shared" si="184"/>
        <v>5692.31</v>
      </c>
      <c r="E221" s="114">
        <f t="shared" si="168"/>
        <v>5739.56</v>
      </c>
      <c r="F221" s="115">
        <f t="shared" si="169"/>
        <v>44428</v>
      </c>
      <c r="G221" s="116">
        <f t="shared" si="177"/>
        <v>8.3006723105383262E-3</v>
      </c>
      <c r="H221" s="117">
        <f t="shared" si="185"/>
        <v>44489</v>
      </c>
      <c r="I221" s="117">
        <f t="shared" si="178"/>
        <v>44489</v>
      </c>
      <c r="J221" s="118">
        <f t="shared" si="186"/>
        <v>21</v>
      </c>
      <c r="K221" s="118">
        <f t="shared" si="172"/>
        <v>19</v>
      </c>
      <c r="L221" s="8">
        <f t="shared" si="187"/>
        <v>1.00750717</v>
      </c>
      <c r="M221" s="119">
        <f t="shared" si="171"/>
        <v>1.0083006699999999</v>
      </c>
      <c r="N221" s="119">
        <f t="shared" si="163"/>
        <v>1.0405197303419522</v>
      </c>
      <c r="O221" s="112">
        <f t="shared" si="170"/>
        <v>1.0483310800000001</v>
      </c>
      <c r="P221" s="112">
        <f t="shared" si="179"/>
        <v>0</v>
      </c>
      <c r="Q221" s="162">
        <f t="shared" si="190"/>
        <v>0</v>
      </c>
      <c r="R221" s="30">
        <f t="shared" si="191"/>
        <v>0</v>
      </c>
      <c r="S221" s="112">
        <f t="shared" si="167"/>
        <v>0</v>
      </c>
      <c r="T221" s="122">
        <f t="shared" si="188"/>
        <v>0.20100000000000001</v>
      </c>
      <c r="U221" s="120">
        <f t="shared" si="166"/>
        <v>19</v>
      </c>
      <c r="V221" s="120">
        <v>252</v>
      </c>
      <c r="W221" s="119">
        <f t="shared" si="180"/>
        <v>1.0139050590000001</v>
      </c>
      <c r="X221" s="112">
        <f t="shared" si="181"/>
        <v>0</v>
      </c>
      <c r="Y221" s="112">
        <f t="shared" si="182"/>
        <v>0</v>
      </c>
      <c r="Z221" s="125" t="str">
        <f t="shared" si="192"/>
        <v>A+J=</v>
      </c>
      <c r="AA221" s="117">
        <f t="shared" si="193"/>
        <v>44489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197"/>
        <v>73</v>
      </c>
      <c r="AH221" s="145">
        <f t="shared" si="164"/>
        <v>46497</v>
      </c>
      <c r="AI221" s="145">
        <f t="shared" si="194"/>
        <v>46496</v>
      </c>
      <c r="AJ221" s="145">
        <f t="shared" si="195"/>
        <v>46497</v>
      </c>
      <c r="AK221" s="145">
        <f t="shared" si="165"/>
        <v>46527</v>
      </c>
      <c r="AL221" s="143">
        <f t="shared" si="196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22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3"/>
      <c r="DE221" s="1"/>
      <c r="DF221" s="1"/>
      <c r="DG221" s="1"/>
      <c r="DH221" s="1"/>
      <c r="DI221" s="1"/>
      <c r="DJ221" s="1"/>
      <c r="DK221" s="1"/>
      <c r="DL221" s="1"/>
      <c r="DM221" s="1"/>
      <c r="DN221" s="4"/>
      <c r="DP221" s="34"/>
      <c r="DQ221" s="17"/>
    </row>
    <row r="222" spans="1:121" ht="12.75" x14ac:dyDescent="0.2">
      <c r="A222" s="111">
        <f t="shared" si="183"/>
        <v>44487</v>
      </c>
      <c r="B222" s="112">
        <f t="shared" si="176"/>
        <v>0</v>
      </c>
      <c r="C222" s="112">
        <f t="shared" si="189"/>
        <v>0</v>
      </c>
      <c r="D222" s="113">
        <f t="shared" si="184"/>
        <v>5692.31</v>
      </c>
      <c r="E222" s="114">
        <f t="shared" si="168"/>
        <v>5739.56</v>
      </c>
      <c r="F222" s="115">
        <f t="shared" si="169"/>
        <v>44428</v>
      </c>
      <c r="G222" s="116">
        <f t="shared" si="177"/>
        <v>8.3006723105383262E-3</v>
      </c>
      <c r="H222" s="117">
        <f t="shared" si="185"/>
        <v>44489</v>
      </c>
      <c r="I222" s="117">
        <f t="shared" si="178"/>
        <v>44489</v>
      </c>
      <c r="J222" s="118">
        <f t="shared" si="186"/>
        <v>21</v>
      </c>
      <c r="K222" s="118">
        <f t="shared" si="172"/>
        <v>19</v>
      </c>
      <c r="L222" s="8">
        <f t="shared" si="187"/>
        <v>1.00750717</v>
      </c>
      <c r="M222" s="119">
        <f t="shared" si="171"/>
        <v>1.0083006699999999</v>
      </c>
      <c r="N222" s="119">
        <f t="shared" si="163"/>
        <v>1.0405197303419522</v>
      </c>
      <c r="O222" s="112">
        <f t="shared" si="170"/>
        <v>1.0483310800000001</v>
      </c>
      <c r="P222" s="112">
        <f t="shared" si="179"/>
        <v>0</v>
      </c>
      <c r="Q222" s="162">
        <f t="shared" si="190"/>
        <v>0</v>
      </c>
      <c r="R222" s="30">
        <f t="shared" si="191"/>
        <v>0</v>
      </c>
      <c r="S222" s="112">
        <f t="shared" si="167"/>
        <v>0</v>
      </c>
      <c r="T222" s="122">
        <f t="shared" si="188"/>
        <v>0.20100000000000001</v>
      </c>
      <c r="U222" s="120">
        <f t="shared" si="166"/>
        <v>19</v>
      </c>
      <c r="V222" s="120">
        <v>252</v>
      </c>
      <c r="W222" s="119">
        <f t="shared" si="180"/>
        <v>1.0139050590000001</v>
      </c>
      <c r="X222" s="112">
        <f t="shared" si="181"/>
        <v>0</v>
      </c>
      <c r="Y222" s="112">
        <f t="shared" si="182"/>
        <v>0</v>
      </c>
      <c r="Z222" s="125" t="str">
        <f t="shared" si="192"/>
        <v>A+J=</v>
      </c>
      <c r="AA222" s="117">
        <f t="shared" si="193"/>
        <v>44489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197"/>
        <v>74</v>
      </c>
      <c r="AH222" s="145">
        <f t="shared" si="164"/>
        <v>46527</v>
      </c>
      <c r="AI222" s="145">
        <f t="shared" si="194"/>
        <v>46526</v>
      </c>
      <c r="AJ222" s="145">
        <f t="shared" si="195"/>
        <v>46527</v>
      </c>
      <c r="AK222" s="145">
        <f t="shared" si="165"/>
        <v>46559</v>
      </c>
      <c r="AL222" s="143">
        <f t="shared" si="196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22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3"/>
      <c r="DE222" s="1"/>
      <c r="DF222" s="1"/>
      <c r="DG222" s="1"/>
      <c r="DH222" s="1"/>
      <c r="DI222" s="1"/>
      <c r="DJ222" s="1"/>
      <c r="DK222" s="1"/>
      <c r="DL222" s="1"/>
      <c r="DM222" s="1"/>
      <c r="DN222" s="4"/>
      <c r="DP222" s="34"/>
      <c r="DQ222" s="17"/>
    </row>
    <row r="223" spans="1:121" ht="12.75" x14ac:dyDescent="0.2">
      <c r="A223" s="111">
        <f t="shared" si="183"/>
        <v>44488</v>
      </c>
      <c r="B223" s="112">
        <f t="shared" si="176"/>
        <v>0</v>
      </c>
      <c r="C223" s="112">
        <f t="shared" si="189"/>
        <v>0</v>
      </c>
      <c r="D223" s="113">
        <f t="shared" si="184"/>
        <v>5692.31</v>
      </c>
      <c r="E223" s="114">
        <f t="shared" si="168"/>
        <v>5739.56</v>
      </c>
      <c r="F223" s="115">
        <f t="shared" si="169"/>
        <v>44428</v>
      </c>
      <c r="G223" s="116">
        <f t="shared" si="177"/>
        <v>8.3006723105383262E-3</v>
      </c>
      <c r="H223" s="117">
        <f t="shared" si="185"/>
        <v>44489</v>
      </c>
      <c r="I223" s="117">
        <f t="shared" si="178"/>
        <v>44489</v>
      </c>
      <c r="J223" s="118">
        <f t="shared" si="186"/>
        <v>21</v>
      </c>
      <c r="K223" s="118">
        <f t="shared" si="172"/>
        <v>20</v>
      </c>
      <c r="L223" s="8">
        <f t="shared" si="187"/>
        <v>1.00790384</v>
      </c>
      <c r="M223" s="119">
        <f t="shared" si="171"/>
        <v>1.0083006699999999</v>
      </c>
      <c r="N223" s="119">
        <f t="shared" ref="N223:N286" si="198">IF(I223&gt;I222,N222*M223,N222)</f>
        <v>1.0405197303419522</v>
      </c>
      <c r="O223" s="112">
        <f t="shared" si="170"/>
        <v>1.04874383</v>
      </c>
      <c r="P223" s="112">
        <f t="shared" si="179"/>
        <v>0</v>
      </c>
      <c r="Q223" s="162">
        <f t="shared" si="190"/>
        <v>0</v>
      </c>
      <c r="R223" s="30">
        <f t="shared" si="191"/>
        <v>0</v>
      </c>
      <c r="S223" s="112">
        <f t="shared" si="167"/>
        <v>0</v>
      </c>
      <c r="T223" s="122">
        <f t="shared" si="188"/>
        <v>0.20100000000000001</v>
      </c>
      <c r="U223" s="120">
        <f t="shared" si="166"/>
        <v>20</v>
      </c>
      <c r="V223" s="120">
        <v>252</v>
      </c>
      <c r="W223" s="119">
        <f t="shared" si="180"/>
        <v>1.0146422369999999</v>
      </c>
      <c r="X223" s="112">
        <f t="shared" si="181"/>
        <v>0</v>
      </c>
      <c r="Y223" s="112">
        <f t="shared" si="182"/>
        <v>0</v>
      </c>
      <c r="Z223" s="125" t="str">
        <f t="shared" si="192"/>
        <v>A+J=</v>
      </c>
      <c r="AA223" s="117">
        <f t="shared" si="193"/>
        <v>44489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197"/>
        <v>75</v>
      </c>
      <c r="AH223" s="145">
        <f t="shared" si="164"/>
        <v>46558</v>
      </c>
      <c r="AI223" s="145">
        <f t="shared" si="194"/>
        <v>46556</v>
      </c>
      <c r="AJ223" s="145">
        <f t="shared" si="195"/>
        <v>46559</v>
      </c>
      <c r="AK223" s="145">
        <f t="shared" si="165"/>
        <v>46588</v>
      </c>
      <c r="AL223" s="143">
        <f t="shared" si="196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22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3"/>
      <c r="DE223" s="1"/>
      <c r="DF223" s="1"/>
      <c r="DG223" s="1"/>
      <c r="DH223" s="1"/>
      <c r="DI223" s="1"/>
      <c r="DJ223" s="1"/>
      <c r="DK223" s="1"/>
      <c r="DL223" s="1"/>
      <c r="DM223" s="1"/>
      <c r="DN223" s="4"/>
      <c r="DP223" s="34"/>
      <c r="DQ223" s="17"/>
    </row>
    <row r="224" spans="1:121" ht="12.75" x14ac:dyDescent="0.2">
      <c r="A224" s="111">
        <f t="shared" si="183"/>
        <v>44489</v>
      </c>
      <c r="B224" s="112">
        <f t="shared" si="176"/>
        <v>0</v>
      </c>
      <c r="C224" s="112">
        <f t="shared" si="189"/>
        <v>0</v>
      </c>
      <c r="D224" s="113">
        <f t="shared" si="184"/>
        <v>5692.31</v>
      </c>
      <c r="E224" s="114">
        <f t="shared" si="168"/>
        <v>5739.56</v>
      </c>
      <c r="F224" s="115">
        <f t="shared" si="169"/>
        <v>44428</v>
      </c>
      <c r="G224" s="116">
        <f t="shared" si="177"/>
        <v>8.3006723105383262E-3</v>
      </c>
      <c r="H224" s="117">
        <f t="shared" si="185"/>
        <v>44522</v>
      </c>
      <c r="I224" s="117">
        <f t="shared" si="178"/>
        <v>44489</v>
      </c>
      <c r="J224" s="118">
        <f t="shared" si="186"/>
        <v>21</v>
      </c>
      <c r="K224" s="118">
        <f t="shared" si="172"/>
        <v>21</v>
      </c>
      <c r="L224" s="8">
        <f t="shared" si="187"/>
        <v>1.0083006699999999</v>
      </c>
      <c r="M224" s="119">
        <f t="shared" si="171"/>
        <v>1.0083006699999999</v>
      </c>
      <c r="N224" s="119">
        <f t="shared" si="198"/>
        <v>1.0405197303419522</v>
      </c>
      <c r="O224" s="112">
        <f t="shared" si="170"/>
        <v>1.0491567399999999</v>
      </c>
      <c r="P224" s="112">
        <f t="shared" si="179"/>
        <v>0</v>
      </c>
      <c r="Q224" s="162">
        <f t="shared" si="190"/>
        <v>7</v>
      </c>
      <c r="R224" s="30">
        <f t="shared" si="191"/>
        <v>2.4937999999999998E-2</v>
      </c>
      <c r="S224" s="112">
        <f t="shared" si="167"/>
        <v>0</v>
      </c>
      <c r="T224" s="122">
        <f t="shared" si="188"/>
        <v>0.20100000000000001</v>
      </c>
      <c r="U224" s="120">
        <f t="shared" si="166"/>
        <v>21</v>
      </c>
      <c r="V224" s="120">
        <v>252</v>
      </c>
      <c r="W224" s="119">
        <f t="shared" si="180"/>
        <v>1.0153799509999999</v>
      </c>
      <c r="X224" s="112">
        <f t="shared" si="181"/>
        <v>0</v>
      </c>
      <c r="Y224" s="112">
        <f t="shared" si="182"/>
        <v>0</v>
      </c>
      <c r="Z224" s="125" t="str">
        <f t="shared" si="192"/>
        <v>A+J=</v>
      </c>
      <c r="AA224" s="117">
        <f t="shared" si="193"/>
        <v>44489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197"/>
        <v>76</v>
      </c>
      <c r="AH224" s="145">
        <f t="shared" si="164"/>
        <v>46588</v>
      </c>
      <c r="AI224" s="145">
        <f t="shared" si="194"/>
        <v>46587</v>
      </c>
      <c r="AJ224" s="145">
        <f t="shared" si="195"/>
        <v>46588</v>
      </c>
      <c r="AK224" s="145">
        <f t="shared" si="165"/>
        <v>46619</v>
      </c>
      <c r="AL224" s="143">
        <f t="shared" si="196"/>
        <v>23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22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3"/>
      <c r="DE224" s="1"/>
      <c r="DF224" s="1"/>
      <c r="DG224" s="1"/>
      <c r="DH224" s="1"/>
      <c r="DI224" s="1"/>
      <c r="DJ224" s="1"/>
      <c r="DK224" s="1"/>
      <c r="DL224" s="1"/>
      <c r="DM224" s="1"/>
      <c r="DN224" s="4"/>
    </row>
    <row r="225" spans="1:118" ht="12.75" x14ac:dyDescent="0.2">
      <c r="A225" s="111">
        <f t="shared" si="183"/>
        <v>44490</v>
      </c>
      <c r="B225" s="112">
        <f t="shared" si="176"/>
        <v>0</v>
      </c>
      <c r="C225" s="112">
        <f t="shared" si="189"/>
        <v>0</v>
      </c>
      <c r="D225" s="113">
        <f t="shared" si="184"/>
        <v>5692.31</v>
      </c>
      <c r="E225" s="114">
        <f t="shared" si="168"/>
        <v>5739.56</v>
      </c>
      <c r="F225" s="115">
        <f t="shared" si="169"/>
        <v>44459</v>
      </c>
      <c r="G225" s="116">
        <f t="shared" si="177"/>
        <v>8.3006723105383262E-3</v>
      </c>
      <c r="H225" s="117">
        <f t="shared" si="185"/>
        <v>44522</v>
      </c>
      <c r="I225" s="117">
        <f t="shared" si="178"/>
        <v>44522</v>
      </c>
      <c r="J225" s="118">
        <f t="shared" si="186"/>
        <v>21</v>
      </c>
      <c r="K225" s="118">
        <f t="shared" si="172"/>
        <v>1</v>
      </c>
      <c r="L225" s="8">
        <f t="shared" si="187"/>
        <v>1.00039371</v>
      </c>
      <c r="M225" s="119">
        <f t="shared" si="171"/>
        <v>1.0083006699999999</v>
      </c>
      <c r="N225" s="119">
        <f t="shared" si="198"/>
        <v>1.0491567412520098</v>
      </c>
      <c r="O225" s="112">
        <f t="shared" si="170"/>
        <v>1.0495698</v>
      </c>
      <c r="P225" s="112">
        <f t="shared" si="179"/>
        <v>0</v>
      </c>
      <c r="Q225" s="162">
        <f t="shared" si="190"/>
        <v>0</v>
      </c>
      <c r="R225" s="30">
        <f t="shared" si="191"/>
        <v>0</v>
      </c>
      <c r="S225" s="112">
        <f t="shared" si="167"/>
        <v>0</v>
      </c>
      <c r="T225" s="122">
        <f t="shared" si="188"/>
        <v>0.20100000000000001</v>
      </c>
      <c r="U225" s="120">
        <f t="shared" si="166"/>
        <v>1</v>
      </c>
      <c r="V225" s="120">
        <v>252</v>
      </c>
      <c r="W225" s="119">
        <f t="shared" si="180"/>
        <v>1.000727068</v>
      </c>
      <c r="X225" s="112">
        <f t="shared" si="181"/>
        <v>0</v>
      </c>
      <c r="Y225" s="112">
        <f t="shared" si="182"/>
        <v>0</v>
      </c>
      <c r="Z225" s="125" t="str">
        <f t="shared" si="192"/>
        <v>A+J=</v>
      </c>
      <c r="AA225" s="117">
        <f t="shared" si="193"/>
        <v>44522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197"/>
        <v>77</v>
      </c>
      <c r="AH225" s="145">
        <f t="shared" si="164"/>
        <v>46619</v>
      </c>
      <c r="AI225" s="145">
        <f t="shared" si="194"/>
        <v>46618</v>
      </c>
      <c r="AJ225" s="145">
        <f t="shared" si="195"/>
        <v>46619</v>
      </c>
      <c r="AK225" s="145">
        <f t="shared" si="165"/>
        <v>46650</v>
      </c>
      <c r="AL225" s="143">
        <f t="shared" si="196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22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3"/>
      <c r="DE225" s="1"/>
      <c r="DF225" s="1"/>
      <c r="DG225" s="1"/>
      <c r="DH225" s="1"/>
      <c r="DI225" s="1"/>
      <c r="DJ225" s="1"/>
      <c r="DK225" s="1"/>
      <c r="DL225" s="1"/>
      <c r="DM225" s="1"/>
      <c r="DN225" s="4"/>
    </row>
    <row r="226" spans="1:118" ht="12.75" x14ac:dyDescent="0.2">
      <c r="A226" s="111">
        <f t="shared" si="183"/>
        <v>44491</v>
      </c>
      <c r="B226" s="112">
        <f t="shared" si="176"/>
        <v>0</v>
      </c>
      <c r="C226" s="112">
        <f t="shared" si="189"/>
        <v>0</v>
      </c>
      <c r="D226" s="113">
        <f t="shared" si="184"/>
        <v>5692.31</v>
      </c>
      <c r="E226" s="114">
        <f t="shared" si="168"/>
        <v>5739.56</v>
      </c>
      <c r="F226" s="115">
        <f t="shared" si="169"/>
        <v>44459</v>
      </c>
      <c r="G226" s="116">
        <f t="shared" si="177"/>
        <v>8.3006723105383262E-3</v>
      </c>
      <c r="H226" s="117">
        <f t="shared" si="185"/>
        <v>44522</v>
      </c>
      <c r="I226" s="117">
        <f t="shared" si="178"/>
        <v>44522</v>
      </c>
      <c r="J226" s="118">
        <f t="shared" si="186"/>
        <v>21</v>
      </c>
      <c r="K226" s="118">
        <f t="shared" si="172"/>
        <v>2</v>
      </c>
      <c r="L226" s="8">
        <f t="shared" si="187"/>
        <v>1.0007875799999999</v>
      </c>
      <c r="M226" s="119">
        <f t="shared" si="171"/>
        <v>1.0083006699999999</v>
      </c>
      <c r="N226" s="119">
        <f t="shared" si="198"/>
        <v>1.0491567412520098</v>
      </c>
      <c r="O226" s="112">
        <f t="shared" si="170"/>
        <v>1.0499830299999999</v>
      </c>
      <c r="P226" s="112">
        <f t="shared" si="179"/>
        <v>0</v>
      </c>
      <c r="Q226" s="162">
        <f t="shared" si="190"/>
        <v>0</v>
      </c>
      <c r="R226" s="30">
        <f t="shared" si="191"/>
        <v>0</v>
      </c>
      <c r="S226" s="112">
        <f t="shared" si="167"/>
        <v>0</v>
      </c>
      <c r="T226" s="122">
        <f t="shared" si="188"/>
        <v>0.20100000000000001</v>
      </c>
      <c r="U226" s="120">
        <f t="shared" si="166"/>
        <v>2</v>
      </c>
      <c r="V226" s="120">
        <v>252</v>
      </c>
      <c r="W226" s="119">
        <f t="shared" si="180"/>
        <v>1.0014546639999999</v>
      </c>
      <c r="X226" s="112">
        <f t="shared" si="181"/>
        <v>0</v>
      </c>
      <c r="Y226" s="112">
        <f t="shared" si="182"/>
        <v>0</v>
      </c>
      <c r="Z226" s="125" t="str">
        <f t="shared" si="192"/>
        <v>A+J=</v>
      </c>
      <c r="AA226" s="117">
        <f t="shared" si="193"/>
        <v>44522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197"/>
        <v>78</v>
      </c>
      <c r="AH226" s="145">
        <f t="shared" si="164"/>
        <v>46650</v>
      </c>
      <c r="AI226" s="145">
        <f t="shared" si="194"/>
        <v>46647</v>
      </c>
      <c r="AJ226" s="145">
        <f t="shared" si="195"/>
        <v>46650</v>
      </c>
      <c r="AK226" s="145">
        <f t="shared" si="165"/>
        <v>46680</v>
      </c>
      <c r="AL226" s="143">
        <f t="shared" si="196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22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3"/>
      <c r="DE226" s="1"/>
      <c r="DF226" s="1"/>
      <c r="DG226" s="1"/>
      <c r="DH226" s="1"/>
      <c r="DI226" s="1"/>
      <c r="DJ226" s="1"/>
      <c r="DK226" s="1"/>
      <c r="DL226" s="1"/>
      <c r="DM226" s="1"/>
      <c r="DN226" s="4"/>
    </row>
    <row r="227" spans="1:118" ht="12.75" x14ac:dyDescent="0.2">
      <c r="A227" s="111">
        <f t="shared" si="183"/>
        <v>44492</v>
      </c>
      <c r="B227" s="112">
        <f t="shared" si="176"/>
        <v>0</v>
      </c>
      <c r="C227" s="112">
        <f t="shared" si="189"/>
        <v>0</v>
      </c>
      <c r="D227" s="113">
        <f t="shared" si="184"/>
        <v>5692.31</v>
      </c>
      <c r="E227" s="114">
        <f t="shared" si="168"/>
        <v>5739.56</v>
      </c>
      <c r="F227" s="115">
        <f t="shared" si="169"/>
        <v>44459</v>
      </c>
      <c r="G227" s="116">
        <f t="shared" si="177"/>
        <v>8.3006723105383262E-3</v>
      </c>
      <c r="H227" s="117">
        <f t="shared" si="185"/>
        <v>44522</v>
      </c>
      <c r="I227" s="117">
        <f t="shared" si="178"/>
        <v>44522</v>
      </c>
      <c r="J227" s="118">
        <f t="shared" si="186"/>
        <v>21</v>
      </c>
      <c r="K227" s="118">
        <f t="shared" si="172"/>
        <v>3</v>
      </c>
      <c r="L227" s="8">
        <f t="shared" si="187"/>
        <v>1.0011816099999999</v>
      </c>
      <c r="M227" s="119">
        <f t="shared" si="171"/>
        <v>1.0083006699999999</v>
      </c>
      <c r="N227" s="119">
        <f t="shared" si="198"/>
        <v>1.0491567412520098</v>
      </c>
      <c r="O227" s="112">
        <f t="shared" si="170"/>
        <v>1.0503964299999999</v>
      </c>
      <c r="P227" s="112">
        <f t="shared" si="179"/>
        <v>0</v>
      </c>
      <c r="Q227" s="162">
        <f t="shared" si="190"/>
        <v>0</v>
      </c>
      <c r="R227" s="30">
        <f t="shared" si="191"/>
        <v>0</v>
      </c>
      <c r="S227" s="112">
        <f t="shared" si="167"/>
        <v>0</v>
      </c>
      <c r="T227" s="122">
        <f t="shared" si="188"/>
        <v>0.20100000000000001</v>
      </c>
      <c r="U227" s="120">
        <f t="shared" si="166"/>
        <v>3</v>
      </c>
      <c r="V227" s="120">
        <v>252</v>
      </c>
      <c r="W227" s="119">
        <f t="shared" si="180"/>
        <v>1.00218279</v>
      </c>
      <c r="X227" s="112">
        <f t="shared" si="181"/>
        <v>0</v>
      </c>
      <c r="Y227" s="112">
        <f t="shared" si="182"/>
        <v>0</v>
      </c>
      <c r="Z227" s="125" t="str">
        <f t="shared" si="192"/>
        <v>A+J=</v>
      </c>
      <c r="AA227" s="117">
        <f t="shared" si="193"/>
        <v>44522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197"/>
        <v>79</v>
      </c>
      <c r="AH227" s="145">
        <f t="shared" ref="AH227:AH269" si="199">EDATE(AH226,1)</f>
        <v>46680</v>
      </c>
      <c r="AI227" s="145">
        <f t="shared" si="194"/>
        <v>46679</v>
      </c>
      <c r="AJ227" s="145">
        <f t="shared" si="195"/>
        <v>46680</v>
      </c>
      <c r="AK227" s="145">
        <f t="shared" ref="AK227:AK231" si="200">AJ228</f>
        <v>46713</v>
      </c>
      <c r="AL227" s="143">
        <f t="shared" si="196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22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3"/>
      <c r="DE227" s="1"/>
      <c r="DF227" s="1"/>
      <c r="DG227" s="1"/>
      <c r="DH227" s="1"/>
      <c r="DI227" s="1"/>
      <c r="DJ227" s="1"/>
      <c r="DK227" s="1"/>
      <c r="DL227" s="1"/>
      <c r="DM227" s="1"/>
      <c r="DN227" s="4"/>
    </row>
    <row r="228" spans="1:118" ht="12.75" x14ac:dyDescent="0.2">
      <c r="A228" s="111">
        <f t="shared" si="183"/>
        <v>44493</v>
      </c>
      <c r="B228" s="112">
        <f t="shared" si="176"/>
        <v>0</v>
      </c>
      <c r="C228" s="112">
        <f t="shared" si="189"/>
        <v>0</v>
      </c>
      <c r="D228" s="113">
        <f t="shared" si="184"/>
        <v>5692.31</v>
      </c>
      <c r="E228" s="114">
        <f t="shared" si="168"/>
        <v>5739.56</v>
      </c>
      <c r="F228" s="115">
        <f t="shared" si="169"/>
        <v>44459</v>
      </c>
      <c r="G228" s="116">
        <f t="shared" si="177"/>
        <v>8.3006723105383262E-3</v>
      </c>
      <c r="H228" s="117">
        <f t="shared" si="185"/>
        <v>44522</v>
      </c>
      <c r="I228" s="117">
        <f t="shared" si="178"/>
        <v>44522</v>
      </c>
      <c r="J228" s="118">
        <f t="shared" si="186"/>
        <v>21</v>
      </c>
      <c r="K228" s="118">
        <f t="shared" si="172"/>
        <v>3</v>
      </c>
      <c r="L228" s="8">
        <f t="shared" si="187"/>
        <v>1.0011816099999999</v>
      </c>
      <c r="M228" s="119">
        <f t="shared" si="171"/>
        <v>1.0083006699999999</v>
      </c>
      <c r="N228" s="119">
        <f t="shared" si="198"/>
        <v>1.0491567412520098</v>
      </c>
      <c r="O228" s="112">
        <f t="shared" si="170"/>
        <v>1.0503964299999999</v>
      </c>
      <c r="P228" s="112">
        <f t="shared" si="179"/>
        <v>0</v>
      </c>
      <c r="Q228" s="162">
        <f t="shared" si="190"/>
        <v>0</v>
      </c>
      <c r="R228" s="30">
        <f t="shared" si="191"/>
        <v>0</v>
      </c>
      <c r="S228" s="112">
        <f t="shared" si="167"/>
        <v>0</v>
      </c>
      <c r="T228" s="122">
        <f t="shared" si="188"/>
        <v>0.20100000000000001</v>
      </c>
      <c r="U228" s="120">
        <f t="shared" si="166"/>
        <v>3</v>
      </c>
      <c r="V228" s="120">
        <v>252</v>
      </c>
      <c r="W228" s="119">
        <f t="shared" si="180"/>
        <v>1.00218279</v>
      </c>
      <c r="X228" s="112">
        <f t="shared" si="181"/>
        <v>0</v>
      </c>
      <c r="Y228" s="112">
        <f t="shared" si="182"/>
        <v>0</v>
      </c>
      <c r="Z228" s="125" t="str">
        <f t="shared" si="192"/>
        <v>A+J=</v>
      </c>
      <c r="AA228" s="117">
        <f t="shared" si="193"/>
        <v>44522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197"/>
        <v>80</v>
      </c>
      <c r="AH228" s="145">
        <f t="shared" si="199"/>
        <v>46711</v>
      </c>
      <c r="AI228" s="145">
        <f t="shared" si="194"/>
        <v>46710</v>
      </c>
      <c r="AJ228" s="145">
        <f t="shared" si="195"/>
        <v>46713</v>
      </c>
      <c r="AK228" s="145">
        <f t="shared" si="200"/>
        <v>46741</v>
      </c>
      <c r="AL228" s="143">
        <f t="shared" si="196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22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3"/>
      <c r="DE228" s="1"/>
      <c r="DF228" s="1"/>
      <c r="DG228" s="1"/>
      <c r="DH228" s="1"/>
      <c r="DI228" s="1"/>
      <c r="DJ228" s="1"/>
      <c r="DK228" s="1"/>
      <c r="DL228" s="1"/>
      <c r="DM228" s="1"/>
      <c r="DN228" s="4"/>
    </row>
    <row r="229" spans="1:118" ht="12.75" x14ac:dyDescent="0.2">
      <c r="A229" s="111">
        <f t="shared" si="183"/>
        <v>44494</v>
      </c>
      <c r="B229" s="112">
        <f t="shared" si="176"/>
        <v>0</v>
      </c>
      <c r="C229" s="112">
        <f t="shared" si="189"/>
        <v>0</v>
      </c>
      <c r="D229" s="113">
        <f t="shared" si="184"/>
        <v>5692.31</v>
      </c>
      <c r="E229" s="114">
        <f t="shared" si="168"/>
        <v>5739.56</v>
      </c>
      <c r="F229" s="115">
        <f t="shared" si="169"/>
        <v>44459</v>
      </c>
      <c r="G229" s="116">
        <f t="shared" si="177"/>
        <v>8.3006723105383262E-3</v>
      </c>
      <c r="H229" s="117">
        <f t="shared" si="185"/>
        <v>44522</v>
      </c>
      <c r="I229" s="117">
        <f t="shared" si="178"/>
        <v>44522</v>
      </c>
      <c r="J229" s="118">
        <f t="shared" si="186"/>
        <v>21</v>
      </c>
      <c r="K229" s="118">
        <f t="shared" si="172"/>
        <v>3</v>
      </c>
      <c r="L229" s="8">
        <f t="shared" si="187"/>
        <v>1.0011816099999999</v>
      </c>
      <c r="M229" s="119">
        <f t="shared" si="171"/>
        <v>1.0083006699999999</v>
      </c>
      <c r="N229" s="119">
        <f t="shared" si="198"/>
        <v>1.0491567412520098</v>
      </c>
      <c r="O229" s="112">
        <f t="shared" si="170"/>
        <v>1.0503964299999999</v>
      </c>
      <c r="P229" s="112">
        <f t="shared" si="179"/>
        <v>0</v>
      </c>
      <c r="Q229" s="162">
        <f t="shared" si="190"/>
        <v>0</v>
      </c>
      <c r="R229" s="30">
        <f t="shared" si="191"/>
        <v>0</v>
      </c>
      <c r="S229" s="112">
        <f t="shared" si="167"/>
        <v>0</v>
      </c>
      <c r="T229" s="122">
        <f t="shared" si="188"/>
        <v>0.20100000000000001</v>
      </c>
      <c r="U229" s="120">
        <f t="shared" ref="U229:U292" si="201">IF(Q228&gt;0,1,IF(K229=K228,U228,U228+1))</f>
        <v>3</v>
      </c>
      <c r="V229" s="120">
        <v>252</v>
      </c>
      <c r="W229" s="119">
        <f t="shared" si="180"/>
        <v>1.00218279</v>
      </c>
      <c r="X229" s="112">
        <f t="shared" si="181"/>
        <v>0</v>
      </c>
      <c r="Y229" s="112">
        <f t="shared" si="182"/>
        <v>0</v>
      </c>
      <c r="Z229" s="125" t="str">
        <f t="shared" si="192"/>
        <v>A+J=</v>
      </c>
      <c r="AA229" s="117">
        <f t="shared" si="193"/>
        <v>44522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197"/>
        <v>81</v>
      </c>
      <c r="AH229" s="145">
        <f t="shared" si="199"/>
        <v>46741</v>
      </c>
      <c r="AI229" s="145">
        <f t="shared" si="194"/>
        <v>46738</v>
      </c>
      <c r="AJ229" s="145">
        <f t="shared" si="195"/>
        <v>46741</v>
      </c>
      <c r="AK229" s="145">
        <f t="shared" si="200"/>
        <v>46772</v>
      </c>
      <c r="AL229" s="143">
        <f t="shared" si="196"/>
        <v>23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22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3"/>
      <c r="DE229" s="1"/>
      <c r="DF229" s="1"/>
      <c r="DG229" s="1"/>
      <c r="DH229" s="1"/>
      <c r="DI229" s="1"/>
      <c r="DJ229" s="1"/>
      <c r="DK229" s="1"/>
      <c r="DL229" s="1"/>
      <c r="DM229" s="1"/>
      <c r="DN229" s="4"/>
    </row>
    <row r="230" spans="1:118" ht="12.75" x14ac:dyDescent="0.2">
      <c r="A230" s="111">
        <f t="shared" si="183"/>
        <v>44495</v>
      </c>
      <c r="B230" s="112">
        <f t="shared" si="176"/>
        <v>0</v>
      </c>
      <c r="C230" s="112">
        <f t="shared" si="189"/>
        <v>0</v>
      </c>
      <c r="D230" s="113">
        <f t="shared" si="184"/>
        <v>5692.31</v>
      </c>
      <c r="E230" s="114">
        <f t="shared" si="168"/>
        <v>5739.56</v>
      </c>
      <c r="F230" s="115">
        <f t="shared" si="169"/>
        <v>44459</v>
      </c>
      <c r="G230" s="116">
        <f t="shared" si="177"/>
        <v>8.3006723105383262E-3</v>
      </c>
      <c r="H230" s="117">
        <f t="shared" si="185"/>
        <v>44522</v>
      </c>
      <c r="I230" s="117">
        <f t="shared" si="178"/>
        <v>44522</v>
      </c>
      <c r="J230" s="118">
        <f t="shared" si="186"/>
        <v>21</v>
      </c>
      <c r="K230" s="118">
        <f t="shared" si="172"/>
        <v>4</v>
      </c>
      <c r="L230" s="8">
        <f t="shared" si="187"/>
        <v>1.00157579</v>
      </c>
      <c r="M230" s="119">
        <f t="shared" si="171"/>
        <v>1.0083006699999999</v>
      </c>
      <c r="N230" s="119">
        <f t="shared" si="198"/>
        <v>1.0491567412520098</v>
      </c>
      <c r="O230" s="112">
        <f t="shared" si="170"/>
        <v>1.0508099900000001</v>
      </c>
      <c r="P230" s="112">
        <f t="shared" si="179"/>
        <v>0</v>
      </c>
      <c r="Q230" s="162">
        <f t="shared" si="190"/>
        <v>0</v>
      </c>
      <c r="R230" s="30">
        <f t="shared" si="191"/>
        <v>0</v>
      </c>
      <c r="S230" s="112">
        <f t="shared" si="167"/>
        <v>0</v>
      </c>
      <c r="T230" s="122">
        <f t="shared" si="188"/>
        <v>0.20100000000000001</v>
      </c>
      <c r="U230" s="120">
        <f t="shared" si="201"/>
        <v>4</v>
      </c>
      <c r="V230" s="120">
        <v>252</v>
      </c>
      <c r="W230" s="119">
        <f t="shared" si="180"/>
        <v>1.0029114450000001</v>
      </c>
      <c r="X230" s="112">
        <f t="shared" si="181"/>
        <v>0</v>
      </c>
      <c r="Y230" s="112">
        <f t="shared" si="182"/>
        <v>0</v>
      </c>
      <c r="Z230" s="125" t="str">
        <f t="shared" si="192"/>
        <v>A+J=</v>
      </c>
      <c r="AA230" s="117">
        <f t="shared" si="193"/>
        <v>44522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197"/>
        <v>82</v>
      </c>
      <c r="AH230" s="145">
        <f t="shared" si="199"/>
        <v>46772</v>
      </c>
      <c r="AI230" s="145">
        <f t="shared" si="194"/>
        <v>46771</v>
      </c>
      <c r="AJ230" s="145">
        <f t="shared" si="195"/>
        <v>46772</v>
      </c>
      <c r="AK230" s="145">
        <f t="shared" si="200"/>
        <v>46804</v>
      </c>
      <c r="AL230" s="143">
        <f t="shared" si="196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22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3"/>
      <c r="DE230" s="1"/>
      <c r="DF230" s="1"/>
      <c r="DG230" s="1"/>
      <c r="DH230" s="1"/>
      <c r="DI230" s="1"/>
      <c r="DJ230" s="1"/>
      <c r="DK230" s="1"/>
      <c r="DL230" s="1"/>
      <c r="DM230" s="1"/>
      <c r="DN230" s="4"/>
    </row>
    <row r="231" spans="1:118" ht="12.75" x14ac:dyDescent="0.2">
      <c r="A231" s="111">
        <f t="shared" si="183"/>
        <v>44496</v>
      </c>
      <c r="B231" s="112">
        <f t="shared" si="176"/>
        <v>0</v>
      </c>
      <c r="C231" s="112">
        <f t="shared" si="189"/>
        <v>0</v>
      </c>
      <c r="D231" s="113">
        <f t="shared" si="184"/>
        <v>5692.31</v>
      </c>
      <c r="E231" s="114">
        <f t="shared" si="168"/>
        <v>5739.56</v>
      </c>
      <c r="F231" s="115">
        <f t="shared" si="169"/>
        <v>44459</v>
      </c>
      <c r="G231" s="116">
        <f t="shared" si="177"/>
        <v>8.3006723105383262E-3</v>
      </c>
      <c r="H231" s="117">
        <f t="shared" si="185"/>
        <v>44522</v>
      </c>
      <c r="I231" s="117">
        <f t="shared" si="178"/>
        <v>44522</v>
      </c>
      <c r="J231" s="118">
        <f t="shared" si="186"/>
        <v>21</v>
      </c>
      <c r="K231" s="118">
        <f t="shared" si="172"/>
        <v>5</v>
      </c>
      <c r="L231" s="8">
        <f t="shared" si="187"/>
        <v>1.0019701299999999</v>
      </c>
      <c r="M231" s="119">
        <f t="shared" si="171"/>
        <v>1.0083006699999999</v>
      </c>
      <c r="N231" s="119">
        <f t="shared" si="198"/>
        <v>1.0491567412520098</v>
      </c>
      <c r="O231" s="112">
        <f t="shared" si="170"/>
        <v>1.0512237099999999</v>
      </c>
      <c r="P231" s="112">
        <f t="shared" si="179"/>
        <v>0</v>
      </c>
      <c r="Q231" s="162">
        <f t="shared" si="190"/>
        <v>0</v>
      </c>
      <c r="R231" s="30">
        <f t="shared" si="191"/>
        <v>0</v>
      </c>
      <c r="S231" s="112">
        <f t="shared" ref="S231:S294" si="202">IF(R231&gt;0,TRUNC(R231*P231,8),0)</f>
        <v>0</v>
      </c>
      <c r="T231" s="122">
        <f t="shared" si="188"/>
        <v>0.20100000000000001</v>
      </c>
      <c r="U231" s="120">
        <f t="shared" si="201"/>
        <v>5</v>
      </c>
      <c r="V231" s="120">
        <v>252</v>
      </c>
      <c r="W231" s="119">
        <f t="shared" si="180"/>
        <v>1.00364063</v>
      </c>
      <c r="X231" s="112">
        <f t="shared" si="181"/>
        <v>0</v>
      </c>
      <c r="Y231" s="112">
        <f t="shared" si="182"/>
        <v>0</v>
      </c>
      <c r="Z231" s="125" t="str">
        <f t="shared" si="192"/>
        <v>A+J=</v>
      </c>
      <c r="AA231" s="117">
        <f t="shared" si="193"/>
        <v>44522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197"/>
        <v>83</v>
      </c>
      <c r="AH231" s="145">
        <f t="shared" si="199"/>
        <v>46803</v>
      </c>
      <c r="AI231" s="145">
        <f t="shared" si="194"/>
        <v>46801</v>
      </c>
      <c r="AJ231" s="145">
        <f t="shared" si="195"/>
        <v>46804</v>
      </c>
      <c r="AK231" s="145">
        <f t="shared" si="200"/>
        <v>46832</v>
      </c>
      <c r="AL231" s="143">
        <f t="shared" si="196"/>
        <v>18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22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3"/>
      <c r="DE231" s="1"/>
      <c r="DF231" s="1"/>
      <c r="DG231" s="1"/>
      <c r="DH231" s="1"/>
      <c r="DI231" s="1"/>
      <c r="DJ231" s="1"/>
      <c r="DK231" s="1"/>
      <c r="DL231" s="1"/>
      <c r="DM231" s="1"/>
      <c r="DN231" s="4"/>
    </row>
    <row r="232" spans="1:118" ht="12.75" x14ac:dyDescent="0.2">
      <c r="A232" s="111">
        <f t="shared" si="183"/>
        <v>44497</v>
      </c>
      <c r="B232" s="112">
        <f t="shared" si="176"/>
        <v>0</v>
      </c>
      <c r="C232" s="112">
        <f t="shared" si="189"/>
        <v>0</v>
      </c>
      <c r="D232" s="113">
        <f t="shared" si="184"/>
        <v>5692.31</v>
      </c>
      <c r="E232" s="114">
        <f t="shared" ref="E232:E295" si="203">IF($K232=1,VLOOKUP($A231,$AO$10:$AS$131,4),E231)</f>
        <v>5739.56</v>
      </c>
      <c r="F232" s="115">
        <f t="shared" ref="F232:F295" si="204">IF($K232=1,VLOOKUP($A231,$AO$10:$AS$131,5),F231)</f>
        <v>44459</v>
      </c>
      <c r="G232" s="116">
        <f t="shared" si="177"/>
        <v>8.3006723105383262E-3</v>
      </c>
      <c r="H232" s="117">
        <f t="shared" si="185"/>
        <v>44522</v>
      </c>
      <c r="I232" s="117">
        <f t="shared" si="178"/>
        <v>44522</v>
      </c>
      <c r="J232" s="118">
        <f t="shared" si="186"/>
        <v>21</v>
      </c>
      <c r="K232" s="118">
        <f t="shared" si="172"/>
        <v>6</v>
      </c>
      <c r="L232" s="8">
        <f t="shared" si="187"/>
        <v>1.00236462</v>
      </c>
      <c r="M232" s="119">
        <f t="shared" si="171"/>
        <v>1.0083006699999999</v>
      </c>
      <c r="N232" s="119">
        <f t="shared" si="198"/>
        <v>1.0491567412520098</v>
      </c>
      <c r="O232" s="112">
        <f t="shared" si="170"/>
        <v>1.0516375899999999</v>
      </c>
      <c r="P232" s="112">
        <f t="shared" si="179"/>
        <v>0</v>
      </c>
      <c r="Q232" s="162">
        <f t="shared" si="190"/>
        <v>0</v>
      </c>
      <c r="R232" s="30">
        <f t="shared" si="191"/>
        <v>0</v>
      </c>
      <c r="S232" s="112">
        <f t="shared" si="202"/>
        <v>0</v>
      </c>
      <c r="T232" s="122">
        <f t="shared" si="188"/>
        <v>0.20100000000000001</v>
      </c>
      <c r="U232" s="120">
        <f t="shared" si="201"/>
        <v>6</v>
      </c>
      <c r="V232" s="120">
        <v>252</v>
      </c>
      <c r="W232" s="119">
        <f t="shared" si="180"/>
        <v>1.0043703450000001</v>
      </c>
      <c r="X232" s="112">
        <f t="shared" si="181"/>
        <v>0</v>
      </c>
      <c r="Y232" s="112">
        <f t="shared" si="182"/>
        <v>0</v>
      </c>
      <c r="Z232" s="125" t="str">
        <f t="shared" si="192"/>
        <v>A+J=</v>
      </c>
      <c r="AA232" s="117">
        <f t="shared" si="193"/>
        <v>44522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197"/>
        <v>84</v>
      </c>
      <c r="AH232" s="145">
        <f t="shared" si="199"/>
        <v>46832</v>
      </c>
      <c r="AI232" s="145">
        <f t="shared" si="194"/>
        <v>46829</v>
      </c>
      <c r="AJ232" s="145">
        <f t="shared" si="195"/>
        <v>46832</v>
      </c>
      <c r="AK232" s="145">
        <f t="shared" ref="AK232" si="205">AJ233</f>
        <v>46863</v>
      </c>
      <c r="AL232" s="143">
        <f t="shared" si="196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22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3"/>
      <c r="DE232" s="1"/>
      <c r="DF232" s="1"/>
      <c r="DG232" s="1"/>
      <c r="DH232" s="1"/>
      <c r="DI232" s="1"/>
      <c r="DJ232" s="1"/>
      <c r="DK232" s="1"/>
      <c r="DL232" s="1"/>
      <c r="DM232" s="1"/>
      <c r="DN232" s="4"/>
    </row>
    <row r="233" spans="1:118" ht="12.75" x14ac:dyDescent="0.2">
      <c r="A233" s="111">
        <f t="shared" si="183"/>
        <v>44498</v>
      </c>
      <c r="B233" s="112">
        <f t="shared" si="176"/>
        <v>0</v>
      </c>
      <c r="C233" s="112">
        <f t="shared" si="189"/>
        <v>0</v>
      </c>
      <c r="D233" s="113">
        <f t="shared" si="184"/>
        <v>5692.31</v>
      </c>
      <c r="E233" s="114">
        <f t="shared" si="203"/>
        <v>5739.56</v>
      </c>
      <c r="F233" s="115">
        <f t="shared" si="204"/>
        <v>44459</v>
      </c>
      <c r="G233" s="116">
        <f t="shared" si="177"/>
        <v>8.3006723105383262E-3</v>
      </c>
      <c r="H233" s="117">
        <f t="shared" si="185"/>
        <v>44522</v>
      </c>
      <c r="I233" s="117">
        <f t="shared" si="178"/>
        <v>44522</v>
      </c>
      <c r="J233" s="118">
        <f t="shared" si="186"/>
        <v>21</v>
      </c>
      <c r="K233" s="118">
        <f t="shared" si="172"/>
        <v>7</v>
      </c>
      <c r="L233" s="8">
        <f t="shared" si="187"/>
        <v>1.0027592700000001</v>
      </c>
      <c r="M233" s="119">
        <f t="shared" si="171"/>
        <v>1.0083006699999999</v>
      </c>
      <c r="N233" s="119">
        <f t="shared" si="198"/>
        <v>1.0491567412520098</v>
      </c>
      <c r="O233" s="112">
        <f t="shared" ref="O233:O296" si="206">TRUNC(TRUNC((L233*N233),15),8)</f>
        <v>1.05205164</v>
      </c>
      <c r="P233" s="112">
        <f t="shared" si="179"/>
        <v>0</v>
      </c>
      <c r="Q233" s="162">
        <f t="shared" si="190"/>
        <v>0</v>
      </c>
      <c r="R233" s="30">
        <f t="shared" si="191"/>
        <v>0</v>
      </c>
      <c r="S233" s="112">
        <f t="shared" si="202"/>
        <v>0</v>
      </c>
      <c r="T233" s="122">
        <f t="shared" si="188"/>
        <v>0.20100000000000001</v>
      </c>
      <c r="U233" s="120">
        <f t="shared" si="201"/>
        <v>7</v>
      </c>
      <c r="V233" s="120">
        <v>252</v>
      </c>
      <c r="W233" s="119">
        <f t="shared" si="180"/>
        <v>1.0051005900000001</v>
      </c>
      <c r="X233" s="112">
        <f t="shared" si="181"/>
        <v>0</v>
      </c>
      <c r="Y233" s="112">
        <f t="shared" si="182"/>
        <v>0</v>
      </c>
      <c r="Z233" s="125" t="str">
        <f t="shared" si="192"/>
        <v>A+J=</v>
      </c>
      <c r="AA233" s="117">
        <f t="shared" si="193"/>
        <v>44522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197"/>
        <v>85</v>
      </c>
      <c r="AH233" s="145">
        <f t="shared" si="199"/>
        <v>46863</v>
      </c>
      <c r="AI233" s="145">
        <f t="shared" si="194"/>
        <v>46862</v>
      </c>
      <c r="AJ233" s="145">
        <f t="shared" si="195"/>
        <v>46863</v>
      </c>
      <c r="AK233" s="145">
        <f t="shared" ref="AK233:AK267" si="207">AJ234</f>
        <v>46895</v>
      </c>
      <c r="AL233" s="143">
        <f t="shared" si="196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22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3"/>
      <c r="DE233" s="1"/>
      <c r="DF233" s="1"/>
      <c r="DG233" s="1"/>
      <c r="DH233" s="1"/>
      <c r="DI233" s="1"/>
      <c r="DJ233" s="1"/>
      <c r="DK233" s="1"/>
      <c r="DL233" s="1"/>
      <c r="DM233" s="1"/>
      <c r="DN233" s="4"/>
    </row>
    <row r="234" spans="1:118" ht="12.75" x14ac:dyDescent="0.2">
      <c r="A234" s="111">
        <f t="shared" si="183"/>
        <v>44499</v>
      </c>
      <c r="B234" s="112">
        <f t="shared" si="176"/>
        <v>0</v>
      </c>
      <c r="C234" s="112">
        <f t="shared" si="189"/>
        <v>0</v>
      </c>
      <c r="D234" s="113">
        <f t="shared" si="184"/>
        <v>5692.31</v>
      </c>
      <c r="E234" s="114">
        <f t="shared" si="203"/>
        <v>5739.56</v>
      </c>
      <c r="F234" s="115">
        <f t="shared" si="204"/>
        <v>44459</v>
      </c>
      <c r="G234" s="116">
        <f t="shared" si="177"/>
        <v>8.3006723105383262E-3</v>
      </c>
      <c r="H234" s="117">
        <f t="shared" si="185"/>
        <v>44522</v>
      </c>
      <c r="I234" s="117">
        <f t="shared" si="178"/>
        <v>44522</v>
      </c>
      <c r="J234" s="118">
        <f t="shared" si="186"/>
        <v>21</v>
      </c>
      <c r="K234" s="118">
        <f t="shared" si="172"/>
        <v>8</v>
      </c>
      <c r="L234" s="8">
        <f t="shared" si="187"/>
        <v>1.0031540699999999</v>
      </c>
      <c r="M234" s="119">
        <f t="shared" ref="M234:M297" si="208">IF(I234&gt;I233,L233,M233)</f>
        <v>1.0083006699999999</v>
      </c>
      <c r="N234" s="119">
        <f t="shared" si="198"/>
        <v>1.0491567412520098</v>
      </c>
      <c r="O234" s="112">
        <f t="shared" si="206"/>
        <v>1.0524658499999999</v>
      </c>
      <c r="P234" s="112">
        <f t="shared" si="179"/>
        <v>0</v>
      </c>
      <c r="Q234" s="162">
        <f t="shared" si="190"/>
        <v>0</v>
      </c>
      <c r="R234" s="30">
        <f t="shared" si="191"/>
        <v>0</v>
      </c>
      <c r="S234" s="112">
        <f t="shared" si="202"/>
        <v>0</v>
      </c>
      <c r="T234" s="122">
        <f t="shared" si="188"/>
        <v>0.20100000000000001</v>
      </c>
      <c r="U234" s="120">
        <f t="shared" si="201"/>
        <v>8</v>
      </c>
      <c r="V234" s="120">
        <v>252</v>
      </c>
      <c r="W234" s="119">
        <f t="shared" si="180"/>
        <v>1.005831366</v>
      </c>
      <c r="X234" s="112">
        <f t="shared" si="181"/>
        <v>0</v>
      </c>
      <c r="Y234" s="112">
        <f t="shared" si="182"/>
        <v>0</v>
      </c>
      <c r="Z234" s="125" t="str">
        <f t="shared" si="192"/>
        <v>A+J=</v>
      </c>
      <c r="AA234" s="117">
        <f t="shared" si="193"/>
        <v>44522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197"/>
        <v>86</v>
      </c>
      <c r="AH234" s="145">
        <f t="shared" si="199"/>
        <v>46893</v>
      </c>
      <c r="AI234" s="145">
        <f t="shared" si="194"/>
        <v>46892</v>
      </c>
      <c r="AJ234" s="145">
        <f t="shared" si="195"/>
        <v>46895</v>
      </c>
      <c r="AK234" s="145">
        <f t="shared" si="207"/>
        <v>46924</v>
      </c>
      <c r="AL234" s="143">
        <f t="shared" si="196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22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3"/>
      <c r="DE234" s="1"/>
      <c r="DF234" s="1"/>
      <c r="DG234" s="1"/>
      <c r="DH234" s="1"/>
      <c r="DI234" s="1"/>
      <c r="DJ234" s="1"/>
      <c r="DK234" s="1"/>
      <c r="DL234" s="1"/>
      <c r="DM234" s="1"/>
      <c r="DN234" s="4"/>
    </row>
    <row r="235" spans="1:118" ht="12.75" x14ac:dyDescent="0.2">
      <c r="A235" s="111">
        <f t="shared" si="183"/>
        <v>44500</v>
      </c>
      <c r="B235" s="112">
        <f t="shared" si="176"/>
        <v>0</v>
      </c>
      <c r="C235" s="112">
        <f t="shared" si="189"/>
        <v>0</v>
      </c>
      <c r="D235" s="113">
        <f t="shared" si="184"/>
        <v>5692.31</v>
      </c>
      <c r="E235" s="114">
        <f t="shared" si="203"/>
        <v>5739.56</v>
      </c>
      <c r="F235" s="115">
        <f t="shared" si="204"/>
        <v>44459</v>
      </c>
      <c r="G235" s="116">
        <f t="shared" si="177"/>
        <v>8.3006723105383262E-3</v>
      </c>
      <c r="H235" s="117">
        <f t="shared" si="185"/>
        <v>44522</v>
      </c>
      <c r="I235" s="117">
        <f t="shared" si="178"/>
        <v>44522</v>
      </c>
      <c r="J235" s="118">
        <f t="shared" si="186"/>
        <v>21</v>
      </c>
      <c r="K235" s="118">
        <f t="shared" si="172"/>
        <v>8</v>
      </c>
      <c r="L235" s="8">
        <f t="shared" si="187"/>
        <v>1.0031540699999999</v>
      </c>
      <c r="M235" s="119">
        <f t="shared" si="208"/>
        <v>1.0083006699999999</v>
      </c>
      <c r="N235" s="119">
        <f t="shared" si="198"/>
        <v>1.0491567412520098</v>
      </c>
      <c r="O235" s="112">
        <f t="shared" si="206"/>
        <v>1.0524658499999999</v>
      </c>
      <c r="P235" s="112">
        <f t="shared" si="179"/>
        <v>0</v>
      </c>
      <c r="Q235" s="162">
        <f t="shared" si="190"/>
        <v>0</v>
      </c>
      <c r="R235" s="30">
        <f t="shared" si="191"/>
        <v>0</v>
      </c>
      <c r="S235" s="112">
        <f t="shared" si="202"/>
        <v>0</v>
      </c>
      <c r="T235" s="122">
        <f t="shared" si="188"/>
        <v>0.20100000000000001</v>
      </c>
      <c r="U235" s="120">
        <f t="shared" si="201"/>
        <v>8</v>
      </c>
      <c r="V235" s="120">
        <v>252</v>
      </c>
      <c r="W235" s="119">
        <f t="shared" si="180"/>
        <v>1.005831366</v>
      </c>
      <c r="X235" s="112">
        <f t="shared" si="181"/>
        <v>0</v>
      </c>
      <c r="Y235" s="112">
        <f t="shared" si="182"/>
        <v>0</v>
      </c>
      <c r="Z235" s="125" t="str">
        <f t="shared" si="192"/>
        <v>A+J=</v>
      </c>
      <c r="AA235" s="117">
        <f t="shared" si="193"/>
        <v>44522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197"/>
        <v>87</v>
      </c>
      <c r="AH235" s="145">
        <f t="shared" si="199"/>
        <v>46924</v>
      </c>
      <c r="AI235" s="145">
        <f t="shared" si="194"/>
        <v>46923</v>
      </c>
      <c r="AJ235" s="145">
        <f t="shared" si="195"/>
        <v>46924</v>
      </c>
      <c r="AK235" s="145">
        <f t="shared" si="207"/>
        <v>46954</v>
      </c>
      <c r="AL235" s="143">
        <f t="shared" si="196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22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3"/>
      <c r="DE235" s="1"/>
      <c r="DF235" s="1"/>
      <c r="DG235" s="1"/>
      <c r="DH235" s="1"/>
      <c r="DI235" s="1"/>
      <c r="DJ235" s="1"/>
      <c r="DK235" s="1"/>
      <c r="DL235" s="1"/>
      <c r="DM235" s="1"/>
      <c r="DN235" s="4"/>
    </row>
    <row r="236" spans="1:118" ht="12.75" x14ac:dyDescent="0.2">
      <c r="A236" s="111">
        <f t="shared" si="183"/>
        <v>44501</v>
      </c>
      <c r="B236" s="112">
        <f t="shared" si="176"/>
        <v>0</v>
      </c>
      <c r="C236" s="112">
        <f t="shared" si="189"/>
        <v>0</v>
      </c>
      <c r="D236" s="113">
        <f t="shared" si="184"/>
        <v>5692.31</v>
      </c>
      <c r="E236" s="114">
        <f t="shared" si="203"/>
        <v>5739.56</v>
      </c>
      <c r="F236" s="115">
        <f t="shared" si="204"/>
        <v>44459</v>
      </c>
      <c r="G236" s="116">
        <f t="shared" si="177"/>
        <v>8.3006723105383262E-3</v>
      </c>
      <c r="H236" s="117">
        <f t="shared" si="185"/>
        <v>44522</v>
      </c>
      <c r="I236" s="117">
        <f t="shared" si="178"/>
        <v>44522</v>
      </c>
      <c r="J236" s="118">
        <f t="shared" si="186"/>
        <v>21</v>
      </c>
      <c r="K236" s="118">
        <f t="shared" si="172"/>
        <v>8</v>
      </c>
      <c r="L236" s="8">
        <f t="shared" si="187"/>
        <v>1.0031540699999999</v>
      </c>
      <c r="M236" s="119">
        <f t="shared" si="208"/>
        <v>1.0083006699999999</v>
      </c>
      <c r="N236" s="119">
        <f t="shared" si="198"/>
        <v>1.0491567412520098</v>
      </c>
      <c r="O236" s="112">
        <f t="shared" si="206"/>
        <v>1.0524658499999999</v>
      </c>
      <c r="P236" s="112">
        <f t="shared" si="179"/>
        <v>0</v>
      </c>
      <c r="Q236" s="162">
        <f t="shared" si="190"/>
        <v>0</v>
      </c>
      <c r="R236" s="30">
        <f t="shared" si="191"/>
        <v>0</v>
      </c>
      <c r="S236" s="112">
        <f t="shared" si="202"/>
        <v>0</v>
      </c>
      <c r="T236" s="122">
        <f t="shared" si="188"/>
        <v>0.20100000000000001</v>
      </c>
      <c r="U236" s="120">
        <f t="shared" si="201"/>
        <v>8</v>
      </c>
      <c r="V236" s="120">
        <v>252</v>
      </c>
      <c r="W236" s="119">
        <f t="shared" si="180"/>
        <v>1.005831366</v>
      </c>
      <c r="X236" s="112">
        <f t="shared" si="181"/>
        <v>0</v>
      </c>
      <c r="Y236" s="112">
        <f t="shared" si="182"/>
        <v>0</v>
      </c>
      <c r="Z236" s="125" t="str">
        <f t="shared" si="192"/>
        <v>A+J=</v>
      </c>
      <c r="AA236" s="117">
        <f t="shared" si="193"/>
        <v>44522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197"/>
        <v>88</v>
      </c>
      <c r="AH236" s="145">
        <f t="shared" si="199"/>
        <v>46954</v>
      </c>
      <c r="AI236" s="145">
        <f t="shared" si="194"/>
        <v>46953</v>
      </c>
      <c r="AJ236" s="145">
        <f t="shared" si="195"/>
        <v>46954</v>
      </c>
      <c r="AK236" s="145">
        <f t="shared" si="207"/>
        <v>46986</v>
      </c>
      <c r="AL236" s="143">
        <f t="shared" si="196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22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3"/>
      <c r="DE236" s="1"/>
      <c r="DF236" s="1"/>
      <c r="DG236" s="1"/>
      <c r="DH236" s="1"/>
      <c r="DI236" s="1"/>
      <c r="DJ236" s="1"/>
      <c r="DK236" s="1"/>
      <c r="DL236" s="1"/>
      <c r="DM236" s="1"/>
      <c r="DN236" s="4"/>
    </row>
    <row r="237" spans="1:118" ht="12.75" x14ac:dyDescent="0.2">
      <c r="A237" s="111">
        <f t="shared" si="183"/>
        <v>44502</v>
      </c>
      <c r="B237" s="112">
        <f t="shared" si="176"/>
        <v>0</v>
      </c>
      <c r="C237" s="112">
        <f t="shared" si="189"/>
        <v>0</v>
      </c>
      <c r="D237" s="113">
        <f t="shared" si="184"/>
        <v>5692.31</v>
      </c>
      <c r="E237" s="114">
        <f t="shared" si="203"/>
        <v>5739.56</v>
      </c>
      <c r="F237" s="115">
        <f t="shared" si="204"/>
        <v>44459</v>
      </c>
      <c r="G237" s="116">
        <f t="shared" si="177"/>
        <v>8.3006723105383262E-3</v>
      </c>
      <c r="H237" s="117">
        <f t="shared" si="185"/>
        <v>44522</v>
      </c>
      <c r="I237" s="117">
        <f t="shared" si="178"/>
        <v>44522</v>
      </c>
      <c r="J237" s="118">
        <f t="shared" si="186"/>
        <v>21</v>
      </c>
      <c r="K237" s="118">
        <f t="shared" si="172"/>
        <v>9</v>
      </c>
      <c r="L237" s="8">
        <f t="shared" si="187"/>
        <v>1.0035490300000001</v>
      </c>
      <c r="M237" s="119">
        <f t="shared" si="208"/>
        <v>1.0083006699999999</v>
      </c>
      <c r="N237" s="119">
        <f t="shared" si="198"/>
        <v>1.0491567412520098</v>
      </c>
      <c r="O237" s="112">
        <f t="shared" si="206"/>
        <v>1.05288023</v>
      </c>
      <c r="P237" s="112">
        <f t="shared" si="179"/>
        <v>0</v>
      </c>
      <c r="Q237" s="162">
        <f t="shared" si="190"/>
        <v>0</v>
      </c>
      <c r="R237" s="30">
        <f t="shared" si="191"/>
        <v>0</v>
      </c>
      <c r="S237" s="112">
        <f t="shared" si="202"/>
        <v>0</v>
      </c>
      <c r="T237" s="122">
        <f t="shared" si="188"/>
        <v>0.20100000000000001</v>
      </c>
      <c r="U237" s="120">
        <f t="shared" si="201"/>
        <v>9</v>
      </c>
      <c r="V237" s="120">
        <v>252</v>
      </c>
      <c r="W237" s="119">
        <f t="shared" si="180"/>
        <v>1.006562674</v>
      </c>
      <c r="X237" s="112">
        <f t="shared" si="181"/>
        <v>0</v>
      </c>
      <c r="Y237" s="112">
        <f t="shared" si="182"/>
        <v>0</v>
      </c>
      <c r="Z237" s="125" t="str">
        <f t="shared" si="192"/>
        <v>A+J=</v>
      </c>
      <c r="AA237" s="117">
        <f t="shared" si="193"/>
        <v>44522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197"/>
        <v>89</v>
      </c>
      <c r="AH237" s="145">
        <f t="shared" si="199"/>
        <v>46985</v>
      </c>
      <c r="AI237" s="145">
        <f t="shared" si="194"/>
        <v>46983</v>
      </c>
      <c r="AJ237" s="145">
        <f t="shared" si="195"/>
        <v>46986</v>
      </c>
      <c r="AK237" s="145">
        <f t="shared" si="207"/>
        <v>47016</v>
      </c>
      <c r="AL237" s="143">
        <f t="shared" si="196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22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3"/>
      <c r="DE237" s="1"/>
      <c r="DF237" s="1"/>
      <c r="DG237" s="1"/>
      <c r="DH237" s="1"/>
      <c r="DI237" s="1"/>
      <c r="DJ237" s="1"/>
      <c r="DK237" s="1"/>
      <c r="DL237" s="1"/>
      <c r="DM237" s="1"/>
      <c r="DN237" s="4"/>
    </row>
    <row r="238" spans="1:118" ht="12.75" x14ac:dyDescent="0.2">
      <c r="A238" s="111">
        <f t="shared" si="183"/>
        <v>44503</v>
      </c>
      <c r="B238" s="112">
        <f t="shared" si="176"/>
        <v>0</v>
      </c>
      <c r="C238" s="112">
        <f t="shared" si="189"/>
        <v>0</v>
      </c>
      <c r="D238" s="113">
        <f t="shared" si="184"/>
        <v>5692.31</v>
      </c>
      <c r="E238" s="114">
        <f t="shared" si="203"/>
        <v>5739.56</v>
      </c>
      <c r="F238" s="115">
        <f t="shared" si="204"/>
        <v>44459</v>
      </c>
      <c r="G238" s="116">
        <f t="shared" si="177"/>
        <v>8.3006723105383262E-3</v>
      </c>
      <c r="H238" s="117">
        <f t="shared" si="185"/>
        <v>44522</v>
      </c>
      <c r="I238" s="117">
        <f t="shared" si="178"/>
        <v>44522</v>
      </c>
      <c r="J238" s="118">
        <f t="shared" si="186"/>
        <v>21</v>
      </c>
      <c r="K238" s="118">
        <f t="shared" ref="K238:K301" si="209">(J238-(NETWORKDAYS(A238,I238,AD$148:AD$502)-1))</f>
        <v>9</v>
      </c>
      <c r="L238" s="8">
        <f t="shared" si="187"/>
        <v>1.0035490300000001</v>
      </c>
      <c r="M238" s="119">
        <f t="shared" si="208"/>
        <v>1.0083006699999999</v>
      </c>
      <c r="N238" s="119">
        <f t="shared" si="198"/>
        <v>1.0491567412520098</v>
      </c>
      <c r="O238" s="112">
        <f t="shared" si="206"/>
        <v>1.05288023</v>
      </c>
      <c r="P238" s="112">
        <f t="shared" si="179"/>
        <v>0</v>
      </c>
      <c r="Q238" s="162">
        <f t="shared" si="190"/>
        <v>0</v>
      </c>
      <c r="R238" s="30">
        <f t="shared" si="191"/>
        <v>0</v>
      </c>
      <c r="S238" s="112">
        <f t="shared" si="202"/>
        <v>0</v>
      </c>
      <c r="T238" s="122">
        <f t="shared" si="188"/>
        <v>0.20100000000000001</v>
      </c>
      <c r="U238" s="120">
        <f t="shared" si="201"/>
        <v>9</v>
      </c>
      <c r="V238" s="120">
        <v>252</v>
      </c>
      <c r="W238" s="119">
        <f t="shared" si="180"/>
        <v>1.006562674</v>
      </c>
      <c r="X238" s="112">
        <f t="shared" si="181"/>
        <v>0</v>
      </c>
      <c r="Y238" s="112">
        <f t="shared" si="182"/>
        <v>0</v>
      </c>
      <c r="Z238" s="125" t="str">
        <f t="shared" si="192"/>
        <v>A+J=</v>
      </c>
      <c r="AA238" s="117">
        <f t="shared" si="193"/>
        <v>44522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197"/>
        <v>90</v>
      </c>
      <c r="AH238" s="145">
        <f t="shared" si="199"/>
        <v>47016</v>
      </c>
      <c r="AI238" s="145">
        <f t="shared" si="194"/>
        <v>47015</v>
      </c>
      <c r="AJ238" s="145">
        <f t="shared" si="195"/>
        <v>47016</v>
      </c>
      <c r="AK238" s="145">
        <f t="shared" si="207"/>
        <v>47046</v>
      </c>
      <c r="AL238" s="143">
        <f t="shared" si="196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22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3"/>
      <c r="DE238" s="1"/>
      <c r="DF238" s="1"/>
      <c r="DG238" s="1"/>
      <c r="DH238" s="1"/>
      <c r="DI238" s="1"/>
      <c r="DJ238" s="1"/>
      <c r="DK238" s="1"/>
      <c r="DL238" s="1"/>
      <c r="DM238" s="1"/>
      <c r="DN238" s="4"/>
    </row>
    <row r="239" spans="1:118" ht="12.75" x14ac:dyDescent="0.2">
      <c r="A239" s="111">
        <f t="shared" si="183"/>
        <v>44504</v>
      </c>
      <c r="B239" s="112">
        <f t="shared" si="176"/>
        <v>0</v>
      </c>
      <c r="C239" s="112">
        <f t="shared" si="189"/>
        <v>0</v>
      </c>
      <c r="D239" s="113">
        <f t="shared" si="184"/>
        <v>5692.31</v>
      </c>
      <c r="E239" s="114">
        <f t="shared" si="203"/>
        <v>5739.56</v>
      </c>
      <c r="F239" s="115">
        <f t="shared" si="204"/>
        <v>44459</v>
      </c>
      <c r="G239" s="116">
        <f t="shared" si="177"/>
        <v>8.3006723105383262E-3</v>
      </c>
      <c r="H239" s="117">
        <f t="shared" si="185"/>
        <v>44522</v>
      </c>
      <c r="I239" s="117">
        <f t="shared" si="178"/>
        <v>44522</v>
      </c>
      <c r="J239" s="118">
        <f t="shared" si="186"/>
        <v>21</v>
      </c>
      <c r="K239" s="118">
        <f t="shared" si="209"/>
        <v>10</v>
      </c>
      <c r="L239" s="8">
        <f t="shared" si="187"/>
        <v>1.00394414</v>
      </c>
      <c r="M239" s="119">
        <f t="shared" si="208"/>
        <v>1.0083006699999999</v>
      </c>
      <c r="N239" s="119">
        <f t="shared" si="198"/>
        <v>1.0491567412520098</v>
      </c>
      <c r="O239" s="112">
        <f t="shared" si="206"/>
        <v>1.05329476</v>
      </c>
      <c r="P239" s="112">
        <f t="shared" si="179"/>
        <v>0</v>
      </c>
      <c r="Q239" s="162">
        <f t="shared" si="190"/>
        <v>0</v>
      </c>
      <c r="R239" s="30">
        <f t="shared" si="191"/>
        <v>0</v>
      </c>
      <c r="S239" s="112">
        <f t="shared" si="202"/>
        <v>0</v>
      </c>
      <c r="T239" s="122">
        <f t="shared" si="188"/>
        <v>0.20100000000000001</v>
      </c>
      <c r="U239" s="120">
        <f t="shared" si="201"/>
        <v>10</v>
      </c>
      <c r="V239" s="120">
        <v>252</v>
      </c>
      <c r="W239" s="119">
        <f t="shared" si="180"/>
        <v>1.007294514</v>
      </c>
      <c r="X239" s="112">
        <f t="shared" si="181"/>
        <v>0</v>
      </c>
      <c r="Y239" s="112">
        <f t="shared" si="182"/>
        <v>0</v>
      </c>
      <c r="Z239" s="125" t="str">
        <f t="shared" si="192"/>
        <v>A+J=</v>
      </c>
      <c r="AA239" s="117">
        <f t="shared" si="193"/>
        <v>44522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197"/>
        <v>91</v>
      </c>
      <c r="AH239" s="145">
        <f t="shared" si="199"/>
        <v>47046</v>
      </c>
      <c r="AI239" s="145">
        <f t="shared" si="194"/>
        <v>47045</v>
      </c>
      <c r="AJ239" s="145">
        <f t="shared" si="195"/>
        <v>47046</v>
      </c>
      <c r="AK239" s="145">
        <f t="shared" si="207"/>
        <v>47077</v>
      </c>
      <c r="AL239" s="143">
        <f t="shared" si="196"/>
        <v>19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22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3"/>
      <c r="DE239" s="1"/>
      <c r="DF239" s="1"/>
      <c r="DG239" s="1"/>
      <c r="DH239" s="1"/>
      <c r="DI239" s="1"/>
      <c r="DJ239" s="1"/>
      <c r="DK239" s="1"/>
      <c r="DL239" s="1"/>
      <c r="DM239" s="1"/>
      <c r="DN239" s="4"/>
    </row>
    <row r="240" spans="1:118" ht="12.75" x14ac:dyDescent="0.2">
      <c r="A240" s="111">
        <f t="shared" si="183"/>
        <v>44505</v>
      </c>
      <c r="B240" s="112">
        <f t="shared" si="176"/>
        <v>0</v>
      </c>
      <c r="C240" s="112">
        <f t="shared" si="189"/>
        <v>0</v>
      </c>
      <c r="D240" s="113">
        <f t="shared" si="184"/>
        <v>5692.31</v>
      </c>
      <c r="E240" s="114">
        <f t="shared" si="203"/>
        <v>5739.56</v>
      </c>
      <c r="F240" s="115">
        <f t="shared" si="204"/>
        <v>44459</v>
      </c>
      <c r="G240" s="116">
        <f t="shared" si="177"/>
        <v>8.3006723105383262E-3</v>
      </c>
      <c r="H240" s="117">
        <f t="shared" si="185"/>
        <v>44522</v>
      </c>
      <c r="I240" s="117">
        <f t="shared" si="178"/>
        <v>44522</v>
      </c>
      <c r="J240" s="118">
        <f t="shared" si="186"/>
        <v>21</v>
      </c>
      <c r="K240" s="118">
        <f t="shared" si="209"/>
        <v>11</v>
      </c>
      <c r="L240" s="8">
        <f t="shared" si="187"/>
        <v>1.00433941</v>
      </c>
      <c r="M240" s="119">
        <f t="shared" si="208"/>
        <v>1.0083006699999999</v>
      </c>
      <c r="N240" s="119">
        <f t="shared" si="198"/>
        <v>1.0491567412520098</v>
      </c>
      <c r="O240" s="112">
        <f t="shared" si="206"/>
        <v>1.0537094600000001</v>
      </c>
      <c r="P240" s="112">
        <f t="shared" si="179"/>
        <v>0</v>
      </c>
      <c r="Q240" s="162">
        <f t="shared" si="190"/>
        <v>0</v>
      </c>
      <c r="R240" s="30">
        <f t="shared" si="191"/>
        <v>0</v>
      </c>
      <c r="S240" s="112">
        <f t="shared" si="202"/>
        <v>0</v>
      </c>
      <c r="T240" s="122">
        <f t="shared" si="188"/>
        <v>0.20100000000000001</v>
      </c>
      <c r="U240" s="120">
        <f t="shared" si="201"/>
        <v>11</v>
      </c>
      <c r="V240" s="120">
        <v>252</v>
      </c>
      <c r="W240" s="119">
        <f t="shared" si="180"/>
        <v>1.008026885</v>
      </c>
      <c r="X240" s="112">
        <f t="shared" si="181"/>
        <v>0</v>
      </c>
      <c r="Y240" s="112">
        <f t="shared" si="182"/>
        <v>0</v>
      </c>
      <c r="Z240" s="125" t="str">
        <f t="shared" si="192"/>
        <v>A+J=</v>
      </c>
      <c r="AA240" s="117">
        <f t="shared" si="193"/>
        <v>44522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197"/>
        <v>92</v>
      </c>
      <c r="AH240" s="145">
        <f t="shared" si="199"/>
        <v>47077</v>
      </c>
      <c r="AI240" s="145">
        <f t="shared" si="194"/>
        <v>47074</v>
      </c>
      <c r="AJ240" s="145">
        <f t="shared" si="195"/>
        <v>47077</v>
      </c>
      <c r="AK240" s="145">
        <f t="shared" si="207"/>
        <v>47107</v>
      </c>
      <c r="AL240" s="143">
        <f t="shared" si="196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22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3"/>
      <c r="DE240" s="1"/>
      <c r="DF240" s="1"/>
      <c r="DG240" s="1"/>
      <c r="DH240" s="1"/>
      <c r="DI240" s="1"/>
      <c r="DJ240" s="1"/>
      <c r="DK240" s="1"/>
      <c r="DL240" s="1"/>
      <c r="DM240" s="1"/>
      <c r="DN240" s="4"/>
    </row>
    <row r="241" spans="1:118" ht="12.75" x14ac:dyDescent="0.2">
      <c r="A241" s="111">
        <f t="shared" si="183"/>
        <v>44506</v>
      </c>
      <c r="B241" s="112">
        <f t="shared" si="176"/>
        <v>0</v>
      </c>
      <c r="C241" s="112">
        <f t="shared" si="189"/>
        <v>0</v>
      </c>
      <c r="D241" s="113">
        <f t="shared" si="184"/>
        <v>5692.31</v>
      </c>
      <c r="E241" s="114">
        <f t="shared" si="203"/>
        <v>5739.56</v>
      </c>
      <c r="F241" s="115">
        <f t="shared" si="204"/>
        <v>44459</v>
      </c>
      <c r="G241" s="116">
        <f t="shared" si="177"/>
        <v>8.3006723105383262E-3</v>
      </c>
      <c r="H241" s="117">
        <f t="shared" si="185"/>
        <v>44522</v>
      </c>
      <c r="I241" s="117">
        <f t="shared" si="178"/>
        <v>44522</v>
      </c>
      <c r="J241" s="118">
        <f t="shared" si="186"/>
        <v>21</v>
      </c>
      <c r="K241" s="118">
        <f t="shared" si="209"/>
        <v>12</v>
      </c>
      <c r="L241" s="8">
        <f t="shared" si="187"/>
        <v>1.0047348300000001</v>
      </c>
      <c r="M241" s="119">
        <f t="shared" si="208"/>
        <v>1.0083006699999999</v>
      </c>
      <c r="N241" s="119">
        <f t="shared" si="198"/>
        <v>1.0491567412520098</v>
      </c>
      <c r="O241" s="112">
        <f t="shared" si="206"/>
        <v>1.0541243199999999</v>
      </c>
      <c r="P241" s="112">
        <f t="shared" si="179"/>
        <v>0</v>
      </c>
      <c r="Q241" s="162">
        <f t="shared" si="190"/>
        <v>0</v>
      </c>
      <c r="R241" s="30">
        <f t="shared" si="191"/>
        <v>0</v>
      </c>
      <c r="S241" s="112">
        <f t="shared" si="202"/>
        <v>0</v>
      </c>
      <c r="T241" s="122">
        <f t="shared" si="188"/>
        <v>0.20100000000000001</v>
      </c>
      <c r="U241" s="120">
        <f t="shared" si="201"/>
        <v>12</v>
      </c>
      <c r="V241" s="120">
        <v>252</v>
      </c>
      <c r="W241" s="119">
        <f t="shared" si="180"/>
        <v>1.008759789</v>
      </c>
      <c r="X241" s="112">
        <f t="shared" si="181"/>
        <v>0</v>
      </c>
      <c r="Y241" s="112">
        <f t="shared" si="182"/>
        <v>0</v>
      </c>
      <c r="Z241" s="125" t="str">
        <f t="shared" si="192"/>
        <v>A+J=</v>
      </c>
      <c r="AA241" s="117">
        <f t="shared" si="193"/>
        <v>44522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197"/>
        <v>93</v>
      </c>
      <c r="AH241" s="145">
        <f t="shared" si="199"/>
        <v>47107</v>
      </c>
      <c r="AI241" s="145">
        <f t="shared" si="194"/>
        <v>47106</v>
      </c>
      <c r="AJ241" s="145">
        <f t="shared" si="195"/>
        <v>47107</v>
      </c>
      <c r="AK241" s="145">
        <f t="shared" si="207"/>
        <v>47140</v>
      </c>
      <c r="AL241" s="143">
        <f t="shared" si="196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22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3"/>
      <c r="DE241" s="1"/>
      <c r="DF241" s="1"/>
      <c r="DG241" s="1"/>
      <c r="DH241" s="1"/>
      <c r="DI241" s="1"/>
      <c r="DJ241" s="1"/>
      <c r="DK241" s="1"/>
      <c r="DL241" s="1"/>
      <c r="DM241" s="1"/>
      <c r="DN241" s="4"/>
    </row>
    <row r="242" spans="1:118" ht="12.75" x14ac:dyDescent="0.2">
      <c r="A242" s="111">
        <f t="shared" si="183"/>
        <v>44507</v>
      </c>
      <c r="B242" s="112">
        <f t="shared" si="176"/>
        <v>0</v>
      </c>
      <c r="C242" s="112">
        <f t="shared" si="189"/>
        <v>0</v>
      </c>
      <c r="D242" s="113">
        <f t="shared" si="184"/>
        <v>5692.31</v>
      </c>
      <c r="E242" s="114">
        <f t="shared" si="203"/>
        <v>5739.56</v>
      </c>
      <c r="F242" s="115">
        <f t="shared" si="204"/>
        <v>44459</v>
      </c>
      <c r="G242" s="116">
        <f t="shared" si="177"/>
        <v>8.3006723105383262E-3</v>
      </c>
      <c r="H242" s="117">
        <f t="shared" si="185"/>
        <v>44522</v>
      </c>
      <c r="I242" s="117">
        <f t="shared" si="178"/>
        <v>44522</v>
      </c>
      <c r="J242" s="118">
        <f t="shared" si="186"/>
        <v>21</v>
      </c>
      <c r="K242" s="118">
        <f t="shared" si="209"/>
        <v>12</v>
      </c>
      <c r="L242" s="8">
        <f t="shared" si="187"/>
        <v>1.0047348300000001</v>
      </c>
      <c r="M242" s="119">
        <f t="shared" si="208"/>
        <v>1.0083006699999999</v>
      </c>
      <c r="N242" s="119">
        <f t="shared" si="198"/>
        <v>1.0491567412520098</v>
      </c>
      <c r="O242" s="112">
        <f t="shared" si="206"/>
        <v>1.0541243199999999</v>
      </c>
      <c r="P242" s="112">
        <f t="shared" si="179"/>
        <v>0</v>
      </c>
      <c r="Q242" s="162">
        <f t="shared" si="190"/>
        <v>0</v>
      </c>
      <c r="R242" s="30">
        <f t="shared" si="191"/>
        <v>0</v>
      </c>
      <c r="S242" s="112">
        <f t="shared" si="202"/>
        <v>0</v>
      </c>
      <c r="T242" s="122">
        <f t="shared" si="188"/>
        <v>0.20100000000000001</v>
      </c>
      <c r="U242" s="120">
        <f t="shared" si="201"/>
        <v>12</v>
      </c>
      <c r="V242" s="120">
        <v>252</v>
      </c>
      <c r="W242" s="119">
        <f t="shared" si="180"/>
        <v>1.008759789</v>
      </c>
      <c r="X242" s="112">
        <f t="shared" si="181"/>
        <v>0</v>
      </c>
      <c r="Y242" s="112">
        <f t="shared" si="182"/>
        <v>0</v>
      </c>
      <c r="Z242" s="125" t="str">
        <f t="shared" si="192"/>
        <v>A+J=</v>
      </c>
      <c r="AA242" s="117">
        <f t="shared" si="193"/>
        <v>44522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197"/>
        <v>94</v>
      </c>
      <c r="AH242" s="145">
        <f t="shared" si="199"/>
        <v>47138</v>
      </c>
      <c r="AI242" s="145">
        <f t="shared" si="194"/>
        <v>47137</v>
      </c>
      <c r="AJ242" s="145">
        <f t="shared" si="195"/>
        <v>47140</v>
      </c>
      <c r="AK242" s="145">
        <f t="shared" si="207"/>
        <v>47169</v>
      </c>
      <c r="AL242" s="143">
        <f t="shared" si="196"/>
        <v>19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22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3"/>
      <c r="DE242" s="1"/>
      <c r="DF242" s="1"/>
      <c r="DG242" s="1"/>
      <c r="DH242" s="1"/>
      <c r="DI242" s="1"/>
      <c r="DJ242" s="1"/>
      <c r="DK242" s="1"/>
      <c r="DL242" s="1"/>
      <c r="DM242" s="1"/>
      <c r="DN242" s="4"/>
    </row>
    <row r="243" spans="1:118" ht="12.75" x14ac:dyDescent="0.2">
      <c r="A243" s="111">
        <f t="shared" si="183"/>
        <v>44508</v>
      </c>
      <c r="B243" s="112">
        <f t="shared" si="176"/>
        <v>0</v>
      </c>
      <c r="C243" s="112">
        <f t="shared" si="189"/>
        <v>0</v>
      </c>
      <c r="D243" s="113">
        <f t="shared" si="184"/>
        <v>5692.31</v>
      </c>
      <c r="E243" s="114">
        <f t="shared" si="203"/>
        <v>5739.56</v>
      </c>
      <c r="F243" s="115">
        <f t="shared" si="204"/>
        <v>44459</v>
      </c>
      <c r="G243" s="116">
        <f t="shared" si="177"/>
        <v>8.3006723105383262E-3</v>
      </c>
      <c r="H243" s="117">
        <f t="shared" si="185"/>
        <v>44522</v>
      </c>
      <c r="I243" s="117">
        <f t="shared" si="178"/>
        <v>44522</v>
      </c>
      <c r="J243" s="118">
        <f t="shared" si="186"/>
        <v>21</v>
      </c>
      <c r="K243" s="118">
        <f t="shared" si="209"/>
        <v>12</v>
      </c>
      <c r="L243" s="8">
        <f t="shared" si="187"/>
        <v>1.0047348300000001</v>
      </c>
      <c r="M243" s="119">
        <f t="shared" si="208"/>
        <v>1.0083006699999999</v>
      </c>
      <c r="N243" s="119">
        <f t="shared" si="198"/>
        <v>1.0491567412520098</v>
      </c>
      <c r="O243" s="112">
        <f t="shared" si="206"/>
        <v>1.0541243199999999</v>
      </c>
      <c r="P243" s="112">
        <f t="shared" si="179"/>
        <v>0</v>
      </c>
      <c r="Q243" s="162">
        <f t="shared" si="190"/>
        <v>0</v>
      </c>
      <c r="R243" s="30">
        <f t="shared" si="191"/>
        <v>0</v>
      </c>
      <c r="S243" s="112">
        <f t="shared" si="202"/>
        <v>0</v>
      </c>
      <c r="T243" s="122">
        <f t="shared" si="188"/>
        <v>0.20100000000000001</v>
      </c>
      <c r="U243" s="120">
        <f t="shared" si="201"/>
        <v>12</v>
      </c>
      <c r="V243" s="120">
        <v>252</v>
      </c>
      <c r="W243" s="119">
        <f t="shared" si="180"/>
        <v>1.008759789</v>
      </c>
      <c r="X243" s="112">
        <f t="shared" si="181"/>
        <v>0</v>
      </c>
      <c r="Y243" s="112">
        <f t="shared" si="182"/>
        <v>0</v>
      </c>
      <c r="Z243" s="125" t="str">
        <f t="shared" si="192"/>
        <v>A+J=</v>
      </c>
      <c r="AA243" s="117">
        <f t="shared" si="193"/>
        <v>44522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197"/>
        <v>95</v>
      </c>
      <c r="AH243" s="145">
        <f t="shared" si="199"/>
        <v>47169</v>
      </c>
      <c r="AI243" s="145">
        <f t="shared" si="194"/>
        <v>47168</v>
      </c>
      <c r="AJ243" s="145">
        <f t="shared" si="195"/>
        <v>47169</v>
      </c>
      <c r="AK243" s="145">
        <f t="shared" si="207"/>
        <v>47197</v>
      </c>
      <c r="AL243" s="143">
        <f t="shared" si="196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22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3"/>
      <c r="DE243" s="1"/>
      <c r="DF243" s="1"/>
      <c r="DG243" s="1"/>
      <c r="DH243" s="1"/>
      <c r="DI243" s="1"/>
      <c r="DJ243" s="1"/>
      <c r="DK243" s="1"/>
      <c r="DL243" s="1"/>
      <c r="DM243" s="1"/>
      <c r="DN243" s="4"/>
    </row>
    <row r="244" spans="1:118" ht="12.75" x14ac:dyDescent="0.2">
      <c r="A244" s="111">
        <f t="shared" si="183"/>
        <v>44509</v>
      </c>
      <c r="B244" s="112">
        <f t="shared" si="176"/>
        <v>0</v>
      </c>
      <c r="C244" s="112">
        <f t="shared" si="189"/>
        <v>0</v>
      </c>
      <c r="D244" s="113">
        <f t="shared" si="184"/>
        <v>5692.31</v>
      </c>
      <c r="E244" s="114">
        <f t="shared" si="203"/>
        <v>5739.56</v>
      </c>
      <c r="F244" s="115">
        <f t="shared" si="204"/>
        <v>44459</v>
      </c>
      <c r="G244" s="116">
        <f t="shared" si="177"/>
        <v>8.3006723105383262E-3</v>
      </c>
      <c r="H244" s="117">
        <f t="shared" si="185"/>
        <v>44522</v>
      </c>
      <c r="I244" s="117">
        <f t="shared" si="178"/>
        <v>44522</v>
      </c>
      <c r="J244" s="118">
        <f t="shared" si="186"/>
        <v>21</v>
      </c>
      <c r="K244" s="118">
        <f t="shared" si="209"/>
        <v>13</v>
      </c>
      <c r="L244" s="8">
        <f t="shared" si="187"/>
        <v>1.00513041</v>
      </c>
      <c r="M244" s="119">
        <f t="shared" si="208"/>
        <v>1.0083006699999999</v>
      </c>
      <c r="N244" s="119">
        <f t="shared" si="198"/>
        <v>1.0491567412520098</v>
      </c>
      <c r="O244" s="112">
        <f t="shared" si="206"/>
        <v>1.05453934</v>
      </c>
      <c r="P244" s="112">
        <f t="shared" si="179"/>
        <v>0</v>
      </c>
      <c r="Q244" s="162">
        <f t="shared" si="190"/>
        <v>0</v>
      </c>
      <c r="R244" s="30">
        <f t="shared" si="191"/>
        <v>0</v>
      </c>
      <c r="S244" s="112">
        <f t="shared" si="202"/>
        <v>0</v>
      </c>
      <c r="T244" s="122">
        <f t="shared" si="188"/>
        <v>0.20100000000000001</v>
      </c>
      <c r="U244" s="120">
        <f t="shared" si="201"/>
        <v>13</v>
      </c>
      <c r="V244" s="120">
        <v>252</v>
      </c>
      <c r="W244" s="119">
        <f t="shared" si="180"/>
        <v>1.009493226</v>
      </c>
      <c r="X244" s="112">
        <f t="shared" si="181"/>
        <v>0</v>
      </c>
      <c r="Y244" s="112">
        <f t="shared" si="182"/>
        <v>0</v>
      </c>
      <c r="Z244" s="125" t="str">
        <f t="shared" si="192"/>
        <v>A+J=</v>
      </c>
      <c r="AA244" s="117">
        <f t="shared" si="193"/>
        <v>44522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197"/>
        <v>96</v>
      </c>
      <c r="AH244" s="145">
        <f t="shared" si="199"/>
        <v>47197</v>
      </c>
      <c r="AI244" s="145">
        <f t="shared" ref="AI244:AI269" si="210">WORKDAY(AH244,-1,AD$148:AD$502)</f>
        <v>47196</v>
      </c>
      <c r="AJ244" s="145">
        <f t="shared" ref="AJ244:AJ269" si="211">WORKDAY(AI244,1,AD$148:AD$502)</f>
        <v>47197</v>
      </c>
      <c r="AK244" s="145">
        <f t="shared" si="207"/>
        <v>47228</v>
      </c>
      <c r="AL244" s="143">
        <f t="shared" ref="AL244:AL268" si="212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22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3"/>
      <c r="DE244" s="1"/>
      <c r="DF244" s="1"/>
      <c r="DG244" s="1"/>
      <c r="DH244" s="1"/>
      <c r="DI244" s="1"/>
      <c r="DJ244" s="1"/>
      <c r="DK244" s="1"/>
      <c r="DL244" s="1"/>
      <c r="DM244" s="1"/>
      <c r="DN244" s="4"/>
    </row>
    <row r="245" spans="1:118" ht="12.75" x14ac:dyDescent="0.2">
      <c r="A245" s="111">
        <f t="shared" si="183"/>
        <v>44510</v>
      </c>
      <c r="B245" s="112">
        <f t="shared" si="176"/>
        <v>0</v>
      </c>
      <c r="C245" s="112">
        <f t="shared" si="189"/>
        <v>0</v>
      </c>
      <c r="D245" s="113">
        <f t="shared" si="184"/>
        <v>5692.31</v>
      </c>
      <c r="E245" s="114">
        <f t="shared" si="203"/>
        <v>5739.56</v>
      </c>
      <c r="F245" s="115">
        <f t="shared" si="204"/>
        <v>44459</v>
      </c>
      <c r="G245" s="116">
        <f t="shared" si="177"/>
        <v>8.3006723105383262E-3</v>
      </c>
      <c r="H245" s="117">
        <f t="shared" si="185"/>
        <v>44522</v>
      </c>
      <c r="I245" s="117">
        <f t="shared" si="178"/>
        <v>44522</v>
      </c>
      <c r="J245" s="118">
        <f t="shared" si="186"/>
        <v>21</v>
      </c>
      <c r="K245" s="118">
        <f t="shared" si="209"/>
        <v>14</v>
      </c>
      <c r="L245" s="8">
        <f t="shared" si="187"/>
        <v>1.0055261499999999</v>
      </c>
      <c r="M245" s="119">
        <f t="shared" si="208"/>
        <v>1.0083006699999999</v>
      </c>
      <c r="N245" s="119">
        <f t="shared" si="198"/>
        <v>1.0491567412520098</v>
      </c>
      <c r="O245" s="112">
        <f t="shared" si="206"/>
        <v>1.0549545300000001</v>
      </c>
      <c r="P245" s="112">
        <f t="shared" si="179"/>
        <v>0</v>
      </c>
      <c r="Q245" s="162">
        <f t="shared" si="190"/>
        <v>0</v>
      </c>
      <c r="R245" s="30">
        <f t="shared" si="191"/>
        <v>0</v>
      </c>
      <c r="S245" s="112">
        <f t="shared" si="202"/>
        <v>0</v>
      </c>
      <c r="T245" s="122">
        <f t="shared" si="188"/>
        <v>0.20100000000000001</v>
      </c>
      <c r="U245" s="120">
        <f t="shared" si="201"/>
        <v>14</v>
      </c>
      <c r="V245" s="120">
        <v>252</v>
      </c>
      <c r="W245" s="119">
        <f t="shared" si="180"/>
        <v>1.010227196</v>
      </c>
      <c r="X245" s="112">
        <f t="shared" si="181"/>
        <v>0</v>
      </c>
      <c r="Y245" s="112">
        <f t="shared" si="182"/>
        <v>0</v>
      </c>
      <c r="Z245" s="125" t="str">
        <f t="shared" si="192"/>
        <v>A+J=</v>
      </c>
      <c r="AA245" s="117">
        <f t="shared" si="193"/>
        <v>44522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197"/>
        <v>97</v>
      </c>
      <c r="AH245" s="145">
        <f t="shared" si="199"/>
        <v>47228</v>
      </c>
      <c r="AI245" s="145">
        <f t="shared" si="210"/>
        <v>47227</v>
      </c>
      <c r="AJ245" s="145">
        <f t="shared" si="211"/>
        <v>47228</v>
      </c>
      <c r="AK245" s="145">
        <f t="shared" si="207"/>
        <v>47259</v>
      </c>
      <c r="AL245" s="143">
        <f t="shared" si="212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22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3"/>
      <c r="DE245" s="1"/>
      <c r="DF245" s="1"/>
      <c r="DG245" s="1"/>
      <c r="DH245" s="1"/>
      <c r="DI245" s="1"/>
      <c r="DJ245" s="1"/>
      <c r="DK245" s="1"/>
      <c r="DL245" s="1"/>
      <c r="DM245" s="1"/>
      <c r="DN245" s="4"/>
    </row>
    <row r="246" spans="1:118" ht="12.75" x14ac:dyDescent="0.2">
      <c r="A246" s="111">
        <f t="shared" si="183"/>
        <v>44511</v>
      </c>
      <c r="B246" s="112">
        <f t="shared" si="176"/>
        <v>0</v>
      </c>
      <c r="C246" s="112">
        <f t="shared" si="189"/>
        <v>0</v>
      </c>
      <c r="D246" s="113">
        <f t="shared" si="184"/>
        <v>5692.31</v>
      </c>
      <c r="E246" s="114">
        <f t="shared" si="203"/>
        <v>5739.56</v>
      </c>
      <c r="F246" s="115">
        <f t="shared" si="204"/>
        <v>44459</v>
      </c>
      <c r="G246" s="116">
        <f t="shared" si="177"/>
        <v>8.3006723105383262E-3</v>
      </c>
      <c r="H246" s="117">
        <f t="shared" si="185"/>
        <v>44522</v>
      </c>
      <c r="I246" s="117">
        <f t="shared" si="178"/>
        <v>44522</v>
      </c>
      <c r="J246" s="118">
        <f t="shared" si="186"/>
        <v>21</v>
      </c>
      <c r="K246" s="118">
        <f t="shared" si="209"/>
        <v>15</v>
      </c>
      <c r="L246" s="8">
        <f t="shared" si="187"/>
        <v>1.00592204</v>
      </c>
      <c r="M246" s="119">
        <f t="shared" si="208"/>
        <v>1.0083006699999999</v>
      </c>
      <c r="N246" s="119">
        <f t="shared" si="198"/>
        <v>1.0491567412520098</v>
      </c>
      <c r="O246" s="112">
        <f t="shared" si="206"/>
        <v>1.05536988</v>
      </c>
      <c r="P246" s="112">
        <f t="shared" si="179"/>
        <v>0</v>
      </c>
      <c r="Q246" s="162">
        <f t="shared" si="190"/>
        <v>0</v>
      </c>
      <c r="R246" s="30">
        <f t="shared" si="191"/>
        <v>0</v>
      </c>
      <c r="S246" s="112">
        <f t="shared" si="202"/>
        <v>0</v>
      </c>
      <c r="T246" s="122">
        <f t="shared" si="188"/>
        <v>0.20100000000000001</v>
      </c>
      <c r="U246" s="120">
        <f t="shared" si="201"/>
        <v>15</v>
      </c>
      <c r="V246" s="120">
        <v>252</v>
      </c>
      <c r="W246" s="119">
        <f t="shared" si="180"/>
        <v>1.0109617</v>
      </c>
      <c r="X246" s="112">
        <f t="shared" si="181"/>
        <v>0</v>
      </c>
      <c r="Y246" s="112">
        <f t="shared" si="182"/>
        <v>0</v>
      </c>
      <c r="Z246" s="125" t="str">
        <f t="shared" si="192"/>
        <v>A+J=</v>
      </c>
      <c r="AA246" s="117">
        <f t="shared" si="193"/>
        <v>44522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197"/>
        <v>98</v>
      </c>
      <c r="AH246" s="145">
        <f t="shared" si="199"/>
        <v>47258</v>
      </c>
      <c r="AI246" s="145">
        <f t="shared" si="210"/>
        <v>47256</v>
      </c>
      <c r="AJ246" s="145">
        <f t="shared" si="211"/>
        <v>47259</v>
      </c>
      <c r="AK246" s="145">
        <f t="shared" si="207"/>
        <v>47289</v>
      </c>
      <c r="AL246" s="143">
        <f t="shared" si="212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22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3"/>
      <c r="DE246" s="1"/>
      <c r="DF246" s="1"/>
      <c r="DG246" s="1"/>
      <c r="DH246" s="1"/>
      <c r="DI246" s="1"/>
      <c r="DJ246" s="1"/>
      <c r="DK246" s="1"/>
      <c r="DL246" s="1"/>
      <c r="DM246" s="1"/>
      <c r="DN246" s="4"/>
    </row>
    <row r="247" spans="1:118" ht="12.75" x14ac:dyDescent="0.2">
      <c r="A247" s="111">
        <f t="shared" si="183"/>
        <v>44512</v>
      </c>
      <c r="B247" s="112">
        <f t="shared" si="176"/>
        <v>0</v>
      </c>
      <c r="C247" s="112">
        <f t="shared" si="189"/>
        <v>0</v>
      </c>
      <c r="D247" s="113">
        <f t="shared" si="184"/>
        <v>5692.31</v>
      </c>
      <c r="E247" s="114">
        <f t="shared" si="203"/>
        <v>5739.56</v>
      </c>
      <c r="F247" s="115">
        <f t="shared" si="204"/>
        <v>44459</v>
      </c>
      <c r="G247" s="116">
        <f t="shared" si="177"/>
        <v>8.3006723105383262E-3</v>
      </c>
      <c r="H247" s="117">
        <f t="shared" si="185"/>
        <v>44522</v>
      </c>
      <c r="I247" s="117">
        <f t="shared" si="178"/>
        <v>44522</v>
      </c>
      <c r="J247" s="118">
        <f t="shared" si="186"/>
        <v>21</v>
      </c>
      <c r="K247" s="118">
        <f t="shared" si="209"/>
        <v>16</v>
      </c>
      <c r="L247" s="8">
        <f t="shared" si="187"/>
        <v>1.0063180899999999</v>
      </c>
      <c r="M247" s="119">
        <f t="shared" si="208"/>
        <v>1.0083006699999999</v>
      </c>
      <c r="N247" s="119">
        <f t="shared" si="198"/>
        <v>1.0491567412520098</v>
      </c>
      <c r="O247" s="112">
        <f t="shared" si="206"/>
        <v>1.0557854</v>
      </c>
      <c r="P247" s="112">
        <f t="shared" si="179"/>
        <v>0</v>
      </c>
      <c r="Q247" s="162">
        <f t="shared" si="190"/>
        <v>0</v>
      </c>
      <c r="R247" s="30">
        <f t="shared" si="191"/>
        <v>0</v>
      </c>
      <c r="S247" s="112">
        <f t="shared" si="202"/>
        <v>0</v>
      </c>
      <c r="T247" s="122">
        <f t="shared" si="188"/>
        <v>0.20100000000000001</v>
      </c>
      <c r="U247" s="120">
        <f t="shared" si="201"/>
        <v>16</v>
      </c>
      <c r="V247" s="120">
        <v>252</v>
      </c>
      <c r="W247" s="119">
        <f t="shared" si="180"/>
        <v>1.0116967379999999</v>
      </c>
      <c r="X247" s="112">
        <f t="shared" si="181"/>
        <v>0</v>
      </c>
      <c r="Y247" s="112">
        <f t="shared" si="182"/>
        <v>0</v>
      </c>
      <c r="Z247" s="125" t="str">
        <f t="shared" si="192"/>
        <v>A+J=</v>
      </c>
      <c r="AA247" s="117">
        <f t="shared" si="193"/>
        <v>44522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197"/>
        <v>99</v>
      </c>
      <c r="AH247" s="145">
        <f t="shared" si="199"/>
        <v>47289</v>
      </c>
      <c r="AI247" s="145">
        <f t="shared" si="210"/>
        <v>47288</v>
      </c>
      <c r="AJ247" s="145">
        <f t="shared" si="211"/>
        <v>47289</v>
      </c>
      <c r="AK247" s="145">
        <f t="shared" si="207"/>
        <v>47319</v>
      </c>
      <c r="AL247" s="143">
        <f t="shared" si="212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22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3"/>
      <c r="DE247" s="1"/>
      <c r="DF247" s="1"/>
      <c r="DG247" s="1"/>
      <c r="DH247" s="1"/>
      <c r="DI247" s="1"/>
      <c r="DJ247" s="1"/>
      <c r="DK247" s="1"/>
      <c r="DL247" s="1"/>
      <c r="DM247" s="1"/>
      <c r="DN247" s="4"/>
    </row>
    <row r="248" spans="1:118" ht="12.75" x14ac:dyDescent="0.2">
      <c r="A248" s="111">
        <f t="shared" si="183"/>
        <v>44513</v>
      </c>
      <c r="B248" s="112">
        <f t="shared" si="176"/>
        <v>0</v>
      </c>
      <c r="C248" s="112">
        <f t="shared" si="189"/>
        <v>0</v>
      </c>
      <c r="D248" s="113">
        <f t="shared" si="184"/>
        <v>5692.31</v>
      </c>
      <c r="E248" s="114">
        <f t="shared" si="203"/>
        <v>5739.56</v>
      </c>
      <c r="F248" s="115">
        <f t="shared" si="204"/>
        <v>44459</v>
      </c>
      <c r="G248" s="116">
        <f t="shared" si="177"/>
        <v>8.3006723105383262E-3</v>
      </c>
      <c r="H248" s="117">
        <f t="shared" si="185"/>
        <v>44522</v>
      </c>
      <c r="I248" s="117">
        <f t="shared" si="178"/>
        <v>44522</v>
      </c>
      <c r="J248" s="118">
        <f t="shared" si="186"/>
        <v>21</v>
      </c>
      <c r="K248" s="118">
        <f t="shared" si="209"/>
        <v>17</v>
      </c>
      <c r="L248" s="8">
        <f t="shared" si="187"/>
        <v>1.0067142899999999</v>
      </c>
      <c r="M248" s="119">
        <f t="shared" si="208"/>
        <v>1.0083006699999999</v>
      </c>
      <c r="N248" s="119">
        <f t="shared" si="198"/>
        <v>1.0491567412520098</v>
      </c>
      <c r="O248" s="112">
        <f t="shared" si="206"/>
        <v>1.0562010799999999</v>
      </c>
      <c r="P248" s="112">
        <f t="shared" si="179"/>
        <v>0</v>
      </c>
      <c r="Q248" s="162">
        <f t="shared" si="190"/>
        <v>0</v>
      </c>
      <c r="R248" s="30">
        <f t="shared" si="191"/>
        <v>0</v>
      </c>
      <c r="S248" s="112">
        <f t="shared" si="202"/>
        <v>0</v>
      </c>
      <c r="T248" s="122">
        <f t="shared" si="188"/>
        <v>0.20100000000000001</v>
      </c>
      <c r="U248" s="120">
        <f t="shared" si="201"/>
        <v>17</v>
      </c>
      <c r="V248" s="120">
        <v>252</v>
      </c>
      <c r="W248" s="119">
        <f t="shared" si="180"/>
        <v>1.0124323099999999</v>
      </c>
      <c r="X248" s="112">
        <f t="shared" si="181"/>
        <v>0</v>
      </c>
      <c r="Y248" s="112">
        <f t="shared" si="182"/>
        <v>0</v>
      </c>
      <c r="Z248" s="125" t="str">
        <f t="shared" si="192"/>
        <v>A+J=</v>
      </c>
      <c r="AA248" s="117">
        <f t="shared" si="193"/>
        <v>44522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197"/>
        <v>100</v>
      </c>
      <c r="AH248" s="145">
        <f t="shared" si="199"/>
        <v>47319</v>
      </c>
      <c r="AI248" s="145">
        <f t="shared" si="210"/>
        <v>47318</v>
      </c>
      <c r="AJ248" s="145">
        <f t="shared" si="211"/>
        <v>47319</v>
      </c>
      <c r="AK248" s="145">
        <f t="shared" si="207"/>
        <v>47350</v>
      </c>
      <c r="AL248" s="143">
        <f t="shared" si="212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22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3"/>
      <c r="DE248" s="1"/>
      <c r="DF248" s="1"/>
      <c r="DG248" s="1"/>
      <c r="DH248" s="1"/>
      <c r="DI248" s="1"/>
      <c r="DJ248" s="1"/>
      <c r="DK248" s="1"/>
      <c r="DL248" s="1"/>
      <c r="DM248" s="1"/>
      <c r="DN248" s="4"/>
    </row>
    <row r="249" spans="1:118" ht="12.75" x14ac:dyDescent="0.2">
      <c r="A249" s="111">
        <f t="shared" si="183"/>
        <v>44514</v>
      </c>
      <c r="B249" s="112">
        <f t="shared" si="176"/>
        <v>0</v>
      </c>
      <c r="C249" s="112">
        <f t="shared" si="189"/>
        <v>0</v>
      </c>
      <c r="D249" s="113">
        <f t="shared" si="184"/>
        <v>5692.31</v>
      </c>
      <c r="E249" s="114">
        <f t="shared" si="203"/>
        <v>5739.56</v>
      </c>
      <c r="F249" s="115">
        <f t="shared" si="204"/>
        <v>44459</v>
      </c>
      <c r="G249" s="116">
        <f t="shared" si="177"/>
        <v>8.3006723105383262E-3</v>
      </c>
      <c r="H249" s="117">
        <f t="shared" si="185"/>
        <v>44522</v>
      </c>
      <c r="I249" s="117">
        <f t="shared" si="178"/>
        <v>44522</v>
      </c>
      <c r="J249" s="118">
        <f t="shared" si="186"/>
        <v>21</v>
      </c>
      <c r="K249" s="118">
        <f t="shared" si="209"/>
        <v>17</v>
      </c>
      <c r="L249" s="8">
        <f t="shared" si="187"/>
        <v>1.0067142899999999</v>
      </c>
      <c r="M249" s="119">
        <f t="shared" si="208"/>
        <v>1.0083006699999999</v>
      </c>
      <c r="N249" s="119">
        <f t="shared" si="198"/>
        <v>1.0491567412520098</v>
      </c>
      <c r="O249" s="112">
        <f t="shared" si="206"/>
        <v>1.0562010799999999</v>
      </c>
      <c r="P249" s="112">
        <f t="shared" si="179"/>
        <v>0</v>
      </c>
      <c r="Q249" s="162">
        <f t="shared" si="190"/>
        <v>0</v>
      </c>
      <c r="R249" s="30">
        <f t="shared" si="191"/>
        <v>0</v>
      </c>
      <c r="S249" s="112">
        <f t="shared" si="202"/>
        <v>0</v>
      </c>
      <c r="T249" s="122">
        <f t="shared" si="188"/>
        <v>0.20100000000000001</v>
      </c>
      <c r="U249" s="120">
        <f t="shared" si="201"/>
        <v>17</v>
      </c>
      <c r="V249" s="120">
        <v>252</v>
      </c>
      <c r="W249" s="119">
        <f t="shared" si="180"/>
        <v>1.0124323099999999</v>
      </c>
      <c r="X249" s="112">
        <f t="shared" si="181"/>
        <v>0</v>
      </c>
      <c r="Y249" s="112">
        <f t="shared" si="182"/>
        <v>0</v>
      </c>
      <c r="Z249" s="125" t="str">
        <f t="shared" si="192"/>
        <v>A+J=</v>
      </c>
      <c r="AA249" s="117">
        <f t="shared" si="193"/>
        <v>44522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197"/>
        <v>101</v>
      </c>
      <c r="AH249" s="145">
        <f t="shared" si="199"/>
        <v>47350</v>
      </c>
      <c r="AI249" s="145">
        <f t="shared" si="210"/>
        <v>47347</v>
      </c>
      <c r="AJ249" s="145">
        <f t="shared" si="211"/>
        <v>47350</v>
      </c>
      <c r="AK249" s="145">
        <f t="shared" si="207"/>
        <v>47381</v>
      </c>
      <c r="AL249" s="143">
        <f t="shared" si="212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22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3"/>
      <c r="DE249" s="1"/>
      <c r="DF249" s="1"/>
      <c r="DG249" s="1"/>
      <c r="DH249" s="1"/>
      <c r="DI249" s="1"/>
      <c r="DJ249" s="1"/>
      <c r="DK249" s="1"/>
      <c r="DL249" s="1"/>
      <c r="DM249" s="1"/>
      <c r="DN249" s="4"/>
    </row>
    <row r="250" spans="1:118" ht="12.75" x14ac:dyDescent="0.2">
      <c r="A250" s="111">
        <f t="shared" si="183"/>
        <v>44515</v>
      </c>
      <c r="B250" s="112">
        <f t="shared" si="176"/>
        <v>0</v>
      </c>
      <c r="C250" s="112">
        <f t="shared" si="189"/>
        <v>0</v>
      </c>
      <c r="D250" s="113">
        <f t="shared" si="184"/>
        <v>5692.31</v>
      </c>
      <c r="E250" s="114">
        <f t="shared" si="203"/>
        <v>5739.56</v>
      </c>
      <c r="F250" s="115">
        <f t="shared" si="204"/>
        <v>44459</v>
      </c>
      <c r="G250" s="116">
        <f t="shared" si="177"/>
        <v>8.3006723105383262E-3</v>
      </c>
      <c r="H250" s="117">
        <f t="shared" si="185"/>
        <v>44522</v>
      </c>
      <c r="I250" s="117">
        <f t="shared" si="178"/>
        <v>44522</v>
      </c>
      <c r="J250" s="118">
        <f t="shared" si="186"/>
        <v>21</v>
      </c>
      <c r="K250" s="118">
        <f t="shared" si="209"/>
        <v>17</v>
      </c>
      <c r="L250" s="8">
        <f t="shared" si="187"/>
        <v>1.0067142899999999</v>
      </c>
      <c r="M250" s="119">
        <f t="shared" si="208"/>
        <v>1.0083006699999999</v>
      </c>
      <c r="N250" s="119">
        <f t="shared" si="198"/>
        <v>1.0491567412520098</v>
      </c>
      <c r="O250" s="112">
        <f t="shared" si="206"/>
        <v>1.0562010799999999</v>
      </c>
      <c r="P250" s="112">
        <f t="shared" si="179"/>
        <v>0</v>
      </c>
      <c r="Q250" s="162">
        <f t="shared" si="190"/>
        <v>0</v>
      </c>
      <c r="R250" s="30">
        <f t="shared" si="191"/>
        <v>0</v>
      </c>
      <c r="S250" s="112">
        <f t="shared" si="202"/>
        <v>0</v>
      </c>
      <c r="T250" s="122">
        <f t="shared" si="188"/>
        <v>0.20100000000000001</v>
      </c>
      <c r="U250" s="120">
        <f t="shared" si="201"/>
        <v>17</v>
      </c>
      <c r="V250" s="120">
        <v>252</v>
      </c>
      <c r="W250" s="119">
        <f t="shared" si="180"/>
        <v>1.0124323099999999</v>
      </c>
      <c r="X250" s="112">
        <f t="shared" si="181"/>
        <v>0</v>
      </c>
      <c r="Y250" s="112">
        <f t="shared" si="182"/>
        <v>0</v>
      </c>
      <c r="Z250" s="125" t="str">
        <f t="shared" si="192"/>
        <v>A+J=</v>
      </c>
      <c r="AA250" s="117">
        <f t="shared" si="193"/>
        <v>44522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197"/>
        <v>102</v>
      </c>
      <c r="AH250" s="145">
        <f t="shared" si="199"/>
        <v>47381</v>
      </c>
      <c r="AI250" s="145">
        <f t="shared" si="210"/>
        <v>47380</v>
      </c>
      <c r="AJ250" s="145">
        <f t="shared" si="211"/>
        <v>47381</v>
      </c>
      <c r="AK250" s="145">
        <f t="shared" si="207"/>
        <v>47413</v>
      </c>
      <c r="AL250" s="143">
        <f t="shared" si="212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22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3"/>
      <c r="DE250" s="1"/>
      <c r="DF250" s="1"/>
      <c r="DG250" s="1"/>
      <c r="DH250" s="1"/>
      <c r="DI250" s="1"/>
      <c r="DJ250" s="1"/>
      <c r="DK250" s="1"/>
      <c r="DL250" s="1"/>
      <c r="DM250" s="1"/>
      <c r="DN250" s="4"/>
    </row>
    <row r="251" spans="1:118" ht="12.75" x14ac:dyDescent="0.2">
      <c r="A251" s="111">
        <f t="shared" si="183"/>
        <v>44516</v>
      </c>
      <c r="B251" s="112">
        <f t="shared" si="176"/>
        <v>0</v>
      </c>
      <c r="C251" s="112">
        <f t="shared" si="189"/>
        <v>0</v>
      </c>
      <c r="D251" s="113">
        <f t="shared" si="184"/>
        <v>5692.31</v>
      </c>
      <c r="E251" s="114">
        <f t="shared" si="203"/>
        <v>5739.56</v>
      </c>
      <c r="F251" s="115">
        <f t="shared" si="204"/>
        <v>44459</v>
      </c>
      <c r="G251" s="116">
        <f t="shared" si="177"/>
        <v>8.3006723105383262E-3</v>
      </c>
      <c r="H251" s="117">
        <f t="shared" si="185"/>
        <v>44522</v>
      </c>
      <c r="I251" s="117">
        <f t="shared" si="178"/>
        <v>44522</v>
      </c>
      <c r="J251" s="118">
        <f t="shared" si="186"/>
        <v>21</v>
      </c>
      <c r="K251" s="118">
        <f t="shared" si="209"/>
        <v>17</v>
      </c>
      <c r="L251" s="8">
        <f t="shared" si="187"/>
        <v>1.0067142899999999</v>
      </c>
      <c r="M251" s="119">
        <f t="shared" si="208"/>
        <v>1.0083006699999999</v>
      </c>
      <c r="N251" s="119">
        <f t="shared" si="198"/>
        <v>1.0491567412520098</v>
      </c>
      <c r="O251" s="112">
        <f t="shared" si="206"/>
        <v>1.0562010799999999</v>
      </c>
      <c r="P251" s="112">
        <f t="shared" si="179"/>
        <v>0</v>
      </c>
      <c r="Q251" s="162">
        <f t="shared" si="190"/>
        <v>0</v>
      </c>
      <c r="R251" s="30">
        <f t="shared" si="191"/>
        <v>0</v>
      </c>
      <c r="S251" s="112">
        <f t="shared" si="202"/>
        <v>0</v>
      </c>
      <c r="T251" s="122">
        <f t="shared" si="188"/>
        <v>0.20100000000000001</v>
      </c>
      <c r="U251" s="120">
        <f t="shared" si="201"/>
        <v>17</v>
      </c>
      <c r="V251" s="120">
        <v>252</v>
      </c>
      <c r="W251" s="119">
        <f t="shared" si="180"/>
        <v>1.0124323099999999</v>
      </c>
      <c r="X251" s="112">
        <f t="shared" si="181"/>
        <v>0</v>
      </c>
      <c r="Y251" s="112">
        <f t="shared" si="182"/>
        <v>0</v>
      </c>
      <c r="Z251" s="125" t="str">
        <f t="shared" si="192"/>
        <v>A+J=</v>
      </c>
      <c r="AA251" s="117">
        <f t="shared" si="193"/>
        <v>44522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197"/>
        <v>103</v>
      </c>
      <c r="AH251" s="145">
        <f t="shared" si="199"/>
        <v>47411</v>
      </c>
      <c r="AI251" s="145">
        <f t="shared" si="210"/>
        <v>47410</v>
      </c>
      <c r="AJ251" s="145">
        <f t="shared" si="211"/>
        <v>47413</v>
      </c>
      <c r="AK251" s="145">
        <f t="shared" si="207"/>
        <v>47442</v>
      </c>
      <c r="AL251" s="143">
        <f t="shared" si="212"/>
        <v>19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22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3"/>
      <c r="DE251" s="1"/>
      <c r="DF251" s="1"/>
      <c r="DG251" s="1"/>
      <c r="DH251" s="1"/>
      <c r="DI251" s="1"/>
      <c r="DJ251" s="1"/>
      <c r="DK251" s="1"/>
      <c r="DL251" s="1"/>
      <c r="DM251" s="1"/>
      <c r="DN251" s="4"/>
    </row>
    <row r="252" spans="1:118" ht="12.75" x14ac:dyDescent="0.2">
      <c r="A252" s="111">
        <f t="shared" si="183"/>
        <v>44517</v>
      </c>
      <c r="B252" s="112">
        <f t="shared" si="176"/>
        <v>0</v>
      </c>
      <c r="C252" s="112">
        <f t="shared" si="189"/>
        <v>0</v>
      </c>
      <c r="D252" s="113">
        <f t="shared" si="184"/>
        <v>5692.31</v>
      </c>
      <c r="E252" s="114">
        <f t="shared" si="203"/>
        <v>5739.56</v>
      </c>
      <c r="F252" s="115">
        <f t="shared" si="204"/>
        <v>44459</v>
      </c>
      <c r="G252" s="116">
        <f t="shared" si="177"/>
        <v>8.3006723105383262E-3</v>
      </c>
      <c r="H252" s="117">
        <f t="shared" si="185"/>
        <v>44522</v>
      </c>
      <c r="I252" s="117">
        <f t="shared" si="178"/>
        <v>44522</v>
      </c>
      <c r="J252" s="118">
        <f t="shared" si="186"/>
        <v>21</v>
      </c>
      <c r="K252" s="118">
        <f t="shared" si="209"/>
        <v>18</v>
      </c>
      <c r="L252" s="8">
        <f t="shared" si="187"/>
        <v>1.00711065</v>
      </c>
      <c r="M252" s="119">
        <f t="shared" si="208"/>
        <v>1.0083006699999999</v>
      </c>
      <c r="N252" s="119">
        <f t="shared" si="198"/>
        <v>1.0491567412520098</v>
      </c>
      <c r="O252" s="112">
        <f t="shared" si="206"/>
        <v>1.05661692</v>
      </c>
      <c r="P252" s="112">
        <f t="shared" si="179"/>
        <v>0</v>
      </c>
      <c r="Q252" s="162">
        <f t="shared" si="190"/>
        <v>0</v>
      </c>
      <c r="R252" s="30">
        <f t="shared" si="191"/>
        <v>0</v>
      </c>
      <c r="S252" s="112">
        <f t="shared" si="202"/>
        <v>0</v>
      </c>
      <c r="T252" s="122">
        <f t="shared" si="188"/>
        <v>0.20100000000000001</v>
      </c>
      <c r="U252" s="120">
        <f t="shared" si="201"/>
        <v>18</v>
      </c>
      <c r="V252" s="120">
        <v>252</v>
      </c>
      <c r="W252" s="119">
        <f t="shared" si="180"/>
        <v>1.0131684169999999</v>
      </c>
      <c r="X252" s="112">
        <f t="shared" si="181"/>
        <v>0</v>
      </c>
      <c r="Y252" s="112">
        <f t="shared" si="182"/>
        <v>0</v>
      </c>
      <c r="Z252" s="125" t="str">
        <f t="shared" si="192"/>
        <v>A+J=</v>
      </c>
      <c r="AA252" s="117">
        <f t="shared" si="193"/>
        <v>44522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197"/>
        <v>104</v>
      </c>
      <c r="AH252" s="145">
        <f t="shared" si="199"/>
        <v>47442</v>
      </c>
      <c r="AI252" s="145">
        <f t="shared" si="210"/>
        <v>47441</v>
      </c>
      <c r="AJ252" s="145">
        <f t="shared" si="211"/>
        <v>47442</v>
      </c>
      <c r="AK252" s="145">
        <f t="shared" si="207"/>
        <v>47472</v>
      </c>
      <c r="AL252" s="143">
        <f t="shared" si="212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22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3"/>
      <c r="DE252" s="1"/>
      <c r="DF252" s="1"/>
      <c r="DG252" s="1"/>
      <c r="DH252" s="1"/>
      <c r="DI252" s="1"/>
      <c r="DJ252" s="1"/>
      <c r="DK252" s="1"/>
      <c r="DL252" s="1"/>
      <c r="DM252" s="1"/>
      <c r="DN252" s="4"/>
    </row>
    <row r="253" spans="1:118" ht="12.75" x14ac:dyDescent="0.2">
      <c r="A253" s="111">
        <f t="shared" si="183"/>
        <v>44518</v>
      </c>
      <c r="B253" s="112">
        <f t="shared" si="176"/>
        <v>0</v>
      </c>
      <c r="C253" s="112">
        <f t="shared" si="189"/>
        <v>0</v>
      </c>
      <c r="D253" s="113">
        <f t="shared" si="184"/>
        <v>5692.31</v>
      </c>
      <c r="E253" s="114">
        <f t="shared" si="203"/>
        <v>5739.56</v>
      </c>
      <c r="F253" s="115">
        <f t="shared" si="204"/>
        <v>44459</v>
      </c>
      <c r="G253" s="116">
        <f t="shared" si="177"/>
        <v>8.3006723105383262E-3</v>
      </c>
      <c r="H253" s="117">
        <f t="shared" si="185"/>
        <v>44522</v>
      </c>
      <c r="I253" s="117">
        <f t="shared" si="178"/>
        <v>44522</v>
      </c>
      <c r="J253" s="118">
        <f t="shared" si="186"/>
        <v>21</v>
      </c>
      <c r="K253" s="118">
        <f t="shared" si="209"/>
        <v>19</v>
      </c>
      <c r="L253" s="8">
        <f t="shared" si="187"/>
        <v>1.00750717</v>
      </c>
      <c r="M253" s="119">
        <f t="shared" si="208"/>
        <v>1.0083006699999999</v>
      </c>
      <c r="N253" s="119">
        <f t="shared" si="198"/>
        <v>1.0491567412520098</v>
      </c>
      <c r="O253" s="112">
        <f t="shared" si="206"/>
        <v>1.0570329300000001</v>
      </c>
      <c r="P253" s="112">
        <f t="shared" si="179"/>
        <v>0</v>
      </c>
      <c r="Q253" s="162">
        <f t="shared" si="190"/>
        <v>0</v>
      </c>
      <c r="R253" s="30">
        <f t="shared" si="191"/>
        <v>0</v>
      </c>
      <c r="S253" s="112">
        <f t="shared" si="202"/>
        <v>0</v>
      </c>
      <c r="T253" s="122">
        <f t="shared" si="188"/>
        <v>0.20100000000000001</v>
      </c>
      <c r="U253" s="120">
        <f t="shared" si="201"/>
        <v>19</v>
      </c>
      <c r="V253" s="120">
        <v>252</v>
      </c>
      <c r="W253" s="119">
        <f t="shared" si="180"/>
        <v>1.0139050590000001</v>
      </c>
      <c r="X253" s="112">
        <f t="shared" si="181"/>
        <v>0</v>
      </c>
      <c r="Y253" s="112">
        <f t="shared" si="182"/>
        <v>0</v>
      </c>
      <c r="Z253" s="125" t="str">
        <f t="shared" si="192"/>
        <v>A+J=</v>
      </c>
      <c r="AA253" s="117">
        <f t="shared" si="193"/>
        <v>44522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197"/>
        <v>105</v>
      </c>
      <c r="AH253" s="145">
        <f t="shared" si="199"/>
        <v>47472</v>
      </c>
      <c r="AI253" s="145">
        <f t="shared" si="210"/>
        <v>47471</v>
      </c>
      <c r="AJ253" s="145">
        <f t="shared" si="211"/>
        <v>47472</v>
      </c>
      <c r="AK253" s="145">
        <f t="shared" si="207"/>
        <v>47504</v>
      </c>
      <c r="AL253" s="143">
        <f t="shared" si="212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22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3"/>
      <c r="DE253" s="1"/>
      <c r="DF253" s="1"/>
      <c r="DG253" s="1"/>
      <c r="DH253" s="1"/>
      <c r="DI253" s="1"/>
      <c r="DJ253" s="1"/>
      <c r="DK253" s="1"/>
      <c r="DL253" s="1"/>
      <c r="DM253" s="1"/>
      <c r="DN253" s="4"/>
    </row>
    <row r="254" spans="1:118" ht="12.75" x14ac:dyDescent="0.2">
      <c r="A254" s="111">
        <f t="shared" si="183"/>
        <v>44519</v>
      </c>
      <c r="B254" s="112">
        <f t="shared" si="176"/>
        <v>0</v>
      </c>
      <c r="C254" s="112">
        <f t="shared" si="189"/>
        <v>0</v>
      </c>
      <c r="D254" s="113">
        <f t="shared" si="184"/>
        <v>5692.31</v>
      </c>
      <c r="E254" s="114">
        <f t="shared" si="203"/>
        <v>5739.56</v>
      </c>
      <c r="F254" s="115">
        <f t="shared" si="204"/>
        <v>44459</v>
      </c>
      <c r="G254" s="116">
        <f t="shared" si="177"/>
        <v>8.3006723105383262E-3</v>
      </c>
      <c r="H254" s="117">
        <f t="shared" si="185"/>
        <v>44522</v>
      </c>
      <c r="I254" s="117">
        <f t="shared" si="178"/>
        <v>44522</v>
      </c>
      <c r="J254" s="118">
        <f t="shared" si="186"/>
        <v>21</v>
      </c>
      <c r="K254" s="118">
        <f t="shared" si="209"/>
        <v>20</v>
      </c>
      <c r="L254" s="8">
        <f t="shared" si="187"/>
        <v>1.00790384</v>
      </c>
      <c r="M254" s="119">
        <f t="shared" si="208"/>
        <v>1.0083006699999999</v>
      </c>
      <c r="N254" s="119">
        <f t="shared" si="198"/>
        <v>1.0491567412520098</v>
      </c>
      <c r="O254" s="112">
        <f t="shared" si="206"/>
        <v>1.0574490999999999</v>
      </c>
      <c r="P254" s="112">
        <f t="shared" si="179"/>
        <v>0</v>
      </c>
      <c r="Q254" s="162">
        <f t="shared" si="190"/>
        <v>0</v>
      </c>
      <c r="R254" s="30">
        <f t="shared" si="191"/>
        <v>0</v>
      </c>
      <c r="S254" s="112">
        <f t="shared" si="202"/>
        <v>0</v>
      </c>
      <c r="T254" s="122">
        <f t="shared" si="188"/>
        <v>0.20100000000000001</v>
      </c>
      <c r="U254" s="120">
        <f t="shared" si="201"/>
        <v>20</v>
      </c>
      <c r="V254" s="120">
        <v>252</v>
      </c>
      <c r="W254" s="119">
        <f t="shared" si="180"/>
        <v>1.0146422369999999</v>
      </c>
      <c r="X254" s="112">
        <f t="shared" si="181"/>
        <v>0</v>
      </c>
      <c r="Y254" s="112">
        <f t="shared" si="182"/>
        <v>0</v>
      </c>
      <c r="Z254" s="125" t="str">
        <f t="shared" si="192"/>
        <v>A+J=</v>
      </c>
      <c r="AA254" s="117">
        <f t="shared" si="193"/>
        <v>44522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197"/>
        <v>106</v>
      </c>
      <c r="AH254" s="145">
        <f t="shared" si="199"/>
        <v>47503</v>
      </c>
      <c r="AI254" s="145">
        <f t="shared" si="210"/>
        <v>47501</v>
      </c>
      <c r="AJ254" s="145">
        <f t="shared" si="211"/>
        <v>47504</v>
      </c>
      <c r="AK254" s="145">
        <f t="shared" si="207"/>
        <v>47534</v>
      </c>
      <c r="AL254" s="143">
        <f t="shared" si="212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22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3"/>
      <c r="DE254" s="1"/>
      <c r="DF254" s="1"/>
      <c r="DG254" s="1"/>
      <c r="DH254" s="1"/>
      <c r="DI254" s="1"/>
      <c r="DJ254" s="1"/>
      <c r="DK254" s="1"/>
      <c r="DL254" s="1"/>
      <c r="DM254" s="1"/>
      <c r="DN254" s="4"/>
    </row>
    <row r="255" spans="1:118" ht="12.75" x14ac:dyDescent="0.2">
      <c r="A255" s="111">
        <f t="shared" si="183"/>
        <v>44520</v>
      </c>
      <c r="B255" s="112">
        <f t="shared" si="176"/>
        <v>0</v>
      </c>
      <c r="C255" s="112">
        <f t="shared" si="189"/>
        <v>0</v>
      </c>
      <c r="D255" s="113">
        <f t="shared" si="184"/>
        <v>5692.31</v>
      </c>
      <c r="E255" s="114">
        <f t="shared" si="203"/>
        <v>5739.56</v>
      </c>
      <c r="F255" s="115">
        <f t="shared" si="204"/>
        <v>44459</v>
      </c>
      <c r="G255" s="116">
        <f t="shared" si="177"/>
        <v>8.3006723105383262E-3</v>
      </c>
      <c r="H255" s="117">
        <f t="shared" si="185"/>
        <v>44550</v>
      </c>
      <c r="I255" s="117">
        <f t="shared" si="178"/>
        <v>44522</v>
      </c>
      <c r="J255" s="118">
        <f t="shared" si="186"/>
        <v>21</v>
      </c>
      <c r="K255" s="118">
        <f t="shared" si="209"/>
        <v>21</v>
      </c>
      <c r="L255" s="8">
        <f t="shared" si="187"/>
        <v>1.0083006699999999</v>
      </c>
      <c r="M255" s="119">
        <f t="shared" si="208"/>
        <v>1.0083006699999999</v>
      </c>
      <c r="N255" s="119">
        <f t="shared" si="198"/>
        <v>1.0491567412520098</v>
      </c>
      <c r="O255" s="112">
        <f t="shared" si="206"/>
        <v>1.05786544</v>
      </c>
      <c r="P255" s="112">
        <f t="shared" si="179"/>
        <v>0</v>
      </c>
      <c r="Q255" s="162">
        <f t="shared" si="190"/>
        <v>0</v>
      </c>
      <c r="R255" s="30">
        <f t="shared" si="191"/>
        <v>0</v>
      </c>
      <c r="S255" s="112">
        <f t="shared" si="202"/>
        <v>0</v>
      </c>
      <c r="T255" s="122">
        <f t="shared" si="188"/>
        <v>0.20100000000000001</v>
      </c>
      <c r="U255" s="120">
        <f t="shared" si="201"/>
        <v>21</v>
      </c>
      <c r="V255" s="120">
        <v>252</v>
      </c>
      <c r="W255" s="119">
        <f t="shared" si="180"/>
        <v>1.0153799509999999</v>
      </c>
      <c r="X255" s="112">
        <f t="shared" si="181"/>
        <v>0</v>
      </c>
      <c r="Y255" s="112">
        <f t="shared" si="182"/>
        <v>0</v>
      </c>
      <c r="Z255" s="125" t="str">
        <f t="shared" si="192"/>
        <v>A+J=</v>
      </c>
      <c r="AA255" s="117">
        <f t="shared" si="193"/>
        <v>44522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197"/>
        <v>107</v>
      </c>
      <c r="AH255" s="145">
        <f t="shared" si="199"/>
        <v>47534</v>
      </c>
      <c r="AI255" s="145">
        <f t="shared" si="210"/>
        <v>47533</v>
      </c>
      <c r="AJ255" s="145">
        <f t="shared" si="211"/>
        <v>47534</v>
      </c>
      <c r="AK255" s="145">
        <f t="shared" si="207"/>
        <v>47562</v>
      </c>
      <c r="AL255" s="143">
        <f t="shared" si="212"/>
        <v>18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22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3"/>
      <c r="DE255" s="1"/>
      <c r="DF255" s="1"/>
      <c r="DG255" s="1"/>
      <c r="DH255" s="1"/>
      <c r="DI255" s="1"/>
      <c r="DJ255" s="1"/>
      <c r="DK255" s="1"/>
      <c r="DL255" s="1"/>
      <c r="DM255" s="1"/>
      <c r="DN255" s="4"/>
    </row>
    <row r="256" spans="1:118" ht="12.75" x14ac:dyDescent="0.2">
      <c r="A256" s="111">
        <f t="shared" si="183"/>
        <v>44521</v>
      </c>
      <c r="B256" s="112">
        <f t="shared" si="176"/>
        <v>0</v>
      </c>
      <c r="C256" s="112">
        <f t="shared" si="189"/>
        <v>0</v>
      </c>
      <c r="D256" s="113">
        <f t="shared" si="184"/>
        <v>5692.31</v>
      </c>
      <c r="E256" s="114">
        <f t="shared" si="203"/>
        <v>5739.56</v>
      </c>
      <c r="F256" s="115">
        <f t="shared" si="204"/>
        <v>44459</v>
      </c>
      <c r="G256" s="116">
        <f t="shared" si="177"/>
        <v>8.3006723105383262E-3</v>
      </c>
      <c r="H256" s="117">
        <f t="shared" si="185"/>
        <v>44550</v>
      </c>
      <c r="I256" s="117">
        <f t="shared" si="178"/>
        <v>44522</v>
      </c>
      <c r="J256" s="118">
        <f t="shared" si="186"/>
        <v>21</v>
      </c>
      <c r="K256" s="118">
        <f t="shared" si="209"/>
        <v>21</v>
      </c>
      <c r="L256" s="8">
        <f t="shared" si="187"/>
        <v>1.0083006699999999</v>
      </c>
      <c r="M256" s="119">
        <f t="shared" si="208"/>
        <v>1.0083006699999999</v>
      </c>
      <c r="N256" s="119">
        <f t="shared" si="198"/>
        <v>1.0491567412520098</v>
      </c>
      <c r="O256" s="112">
        <f t="shared" si="206"/>
        <v>1.05786544</v>
      </c>
      <c r="P256" s="112">
        <f t="shared" si="179"/>
        <v>0</v>
      </c>
      <c r="Q256" s="162">
        <f t="shared" si="190"/>
        <v>0</v>
      </c>
      <c r="R256" s="30">
        <f t="shared" si="191"/>
        <v>0</v>
      </c>
      <c r="S256" s="112">
        <f t="shared" si="202"/>
        <v>0</v>
      </c>
      <c r="T256" s="122">
        <f t="shared" si="188"/>
        <v>0.20100000000000001</v>
      </c>
      <c r="U256" s="120">
        <f t="shared" si="201"/>
        <v>21</v>
      </c>
      <c r="V256" s="120">
        <v>252</v>
      </c>
      <c r="W256" s="119">
        <f t="shared" si="180"/>
        <v>1.0153799509999999</v>
      </c>
      <c r="X256" s="112">
        <f t="shared" si="181"/>
        <v>0</v>
      </c>
      <c r="Y256" s="112">
        <f t="shared" si="182"/>
        <v>0</v>
      </c>
      <c r="Z256" s="125" t="str">
        <f t="shared" si="192"/>
        <v>A+J=</v>
      </c>
      <c r="AA256" s="117">
        <f t="shared" si="193"/>
        <v>44522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197"/>
        <v>108</v>
      </c>
      <c r="AH256" s="145">
        <f t="shared" si="199"/>
        <v>47562</v>
      </c>
      <c r="AI256" s="145">
        <f t="shared" si="210"/>
        <v>47561</v>
      </c>
      <c r="AJ256" s="145">
        <f t="shared" si="211"/>
        <v>47562</v>
      </c>
      <c r="AK256" s="145">
        <f t="shared" si="207"/>
        <v>47595</v>
      </c>
      <c r="AL256" s="143">
        <f t="shared" si="212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22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3"/>
      <c r="DE256" s="1"/>
      <c r="DF256" s="1"/>
      <c r="DG256" s="1"/>
      <c r="DH256" s="1"/>
      <c r="DI256" s="1"/>
      <c r="DJ256" s="1"/>
      <c r="DK256" s="1"/>
      <c r="DL256" s="1"/>
      <c r="DM256" s="1"/>
      <c r="DN256" s="4"/>
    </row>
    <row r="257" spans="1:124" ht="12.75" x14ac:dyDescent="0.2">
      <c r="A257" s="111">
        <f t="shared" si="183"/>
        <v>44522</v>
      </c>
      <c r="B257" s="112">
        <f t="shared" si="176"/>
        <v>0</v>
      </c>
      <c r="C257" s="112">
        <f t="shared" si="189"/>
        <v>0</v>
      </c>
      <c r="D257" s="113">
        <f t="shared" si="184"/>
        <v>5692.31</v>
      </c>
      <c r="E257" s="114">
        <f t="shared" si="203"/>
        <v>5739.56</v>
      </c>
      <c r="F257" s="115">
        <f t="shared" si="204"/>
        <v>44459</v>
      </c>
      <c r="G257" s="116">
        <f t="shared" si="177"/>
        <v>8.3006723105383262E-3</v>
      </c>
      <c r="H257" s="117">
        <f t="shared" si="185"/>
        <v>44550</v>
      </c>
      <c r="I257" s="117">
        <f t="shared" si="178"/>
        <v>44522</v>
      </c>
      <c r="J257" s="118">
        <f t="shared" si="186"/>
        <v>21</v>
      </c>
      <c r="K257" s="118">
        <f t="shared" si="209"/>
        <v>21</v>
      </c>
      <c r="L257" s="8">
        <f t="shared" si="187"/>
        <v>1.0083006699999999</v>
      </c>
      <c r="M257" s="119">
        <f t="shared" si="208"/>
        <v>1.0083006699999999</v>
      </c>
      <c r="N257" s="119">
        <f t="shared" si="198"/>
        <v>1.0491567412520098</v>
      </c>
      <c r="O257" s="112">
        <f t="shared" si="206"/>
        <v>1.05786544</v>
      </c>
      <c r="P257" s="112">
        <f t="shared" si="179"/>
        <v>0</v>
      </c>
      <c r="Q257" s="162">
        <f t="shared" si="190"/>
        <v>8</v>
      </c>
      <c r="R257" s="30">
        <f t="shared" si="191"/>
        <v>2.7747999999999998E-2</v>
      </c>
      <c r="S257" s="112">
        <f t="shared" si="202"/>
        <v>0</v>
      </c>
      <c r="T257" s="122">
        <f t="shared" si="188"/>
        <v>0.20100000000000001</v>
      </c>
      <c r="U257" s="120">
        <f t="shared" si="201"/>
        <v>21</v>
      </c>
      <c r="V257" s="120">
        <v>252</v>
      </c>
      <c r="W257" s="119">
        <f t="shared" si="180"/>
        <v>1.0153799509999999</v>
      </c>
      <c r="X257" s="112">
        <f t="shared" si="181"/>
        <v>0</v>
      </c>
      <c r="Y257" s="112">
        <f t="shared" si="182"/>
        <v>0</v>
      </c>
      <c r="Z257" s="125" t="str">
        <f t="shared" si="192"/>
        <v>A+J=</v>
      </c>
      <c r="AA257" s="117">
        <f t="shared" si="193"/>
        <v>44522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197"/>
        <v>109</v>
      </c>
      <c r="AH257" s="145">
        <f t="shared" si="199"/>
        <v>47593</v>
      </c>
      <c r="AI257" s="145">
        <f t="shared" si="210"/>
        <v>47591</v>
      </c>
      <c r="AJ257" s="145">
        <f t="shared" si="211"/>
        <v>47595</v>
      </c>
      <c r="AK257" s="145">
        <f t="shared" si="207"/>
        <v>47623</v>
      </c>
      <c r="AL257" s="143">
        <f t="shared" si="212"/>
        <v>19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22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3"/>
      <c r="DE257" s="1"/>
      <c r="DF257" s="1"/>
      <c r="DG257" s="1"/>
      <c r="DH257" s="1"/>
      <c r="DI257" s="1"/>
      <c r="DJ257" s="1"/>
      <c r="DK257" s="1"/>
      <c r="DL257" s="1"/>
      <c r="DM257" s="1"/>
      <c r="DN257" s="4"/>
    </row>
    <row r="258" spans="1:124" ht="12.75" x14ac:dyDescent="0.2">
      <c r="A258" s="111">
        <f t="shared" si="183"/>
        <v>44523</v>
      </c>
      <c r="B258" s="112">
        <f t="shared" si="176"/>
        <v>0</v>
      </c>
      <c r="C258" s="112">
        <f t="shared" si="189"/>
        <v>0</v>
      </c>
      <c r="D258" s="113">
        <f t="shared" si="184"/>
        <v>5692.31</v>
      </c>
      <c r="E258" s="114">
        <f t="shared" si="203"/>
        <v>5739.56</v>
      </c>
      <c r="F258" s="115">
        <f t="shared" si="204"/>
        <v>44491</v>
      </c>
      <c r="G258" s="116">
        <f t="shared" si="177"/>
        <v>8.3006723105383262E-3</v>
      </c>
      <c r="H258" s="117">
        <f t="shared" si="185"/>
        <v>44550</v>
      </c>
      <c r="I258" s="117">
        <f t="shared" si="178"/>
        <v>44550</v>
      </c>
      <c r="J258" s="118">
        <f t="shared" si="186"/>
        <v>20</v>
      </c>
      <c r="K258" s="118">
        <f t="shared" si="209"/>
        <v>1</v>
      </c>
      <c r="L258" s="8">
        <f t="shared" si="187"/>
        <v>1.0004134</v>
      </c>
      <c r="M258" s="119">
        <f t="shared" si="208"/>
        <v>1.0083006699999999</v>
      </c>
      <c r="N258" s="119">
        <f t="shared" si="198"/>
        <v>1.057865445139418</v>
      </c>
      <c r="O258" s="112">
        <f t="shared" si="206"/>
        <v>1.0583027599999999</v>
      </c>
      <c r="P258" s="112">
        <f t="shared" si="179"/>
        <v>0</v>
      </c>
      <c r="Q258" s="162">
        <f t="shared" si="190"/>
        <v>0</v>
      </c>
      <c r="R258" s="30">
        <f t="shared" si="191"/>
        <v>0</v>
      </c>
      <c r="S258" s="112">
        <f t="shared" si="202"/>
        <v>0</v>
      </c>
      <c r="T258" s="122">
        <f t="shared" si="188"/>
        <v>0.20100000000000001</v>
      </c>
      <c r="U258" s="120">
        <f t="shared" si="201"/>
        <v>1</v>
      </c>
      <c r="V258" s="120">
        <v>252</v>
      </c>
      <c r="W258" s="119">
        <f t="shared" si="180"/>
        <v>1.000727068</v>
      </c>
      <c r="X258" s="112">
        <f t="shared" si="181"/>
        <v>0</v>
      </c>
      <c r="Y258" s="112">
        <f t="shared" si="182"/>
        <v>0</v>
      </c>
      <c r="Z258" s="125" t="str">
        <f t="shared" si="192"/>
        <v>A+J=</v>
      </c>
      <c r="AA258" s="117">
        <f t="shared" si="193"/>
        <v>44550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197"/>
        <v>110</v>
      </c>
      <c r="AH258" s="145">
        <f t="shared" si="199"/>
        <v>47623</v>
      </c>
      <c r="AI258" s="145">
        <f t="shared" si="210"/>
        <v>47620</v>
      </c>
      <c r="AJ258" s="145">
        <f t="shared" si="211"/>
        <v>47623</v>
      </c>
      <c r="AK258" s="145">
        <f t="shared" si="207"/>
        <v>47655</v>
      </c>
      <c r="AL258" s="143">
        <f t="shared" si="212"/>
        <v>23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22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3"/>
      <c r="DE258" s="1"/>
      <c r="DF258" s="1"/>
      <c r="DG258" s="1"/>
      <c r="DH258" s="1"/>
      <c r="DI258" s="1"/>
      <c r="DJ258" s="1"/>
      <c r="DK258" s="1"/>
      <c r="DL258" s="1"/>
      <c r="DM258" s="1"/>
      <c r="DN258" s="4"/>
    </row>
    <row r="259" spans="1:124" ht="12.75" x14ac:dyDescent="0.2">
      <c r="A259" s="111">
        <f t="shared" si="183"/>
        <v>44524</v>
      </c>
      <c r="B259" s="112">
        <f t="shared" si="176"/>
        <v>0</v>
      </c>
      <c r="C259" s="112">
        <f t="shared" si="189"/>
        <v>0</v>
      </c>
      <c r="D259" s="113">
        <f t="shared" si="184"/>
        <v>5692.31</v>
      </c>
      <c r="E259" s="114">
        <f t="shared" si="203"/>
        <v>5739.56</v>
      </c>
      <c r="F259" s="115">
        <f t="shared" si="204"/>
        <v>44491</v>
      </c>
      <c r="G259" s="116">
        <f t="shared" si="177"/>
        <v>8.3006723105383262E-3</v>
      </c>
      <c r="H259" s="117">
        <f t="shared" si="185"/>
        <v>44550</v>
      </c>
      <c r="I259" s="117">
        <f t="shared" si="178"/>
        <v>44550</v>
      </c>
      <c r="J259" s="118">
        <f t="shared" si="186"/>
        <v>20</v>
      </c>
      <c r="K259" s="118">
        <f t="shared" si="209"/>
        <v>2</v>
      </c>
      <c r="L259" s="8">
        <f t="shared" si="187"/>
        <v>1.00082698</v>
      </c>
      <c r="M259" s="119">
        <f t="shared" si="208"/>
        <v>1.0083006699999999</v>
      </c>
      <c r="N259" s="119">
        <f t="shared" si="198"/>
        <v>1.057865445139418</v>
      </c>
      <c r="O259" s="112">
        <f t="shared" si="206"/>
        <v>1.0587402699999999</v>
      </c>
      <c r="P259" s="112">
        <f t="shared" si="179"/>
        <v>0</v>
      </c>
      <c r="Q259" s="162">
        <f t="shared" si="190"/>
        <v>0</v>
      </c>
      <c r="R259" s="30">
        <f t="shared" si="191"/>
        <v>0</v>
      </c>
      <c r="S259" s="112">
        <f t="shared" si="202"/>
        <v>0</v>
      </c>
      <c r="T259" s="122">
        <f t="shared" si="188"/>
        <v>0.20100000000000001</v>
      </c>
      <c r="U259" s="120">
        <f t="shared" si="201"/>
        <v>2</v>
      </c>
      <c r="V259" s="120">
        <v>252</v>
      </c>
      <c r="W259" s="119">
        <f t="shared" si="180"/>
        <v>1.0014546639999999</v>
      </c>
      <c r="X259" s="112">
        <f t="shared" si="181"/>
        <v>0</v>
      </c>
      <c r="Y259" s="112">
        <f t="shared" si="182"/>
        <v>0</v>
      </c>
      <c r="Z259" s="125" t="str">
        <f t="shared" si="192"/>
        <v>A+J=</v>
      </c>
      <c r="AA259" s="117">
        <f t="shared" si="193"/>
        <v>44550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197"/>
        <v>111</v>
      </c>
      <c r="AH259" s="145">
        <f t="shared" si="199"/>
        <v>47654</v>
      </c>
      <c r="AI259" s="145">
        <f t="shared" si="210"/>
        <v>47653</v>
      </c>
      <c r="AJ259" s="145">
        <f t="shared" si="211"/>
        <v>47655</v>
      </c>
      <c r="AK259" s="145">
        <f t="shared" si="207"/>
        <v>47686</v>
      </c>
      <c r="AL259" s="143">
        <f t="shared" si="212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22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3"/>
      <c r="DE259" s="1"/>
      <c r="DF259" s="1"/>
      <c r="DG259" s="1"/>
      <c r="DH259" s="1"/>
      <c r="DI259" s="1"/>
      <c r="DJ259" s="1"/>
      <c r="DK259" s="1"/>
      <c r="DL259" s="1"/>
      <c r="DM259" s="1"/>
      <c r="DN259" s="4"/>
      <c r="DO259" s="1"/>
      <c r="DP259" s="1"/>
      <c r="DQ259" s="1"/>
      <c r="DR259" s="1"/>
      <c r="DS259" s="1"/>
      <c r="DT259" s="1"/>
    </row>
    <row r="260" spans="1:124" ht="12.75" x14ac:dyDescent="0.2">
      <c r="A260" s="111">
        <f t="shared" si="183"/>
        <v>44525</v>
      </c>
      <c r="B260" s="112">
        <f t="shared" si="176"/>
        <v>0</v>
      </c>
      <c r="C260" s="112">
        <f t="shared" si="189"/>
        <v>0</v>
      </c>
      <c r="D260" s="113">
        <f t="shared" si="184"/>
        <v>5692.31</v>
      </c>
      <c r="E260" s="114">
        <f t="shared" si="203"/>
        <v>5739.56</v>
      </c>
      <c r="F260" s="115">
        <f t="shared" si="204"/>
        <v>44491</v>
      </c>
      <c r="G260" s="116">
        <f t="shared" si="177"/>
        <v>8.3006723105383262E-3</v>
      </c>
      <c r="H260" s="117">
        <f t="shared" si="185"/>
        <v>44550</v>
      </c>
      <c r="I260" s="117">
        <f t="shared" si="178"/>
        <v>44550</v>
      </c>
      <c r="J260" s="118">
        <f t="shared" si="186"/>
        <v>20</v>
      </c>
      <c r="K260" s="118">
        <f t="shared" si="209"/>
        <v>3</v>
      </c>
      <c r="L260" s="8">
        <f t="shared" si="187"/>
        <v>1.0012407299999999</v>
      </c>
      <c r="M260" s="119">
        <f t="shared" si="208"/>
        <v>1.0083006699999999</v>
      </c>
      <c r="N260" s="119">
        <f t="shared" si="198"/>
        <v>1.057865445139418</v>
      </c>
      <c r="O260" s="112">
        <f t="shared" si="206"/>
        <v>1.0591779699999999</v>
      </c>
      <c r="P260" s="112">
        <f t="shared" si="179"/>
        <v>0</v>
      </c>
      <c r="Q260" s="162">
        <f t="shared" si="190"/>
        <v>0</v>
      </c>
      <c r="R260" s="30">
        <f t="shared" si="191"/>
        <v>0</v>
      </c>
      <c r="S260" s="112">
        <f t="shared" si="202"/>
        <v>0</v>
      </c>
      <c r="T260" s="122">
        <f t="shared" si="188"/>
        <v>0.20100000000000001</v>
      </c>
      <c r="U260" s="120">
        <f t="shared" si="201"/>
        <v>3</v>
      </c>
      <c r="V260" s="120">
        <v>252</v>
      </c>
      <c r="W260" s="119">
        <f t="shared" si="180"/>
        <v>1.00218279</v>
      </c>
      <c r="X260" s="112">
        <f t="shared" si="181"/>
        <v>0</v>
      </c>
      <c r="Y260" s="112">
        <f t="shared" si="182"/>
        <v>0</v>
      </c>
      <c r="Z260" s="125" t="str">
        <f t="shared" si="192"/>
        <v>A+J=</v>
      </c>
      <c r="AA260" s="117">
        <f t="shared" si="193"/>
        <v>44550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197"/>
        <v>112</v>
      </c>
      <c r="AH260" s="145">
        <f t="shared" si="199"/>
        <v>47684</v>
      </c>
      <c r="AI260" s="145">
        <f t="shared" si="210"/>
        <v>47683</v>
      </c>
      <c r="AJ260" s="145">
        <f t="shared" si="211"/>
        <v>47686</v>
      </c>
      <c r="AK260" s="145">
        <f t="shared" si="207"/>
        <v>47715</v>
      </c>
      <c r="AL260" s="143">
        <f t="shared" si="212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22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3"/>
      <c r="DE260" s="1"/>
      <c r="DF260" s="1"/>
      <c r="DG260" s="1"/>
      <c r="DH260" s="1"/>
      <c r="DI260" s="1"/>
      <c r="DJ260" s="1"/>
      <c r="DK260" s="1"/>
      <c r="DL260" s="1"/>
      <c r="DM260" s="1"/>
      <c r="DN260" s="4"/>
      <c r="DO260" s="1"/>
      <c r="DP260" s="1"/>
      <c r="DQ260" s="1"/>
      <c r="DR260" s="1"/>
      <c r="DS260" s="1"/>
      <c r="DT260" s="1"/>
    </row>
    <row r="261" spans="1:124" ht="12.75" x14ac:dyDescent="0.2">
      <c r="A261" s="111">
        <f t="shared" si="183"/>
        <v>44526</v>
      </c>
      <c r="B261" s="112">
        <f t="shared" si="176"/>
        <v>0</v>
      </c>
      <c r="C261" s="112">
        <f t="shared" si="189"/>
        <v>0</v>
      </c>
      <c r="D261" s="113">
        <f t="shared" si="184"/>
        <v>5692.31</v>
      </c>
      <c r="E261" s="114">
        <f t="shared" si="203"/>
        <v>5739.56</v>
      </c>
      <c r="F261" s="115">
        <f t="shared" si="204"/>
        <v>44491</v>
      </c>
      <c r="G261" s="116">
        <f t="shared" si="177"/>
        <v>8.3006723105383262E-3</v>
      </c>
      <c r="H261" s="117">
        <f t="shared" si="185"/>
        <v>44550</v>
      </c>
      <c r="I261" s="117">
        <f t="shared" si="178"/>
        <v>44550</v>
      </c>
      <c r="J261" s="118">
        <f t="shared" si="186"/>
        <v>20</v>
      </c>
      <c r="K261" s="118">
        <f t="shared" si="209"/>
        <v>4</v>
      </c>
      <c r="L261" s="8">
        <f t="shared" si="187"/>
        <v>1.0016546399999999</v>
      </c>
      <c r="M261" s="119">
        <f t="shared" si="208"/>
        <v>1.0083006699999999</v>
      </c>
      <c r="N261" s="119">
        <f t="shared" si="198"/>
        <v>1.057865445139418</v>
      </c>
      <c r="O261" s="112">
        <f t="shared" si="206"/>
        <v>1.05961583</v>
      </c>
      <c r="P261" s="112">
        <f t="shared" si="179"/>
        <v>0</v>
      </c>
      <c r="Q261" s="162">
        <f t="shared" si="190"/>
        <v>0</v>
      </c>
      <c r="R261" s="30">
        <f t="shared" si="191"/>
        <v>0</v>
      </c>
      <c r="S261" s="112">
        <f t="shared" si="202"/>
        <v>0</v>
      </c>
      <c r="T261" s="122">
        <f t="shared" si="188"/>
        <v>0.20100000000000001</v>
      </c>
      <c r="U261" s="120">
        <f t="shared" si="201"/>
        <v>4</v>
      </c>
      <c r="V261" s="120">
        <v>252</v>
      </c>
      <c r="W261" s="119">
        <f t="shared" si="180"/>
        <v>1.0029114450000001</v>
      </c>
      <c r="X261" s="112">
        <f t="shared" si="181"/>
        <v>0</v>
      </c>
      <c r="Y261" s="112">
        <f t="shared" si="182"/>
        <v>0</v>
      </c>
      <c r="Z261" s="125" t="str">
        <f t="shared" si="192"/>
        <v>A+J=</v>
      </c>
      <c r="AA261" s="117">
        <f t="shared" si="193"/>
        <v>44550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197"/>
        <v>113</v>
      </c>
      <c r="AH261" s="145">
        <f t="shared" si="199"/>
        <v>47715</v>
      </c>
      <c r="AI261" s="145">
        <f t="shared" si="210"/>
        <v>47714</v>
      </c>
      <c r="AJ261" s="145">
        <f t="shared" si="211"/>
        <v>47715</v>
      </c>
      <c r="AK261" s="145">
        <f t="shared" si="207"/>
        <v>47746</v>
      </c>
      <c r="AL261" s="143">
        <f t="shared" si="212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22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3"/>
      <c r="DE261" s="1"/>
      <c r="DF261" s="1"/>
      <c r="DG261" s="1"/>
      <c r="DH261" s="1"/>
      <c r="DI261" s="1"/>
      <c r="DJ261" s="1"/>
      <c r="DK261" s="1"/>
      <c r="DL261" s="1"/>
      <c r="DM261" s="1"/>
      <c r="DN261" s="4"/>
      <c r="DO261" s="1"/>
      <c r="DP261" s="1"/>
      <c r="DQ261" s="1"/>
      <c r="DR261" s="1"/>
      <c r="DS261" s="1"/>
      <c r="DT261" s="1"/>
    </row>
    <row r="262" spans="1:124" ht="12.75" x14ac:dyDescent="0.2">
      <c r="A262" s="111">
        <f t="shared" si="183"/>
        <v>44527</v>
      </c>
      <c r="B262" s="112">
        <f t="shared" si="176"/>
        <v>0</v>
      </c>
      <c r="C262" s="112">
        <f t="shared" si="189"/>
        <v>0</v>
      </c>
      <c r="D262" s="113">
        <f t="shared" si="184"/>
        <v>5692.31</v>
      </c>
      <c r="E262" s="114">
        <f t="shared" si="203"/>
        <v>5739.56</v>
      </c>
      <c r="F262" s="115">
        <f t="shared" si="204"/>
        <v>44491</v>
      </c>
      <c r="G262" s="116">
        <f t="shared" si="177"/>
        <v>8.3006723105383262E-3</v>
      </c>
      <c r="H262" s="117">
        <f t="shared" si="185"/>
        <v>44550</v>
      </c>
      <c r="I262" s="117">
        <f t="shared" si="178"/>
        <v>44550</v>
      </c>
      <c r="J262" s="118">
        <f t="shared" si="186"/>
        <v>20</v>
      </c>
      <c r="K262" s="118">
        <f t="shared" si="209"/>
        <v>5</v>
      </c>
      <c r="L262" s="8">
        <f t="shared" si="187"/>
        <v>1.00206873</v>
      </c>
      <c r="M262" s="119">
        <f t="shared" si="208"/>
        <v>1.0083006699999999</v>
      </c>
      <c r="N262" s="119">
        <f t="shared" si="198"/>
        <v>1.057865445139418</v>
      </c>
      <c r="O262" s="112">
        <f t="shared" si="206"/>
        <v>1.0600538799999999</v>
      </c>
      <c r="P262" s="112">
        <f t="shared" si="179"/>
        <v>0</v>
      </c>
      <c r="Q262" s="162">
        <f t="shared" si="190"/>
        <v>0</v>
      </c>
      <c r="R262" s="30">
        <f t="shared" si="191"/>
        <v>0</v>
      </c>
      <c r="S262" s="112">
        <f t="shared" si="202"/>
        <v>0</v>
      </c>
      <c r="T262" s="122">
        <f t="shared" si="188"/>
        <v>0.20100000000000001</v>
      </c>
      <c r="U262" s="120">
        <f t="shared" si="201"/>
        <v>5</v>
      </c>
      <c r="V262" s="120">
        <v>252</v>
      </c>
      <c r="W262" s="119">
        <f t="shared" si="180"/>
        <v>1.00364063</v>
      </c>
      <c r="X262" s="112">
        <f t="shared" si="181"/>
        <v>0</v>
      </c>
      <c r="Y262" s="112">
        <f t="shared" si="182"/>
        <v>0</v>
      </c>
      <c r="Z262" s="125" t="str">
        <f t="shared" si="192"/>
        <v>A+J=</v>
      </c>
      <c r="AA262" s="117">
        <f t="shared" si="193"/>
        <v>44550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197"/>
        <v>114</v>
      </c>
      <c r="AH262" s="145">
        <f t="shared" si="199"/>
        <v>47746</v>
      </c>
      <c r="AI262" s="145">
        <f t="shared" si="210"/>
        <v>47745</v>
      </c>
      <c r="AJ262" s="145">
        <f t="shared" si="211"/>
        <v>47746</v>
      </c>
      <c r="AK262" s="145">
        <f t="shared" si="207"/>
        <v>47777</v>
      </c>
      <c r="AL262" s="143">
        <f t="shared" si="212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22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3"/>
      <c r="DE262" s="1"/>
      <c r="DF262" s="1"/>
      <c r="DG262" s="1"/>
      <c r="DH262" s="1"/>
      <c r="DI262" s="1"/>
      <c r="DJ262" s="1"/>
      <c r="DK262" s="1"/>
      <c r="DL262" s="1"/>
      <c r="DM262" s="1"/>
      <c r="DN262" s="4"/>
      <c r="DO262" s="1"/>
      <c r="DP262" s="1"/>
      <c r="DQ262" s="1"/>
      <c r="DR262" s="1"/>
      <c r="DS262" s="1"/>
      <c r="DT262" s="1"/>
    </row>
    <row r="263" spans="1:124" ht="12.75" x14ac:dyDescent="0.2">
      <c r="A263" s="111">
        <f t="shared" si="183"/>
        <v>44528</v>
      </c>
      <c r="B263" s="112">
        <f t="shared" si="176"/>
        <v>0</v>
      </c>
      <c r="C263" s="112">
        <f t="shared" si="189"/>
        <v>0</v>
      </c>
      <c r="D263" s="113">
        <f t="shared" si="184"/>
        <v>5692.31</v>
      </c>
      <c r="E263" s="114">
        <f t="shared" si="203"/>
        <v>5739.56</v>
      </c>
      <c r="F263" s="115">
        <f t="shared" si="204"/>
        <v>44491</v>
      </c>
      <c r="G263" s="116">
        <f t="shared" si="177"/>
        <v>8.3006723105383262E-3</v>
      </c>
      <c r="H263" s="117">
        <f t="shared" si="185"/>
        <v>44550</v>
      </c>
      <c r="I263" s="117">
        <f t="shared" si="178"/>
        <v>44550</v>
      </c>
      <c r="J263" s="118">
        <f t="shared" si="186"/>
        <v>20</v>
      </c>
      <c r="K263" s="118">
        <f t="shared" si="209"/>
        <v>5</v>
      </c>
      <c r="L263" s="8">
        <f t="shared" si="187"/>
        <v>1.00206873</v>
      </c>
      <c r="M263" s="119">
        <f t="shared" si="208"/>
        <v>1.0083006699999999</v>
      </c>
      <c r="N263" s="119">
        <f t="shared" si="198"/>
        <v>1.057865445139418</v>
      </c>
      <c r="O263" s="112">
        <f t="shared" si="206"/>
        <v>1.0600538799999999</v>
      </c>
      <c r="P263" s="112">
        <f t="shared" si="179"/>
        <v>0</v>
      </c>
      <c r="Q263" s="162">
        <f t="shared" si="190"/>
        <v>0</v>
      </c>
      <c r="R263" s="30">
        <f t="shared" si="191"/>
        <v>0</v>
      </c>
      <c r="S263" s="112">
        <f t="shared" si="202"/>
        <v>0</v>
      </c>
      <c r="T263" s="122">
        <f t="shared" si="188"/>
        <v>0.20100000000000001</v>
      </c>
      <c r="U263" s="120">
        <f t="shared" si="201"/>
        <v>5</v>
      </c>
      <c r="V263" s="120">
        <v>252</v>
      </c>
      <c r="W263" s="119">
        <f t="shared" si="180"/>
        <v>1.00364063</v>
      </c>
      <c r="X263" s="112">
        <f>TRUNC((P263*(W263-1)),8)</f>
        <v>0</v>
      </c>
      <c r="Y263" s="112">
        <f t="shared" si="182"/>
        <v>0</v>
      </c>
      <c r="Z263" s="125" t="str">
        <f t="shared" si="192"/>
        <v>A+J=</v>
      </c>
      <c r="AA263" s="117">
        <f t="shared" si="193"/>
        <v>44550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197"/>
        <v>115</v>
      </c>
      <c r="AH263" s="145">
        <f t="shared" si="199"/>
        <v>47776</v>
      </c>
      <c r="AI263" s="145">
        <f t="shared" si="210"/>
        <v>47774</v>
      </c>
      <c r="AJ263" s="145">
        <f t="shared" si="211"/>
        <v>47777</v>
      </c>
      <c r="AK263" s="145">
        <f t="shared" si="207"/>
        <v>47807</v>
      </c>
      <c r="AL263" s="143">
        <f t="shared" si="212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22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3"/>
      <c r="DE263" s="1"/>
      <c r="DF263" s="1"/>
      <c r="DG263" s="1"/>
      <c r="DH263" s="1"/>
      <c r="DI263" s="1"/>
      <c r="DJ263" s="1"/>
      <c r="DK263" s="1"/>
      <c r="DL263" s="1"/>
      <c r="DM263" s="1"/>
      <c r="DN263" s="4"/>
      <c r="DO263" s="1"/>
      <c r="DP263" s="1"/>
      <c r="DQ263" s="1"/>
      <c r="DR263" s="1"/>
      <c r="DS263" s="1"/>
      <c r="DT263" s="1"/>
    </row>
    <row r="264" spans="1:124" ht="12.75" x14ac:dyDescent="0.2">
      <c r="A264" s="111">
        <f t="shared" si="183"/>
        <v>44529</v>
      </c>
      <c r="B264" s="112">
        <f t="shared" si="176"/>
        <v>0</v>
      </c>
      <c r="C264" s="112">
        <f t="shared" si="189"/>
        <v>0</v>
      </c>
      <c r="D264" s="113">
        <f t="shared" si="184"/>
        <v>5692.31</v>
      </c>
      <c r="E264" s="114">
        <f t="shared" si="203"/>
        <v>5739.56</v>
      </c>
      <c r="F264" s="115">
        <f t="shared" si="204"/>
        <v>44491</v>
      </c>
      <c r="G264" s="116">
        <f t="shared" si="177"/>
        <v>8.3006723105383262E-3</v>
      </c>
      <c r="H264" s="117">
        <f t="shared" si="185"/>
        <v>44550</v>
      </c>
      <c r="I264" s="117">
        <f t="shared" si="178"/>
        <v>44550</v>
      </c>
      <c r="J264" s="118">
        <f t="shared" si="186"/>
        <v>20</v>
      </c>
      <c r="K264" s="118">
        <f t="shared" si="209"/>
        <v>5</v>
      </c>
      <c r="L264" s="8">
        <f t="shared" si="187"/>
        <v>1.00206873</v>
      </c>
      <c r="M264" s="119">
        <f t="shared" si="208"/>
        <v>1.0083006699999999</v>
      </c>
      <c r="N264" s="119">
        <f t="shared" si="198"/>
        <v>1.057865445139418</v>
      </c>
      <c r="O264" s="112">
        <f t="shared" si="206"/>
        <v>1.0600538799999999</v>
      </c>
      <c r="P264" s="112">
        <f t="shared" si="179"/>
        <v>0</v>
      </c>
      <c r="Q264" s="162">
        <f t="shared" si="190"/>
        <v>0</v>
      </c>
      <c r="R264" s="30">
        <f t="shared" si="191"/>
        <v>0</v>
      </c>
      <c r="S264" s="112">
        <f t="shared" si="202"/>
        <v>0</v>
      </c>
      <c r="T264" s="122">
        <f t="shared" si="188"/>
        <v>0.20100000000000001</v>
      </c>
      <c r="U264" s="120">
        <f t="shared" si="201"/>
        <v>5</v>
      </c>
      <c r="V264" s="120">
        <v>252</v>
      </c>
      <c r="W264" s="119">
        <f t="shared" si="180"/>
        <v>1.00364063</v>
      </c>
      <c r="X264" s="112">
        <f t="shared" si="181"/>
        <v>0</v>
      </c>
      <c r="Y264" s="112">
        <f t="shared" si="182"/>
        <v>0</v>
      </c>
      <c r="Z264" s="125" t="str">
        <f t="shared" si="192"/>
        <v>A+J=</v>
      </c>
      <c r="AA264" s="117">
        <f t="shared" si="193"/>
        <v>44550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197"/>
        <v>116</v>
      </c>
      <c r="AH264" s="145">
        <f t="shared" si="199"/>
        <v>47807</v>
      </c>
      <c r="AI264" s="145">
        <f t="shared" si="210"/>
        <v>47806</v>
      </c>
      <c r="AJ264" s="145">
        <f t="shared" si="211"/>
        <v>47807</v>
      </c>
      <c r="AK264" s="145">
        <f t="shared" si="207"/>
        <v>47837</v>
      </c>
      <c r="AL264" s="143">
        <f t="shared" si="212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22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3"/>
      <c r="DE264" s="1"/>
      <c r="DF264" s="1"/>
      <c r="DG264" s="1"/>
      <c r="DH264" s="1"/>
      <c r="DI264" s="1"/>
      <c r="DJ264" s="1"/>
      <c r="DK264" s="1"/>
      <c r="DL264" s="1"/>
      <c r="DM264" s="1"/>
      <c r="DN264" s="4"/>
      <c r="DO264" s="1"/>
      <c r="DP264" s="1"/>
      <c r="DQ264" s="1"/>
      <c r="DR264" s="1"/>
      <c r="DS264" s="1"/>
      <c r="DT264" s="1"/>
    </row>
    <row r="265" spans="1:124" ht="12.75" x14ac:dyDescent="0.2">
      <c r="A265" s="111">
        <f t="shared" si="183"/>
        <v>44530</v>
      </c>
      <c r="B265" s="112">
        <f t="shared" si="176"/>
        <v>0</v>
      </c>
      <c r="C265" s="112">
        <f t="shared" si="189"/>
        <v>0</v>
      </c>
      <c r="D265" s="113">
        <f t="shared" si="184"/>
        <v>5692.31</v>
      </c>
      <c r="E265" s="114">
        <f t="shared" si="203"/>
        <v>5739.56</v>
      </c>
      <c r="F265" s="115">
        <f t="shared" si="204"/>
        <v>44491</v>
      </c>
      <c r="G265" s="116">
        <f t="shared" si="177"/>
        <v>8.3006723105383262E-3</v>
      </c>
      <c r="H265" s="117">
        <f t="shared" si="185"/>
        <v>44550</v>
      </c>
      <c r="I265" s="117">
        <f t="shared" si="178"/>
        <v>44550</v>
      </c>
      <c r="J265" s="118">
        <f t="shared" si="186"/>
        <v>20</v>
      </c>
      <c r="K265" s="118">
        <f t="shared" si="209"/>
        <v>6</v>
      </c>
      <c r="L265" s="8">
        <f t="shared" si="187"/>
        <v>1.002483</v>
      </c>
      <c r="M265" s="119">
        <f t="shared" si="208"/>
        <v>1.0083006699999999</v>
      </c>
      <c r="N265" s="119">
        <f t="shared" si="198"/>
        <v>1.057865445139418</v>
      </c>
      <c r="O265" s="112">
        <f t="shared" si="206"/>
        <v>1.0604921199999999</v>
      </c>
      <c r="P265" s="112">
        <f t="shared" si="179"/>
        <v>0</v>
      </c>
      <c r="Q265" s="162">
        <f t="shared" si="190"/>
        <v>0</v>
      </c>
      <c r="R265" s="30">
        <f t="shared" si="191"/>
        <v>0</v>
      </c>
      <c r="S265" s="112">
        <f t="shared" si="202"/>
        <v>0</v>
      </c>
      <c r="T265" s="122">
        <f t="shared" si="188"/>
        <v>0.20100000000000001</v>
      </c>
      <c r="U265" s="120">
        <f t="shared" si="201"/>
        <v>6</v>
      </c>
      <c r="V265" s="120">
        <v>252</v>
      </c>
      <c r="W265" s="119">
        <f t="shared" si="180"/>
        <v>1.0043703450000001</v>
      </c>
      <c r="X265" s="112">
        <f t="shared" si="181"/>
        <v>0</v>
      </c>
      <c r="Y265" s="112">
        <f t="shared" si="182"/>
        <v>0</v>
      </c>
      <c r="Z265" s="125" t="str">
        <f t="shared" si="192"/>
        <v>A+J=</v>
      </c>
      <c r="AA265" s="117">
        <f t="shared" si="193"/>
        <v>44550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197"/>
        <v>117</v>
      </c>
      <c r="AH265" s="145">
        <f t="shared" si="199"/>
        <v>47837</v>
      </c>
      <c r="AI265" s="145">
        <f t="shared" si="210"/>
        <v>47836</v>
      </c>
      <c r="AJ265" s="145">
        <f t="shared" si="211"/>
        <v>47837</v>
      </c>
      <c r="AK265" s="145">
        <f t="shared" si="207"/>
        <v>47868</v>
      </c>
      <c r="AL265" s="143">
        <f t="shared" si="212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22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3"/>
      <c r="DE265" s="1"/>
      <c r="DF265" s="1"/>
      <c r="DG265" s="1"/>
      <c r="DH265" s="1"/>
      <c r="DI265" s="1"/>
      <c r="DJ265" s="1"/>
      <c r="DK265" s="1"/>
      <c r="DL265" s="1"/>
      <c r="DM265" s="1"/>
      <c r="DN265" s="4"/>
      <c r="DO265" s="1"/>
      <c r="DP265" s="1"/>
      <c r="DQ265" s="1"/>
      <c r="DR265" s="1"/>
      <c r="DS265" s="1"/>
      <c r="DT265" s="1"/>
    </row>
    <row r="266" spans="1:124" ht="12.75" x14ac:dyDescent="0.2">
      <c r="A266" s="111">
        <f t="shared" si="183"/>
        <v>44531</v>
      </c>
      <c r="B266" s="112">
        <f t="shared" ref="B266:B329" si="213">(P266+X266)</f>
        <v>0</v>
      </c>
      <c r="C266" s="112">
        <f t="shared" si="189"/>
        <v>0</v>
      </c>
      <c r="D266" s="113">
        <f t="shared" si="184"/>
        <v>5692.31</v>
      </c>
      <c r="E266" s="114">
        <f t="shared" si="203"/>
        <v>5739.56</v>
      </c>
      <c r="F266" s="115">
        <f t="shared" si="204"/>
        <v>44491</v>
      </c>
      <c r="G266" s="116">
        <f t="shared" ref="G266:G329" si="214">(E266/D266)-1</f>
        <v>8.3006723105383262E-3</v>
      </c>
      <c r="H266" s="117">
        <f t="shared" si="185"/>
        <v>44550</v>
      </c>
      <c r="I266" s="117">
        <f t="shared" ref="I266:I329" si="215">IF(A266&gt;I265,H266,I265)</f>
        <v>44550</v>
      </c>
      <c r="J266" s="118">
        <f t="shared" si="186"/>
        <v>20</v>
      </c>
      <c r="K266" s="118">
        <f t="shared" si="209"/>
        <v>7</v>
      </c>
      <c r="L266" s="8">
        <f t="shared" si="187"/>
        <v>1.00289743</v>
      </c>
      <c r="M266" s="119">
        <f t="shared" si="208"/>
        <v>1.0083006699999999</v>
      </c>
      <c r="N266" s="119">
        <f t="shared" si="198"/>
        <v>1.057865445139418</v>
      </c>
      <c r="O266" s="112">
        <f t="shared" si="206"/>
        <v>1.06093053</v>
      </c>
      <c r="P266" s="112">
        <f t="shared" ref="P266:P329" si="216">TRUNC(C266*O266,8)</f>
        <v>0</v>
      </c>
      <c r="Q266" s="162">
        <f t="shared" si="190"/>
        <v>0</v>
      </c>
      <c r="R266" s="30">
        <f t="shared" si="191"/>
        <v>0</v>
      </c>
      <c r="S266" s="112">
        <f t="shared" si="202"/>
        <v>0</v>
      </c>
      <c r="T266" s="122">
        <f t="shared" si="188"/>
        <v>0.20100000000000001</v>
      </c>
      <c r="U266" s="120">
        <f t="shared" si="201"/>
        <v>7</v>
      </c>
      <c r="V266" s="120">
        <v>252</v>
      </c>
      <c r="W266" s="119">
        <f t="shared" ref="W266:W329" si="217">ROUND((1+T266)^TRUNC((U266/V266),9),9)</f>
        <v>1.0051005900000001</v>
      </c>
      <c r="X266" s="112">
        <f t="shared" ref="X266:X329" si="218">TRUNC((P266*(W266-1)),8)</f>
        <v>0</v>
      </c>
      <c r="Y266" s="112">
        <f t="shared" ref="Y266:Y329" si="219">IF(Q266&gt;0,S266+X266,0)</f>
        <v>0</v>
      </c>
      <c r="Z266" s="125" t="str">
        <f t="shared" si="192"/>
        <v>A+J=</v>
      </c>
      <c r="AA266" s="117">
        <f t="shared" si="193"/>
        <v>44550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197"/>
        <v>118</v>
      </c>
      <c r="AH266" s="145">
        <f t="shared" si="199"/>
        <v>47868</v>
      </c>
      <c r="AI266" s="145">
        <f t="shared" si="210"/>
        <v>47865</v>
      </c>
      <c r="AJ266" s="145">
        <f t="shared" si="211"/>
        <v>47868</v>
      </c>
      <c r="AK266" s="145">
        <f t="shared" si="207"/>
        <v>47899</v>
      </c>
      <c r="AL266" s="143">
        <f t="shared" si="212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22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3"/>
      <c r="DE266" s="1"/>
      <c r="DF266" s="1"/>
      <c r="DG266" s="1"/>
      <c r="DH266" s="1"/>
      <c r="DI266" s="1"/>
      <c r="DJ266" s="1"/>
      <c r="DK266" s="1"/>
      <c r="DL266" s="1"/>
      <c r="DM266" s="1"/>
      <c r="DN266" s="4"/>
      <c r="DO266" s="1"/>
      <c r="DP266" s="1"/>
      <c r="DQ266" s="1"/>
      <c r="DR266" s="1"/>
      <c r="DS266" s="1"/>
      <c r="DT266" s="1"/>
    </row>
    <row r="267" spans="1:124" ht="12.75" x14ac:dyDescent="0.2">
      <c r="A267" s="111">
        <f t="shared" ref="A267:A330" si="220">(A266+1)</f>
        <v>44532</v>
      </c>
      <c r="B267" s="112">
        <f t="shared" si="213"/>
        <v>0</v>
      </c>
      <c r="C267" s="112">
        <f t="shared" si="189"/>
        <v>0</v>
      </c>
      <c r="D267" s="113">
        <f t="shared" ref="D267:D330" si="221">IF(E267=E266,D266,E266)</f>
        <v>5692.31</v>
      </c>
      <c r="E267" s="114">
        <f t="shared" si="203"/>
        <v>5739.56</v>
      </c>
      <c r="F267" s="115">
        <f t="shared" si="204"/>
        <v>44491</v>
      </c>
      <c r="G267" s="116">
        <f t="shared" si="214"/>
        <v>8.3006723105383262E-3</v>
      </c>
      <c r="H267" s="117">
        <f t="shared" ref="H267:H330" si="222">IF(DAY(A267)=H$9,VLOOKUP(A267,AH$118:AN$450,4),H266)</f>
        <v>44550</v>
      </c>
      <c r="I267" s="117">
        <f t="shared" si="215"/>
        <v>44550</v>
      </c>
      <c r="J267" s="118">
        <f t="shared" ref="J267:J330" si="223">IF(I267=I266,J266,NETWORKDAYS(I266,I267,$AD$148:$AD$502)-1)</f>
        <v>20</v>
      </c>
      <c r="K267" s="118">
        <f t="shared" si="209"/>
        <v>8</v>
      </c>
      <c r="L267" s="8">
        <f t="shared" ref="L267:L330" si="224">IF(E267&lt;D267,1,TRUNC((E267/D267)^TRUNC((K267/J267),9),8))</f>
        <v>1.00331203</v>
      </c>
      <c r="M267" s="119">
        <f t="shared" si="208"/>
        <v>1.0083006699999999</v>
      </c>
      <c r="N267" s="119">
        <f t="shared" si="198"/>
        <v>1.057865445139418</v>
      </c>
      <c r="O267" s="112">
        <f t="shared" si="206"/>
        <v>1.0613691199999999</v>
      </c>
      <c r="P267" s="112">
        <f t="shared" si="216"/>
        <v>0</v>
      </c>
      <c r="Q267" s="162">
        <f t="shared" si="190"/>
        <v>0</v>
      </c>
      <c r="R267" s="30">
        <f t="shared" si="191"/>
        <v>0</v>
      </c>
      <c r="S267" s="112">
        <f t="shared" si="202"/>
        <v>0</v>
      </c>
      <c r="T267" s="122">
        <f t="shared" ref="T267:T330" si="225">(T266)</f>
        <v>0.20100000000000001</v>
      </c>
      <c r="U267" s="120">
        <f t="shared" si="201"/>
        <v>8</v>
      </c>
      <c r="V267" s="120">
        <v>252</v>
      </c>
      <c r="W267" s="119">
        <f t="shared" si="217"/>
        <v>1.005831366</v>
      </c>
      <c r="X267" s="112">
        <f t="shared" si="218"/>
        <v>0</v>
      </c>
      <c r="Y267" s="112">
        <f t="shared" si="219"/>
        <v>0</v>
      </c>
      <c r="Z267" s="125" t="str">
        <f t="shared" si="192"/>
        <v>A+J=</v>
      </c>
      <c r="AA267" s="117">
        <f t="shared" si="193"/>
        <v>44550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197"/>
        <v>119</v>
      </c>
      <c r="AH267" s="145">
        <f t="shared" si="199"/>
        <v>47899</v>
      </c>
      <c r="AI267" s="145">
        <f t="shared" si="210"/>
        <v>47898</v>
      </c>
      <c r="AJ267" s="145">
        <f t="shared" si="211"/>
        <v>47899</v>
      </c>
      <c r="AK267" s="145">
        <f t="shared" si="207"/>
        <v>47927</v>
      </c>
      <c r="AL267" s="143">
        <f t="shared" si="212"/>
        <v>18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22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3"/>
      <c r="DE267" s="1"/>
      <c r="DF267" s="1"/>
      <c r="DG267" s="1"/>
      <c r="DH267" s="1"/>
      <c r="DI267" s="1"/>
      <c r="DJ267" s="1"/>
      <c r="DK267" s="1"/>
      <c r="DL267" s="1"/>
      <c r="DM267" s="1"/>
      <c r="DN267" s="4"/>
      <c r="DO267" s="1"/>
      <c r="DP267" s="1"/>
      <c r="DQ267" s="1"/>
      <c r="DR267" s="1"/>
      <c r="DS267" s="1"/>
      <c r="DT267" s="1"/>
    </row>
    <row r="268" spans="1:124" ht="12.75" x14ac:dyDescent="0.2">
      <c r="A268" s="111">
        <f t="shared" si="220"/>
        <v>44533</v>
      </c>
      <c r="B268" s="112">
        <f t="shared" si="213"/>
        <v>0</v>
      </c>
      <c r="C268" s="112">
        <f t="shared" ref="C268:C331" si="226">TRUNC(IF(Q267&gt;0,VLOOKUP(A267,$AD$12:$AE$140,2),C267),8)</f>
        <v>0</v>
      </c>
      <c r="D268" s="113">
        <f t="shared" si="221"/>
        <v>5692.31</v>
      </c>
      <c r="E268" s="114">
        <f t="shared" si="203"/>
        <v>5739.56</v>
      </c>
      <c r="F268" s="115">
        <f t="shared" si="204"/>
        <v>44491</v>
      </c>
      <c r="G268" s="116">
        <f t="shared" si="214"/>
        <v>8.3006723105383262E-3</v>
      </c>
      <c r="H268" s="117">
        <f t="shared" si="222"/>
        <v>44550</v>
      </c>
      <c r="I268" s="117">
        <f t="shared" si="215"/>
        <v>44550</v>
      </c>
      <c r="J268" s="118">
        <f t="shared" si="223"/>
        <v>20</v>
      </c>
      <c r="K268" s="118">
        <f t="shared" si="209"/>
        <v>9</v>
      </c>
      <c r="L268" s="8">
        <f t="shared" si="224"/>
        <v>1.0037268100000001</v>
      </c>
      <c r="M268" s="119">
        <f t="shared" si="208"/>
        <v>1.0083006699999999</v>
      </c>
      <c r="N268" s="119">
        <f t="shared" si="198"/>
        <v>1.057865445139418</v>
      </c>
      <c r="O268" s="112">
        <f t="shared" si="206"/>
        <v>1.0618079</v>
      </c>
      <c r="P268" s="112">
        <f t="shared" si="216"/>
        <v>0</v>
      </c>
      <c r="Q268" s="162">
        <f t="shared" ref="Q268:Q331" si="227">IF(VLOOKUP(A268,AD$10:AK$140,8)=VLOOKUP(A267,AD$10:AK$140,8),0,VLOOKUP(A268,AD$10:AK$140,8))</f>
        <v>0</v>
      </c>
      <c r="R268" s="30">
        <f t="shared" ref="R268:R331" si="228">IF(Q268&gt;0,VLOOKUP($A268,$AD$10:$AI$140,6),0)</f>
        <v>0</v>
      </c>
      <c r="S268" s="112">
        <f t="shared" si="202"/>
        <v>0</v>
      </c>
      <c r="T268" s="122">
        <f t="shared" si="225"/>
        <v>0.20100000000000001</v>
      </c>
      <c r="U268" s="120">
        <f t="shared" si="201"/>
        <v>9</v>
      </c>
      <c r="V268" s="120">
        <v>252</v>
      </c>
      <c r="W268" s="119">
        <f t="shared" si="217"/>
        <v>1.006562674</v>
      </c>
      <c r="X268" s="112">
        <f t="shared" si="218"/>
        <v>0</v>
      </c>
      <c r="Y268" s="112">
        <f t="shared" si="219"/>
        <v>0</v>
      </c>
      <c r="Z268" s="125" t="str">
        <f t="shared" ref="Z268:Z331" si="229">IF($Q267&gt;0,VLOOKUP($A267,$AD$10:$AM$140,9),Z267)</f>
        <v>A+J=</v>
      </c>
      <c r="AA268" s="117">
        <f t="shared" ref="AA268:AA331" si="230">IF($Q267&gt;0,VLOOKUP($A267,$AD$10:$AM$140,10),AA267)</f>
        <v>44550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197"/>
        <v>120</v>
      </c>
      <c r="AH268" s="145">
        <f t="shared" si="199"/>
        <v>47927</v>
      </c>
      <c r="AI268" s="145">
        <f t="shared" si="210"/>
        <v>47926</v>
      </c>
      <c r="AJ268" s="145">
        <f t="shared" si="211"/>
        <v>47927</v>
      </c>
      <c r="AK268" s="145">
        <f t="shared" ref="AK268" si="231">AJ269</f>
        <v>47960</v>
      </c>
      <c r="AL268" s="143">
        <f t="shared" si="212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22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3"/>
      <c r="DE268" s="1"/>
      <c r="DF268" s="1"/>
      <c r="DG268" s="1"/>
      <c r="DH268" s="1"/>
      <c r="DI268" s="1"/>
      <c r="DJ268" s="1"/>
      <c r="DK268" s="1"/>
      <c r="DL268" s="1"/>
      <c r="DM268" s="1"/>
      <c r="DN268" s="4"/>
      <c r="DO268" s="1"/>
      <c r="DP268" s="1"/>
      <c r="DQ268" s="1"/>
      <c r="DR268" s="1"/>
      <c r="DS268" s="1"/>
      <c r="DT268" s="1"/>
    </row>
    <row r="269" spans="1:124" ht="12.75" x14ac:dyDescent="0.2">
      <c r="A269" s="111">
        <f t="shared" si="220"/>
        <v>44534</v>
      </c>
      <c r="B269" s="112">
        <f t="shared" si="213"/>
        <v>0</v>
      </c>
      <c r="C269" s="112">
        <f t="shared" si="226"/>
        <v>0</v>
      </c>
      <c r="D269" s="113">
        <f t="shared" si="221"/>
        <v>5692.31</v>
      </c>
      <c r="E269" s="114">
        <f t="shared" si="203"/>
        <v>5739.56</v>
      </c>
      <c r="F269" s="115">
        <f t="shared" si="204"/>
        <v>44491</v>
      </c>
      <c r="G269" s="116">
        <f t="shared" si="214"/>
        <v>8.3006723105383262E-3</v>
      </c>
      <c r="H269" s="117">
        <f t="shared" si="222"/>
        <v>44550</v>
      </c>
      <c r="I269" s="117">
        <f t="shared" si="215"/>
        <v>44550</v>
      </c>
      <c r="J269" s="118">
        <f t="shared" si="223"/>
        <v>20</v>
      </c>
      <c r="K269" s="118">
        <f t="shared" si="209"/>
        <v>10</v>
      </c>
      <c r="L269" s="8">
        <f t="shared" si="224"/>
        <v>1.0041417500000001</v>
      </c>
      <c r="M269" s="119">
        <f t="shared" si="208"/>
        <v>1.0083006699999999</v>
      </c>
      <c r="N269" s="119">
        <f t="shared" si="198"/>
        <v>1.057865445139418</v>
      </c>
      <c r="O269" s="112">
        <f t="shared" si="206"/>
        <v>1.06224685</v>
      </c>
      <c r="P269" s="112">
        <f t="shared" si="216"/>
        <v>0</v>
      </c>
      <c r="Q269" s="162">
        <f t="shared" si="227"/>
        <v>0</v>
      </c>
      <c r="R269" s="30">
        <f t="shared" si="228"/>
        <v>0</v>
      </c>
      <c r="S269" s="112">
        <f t="shared" si="202"/>
        <v>0</v>
      </c>
      <c r="T269" s="122">
        <f t="shared" si="225"/>
        <v>0.20100000000000001</v>
      </c>
      <c r="U269" s="120">
        <f t="shared" si="201"/>
        <v>10</v>
      </c>
      <c r="V269" s="120">
        <v>252</v>
      </c>
      <c r="W269" s="119">
        <f t="shared" si="217"/>
        <v>1.007294514</v>
      </c>
      <c r="X269" s="112">
        <f t="shared" si="218"/>
        <v>0</v>
      </c>
      <c r="Y269" s="112">
        <f t="shared" si="219"/>
        <v>0</v>
      </c>
      <c r="Z269" s="125" t="str">
        <f t="shared" si="229"/>
        <v>A+J=</v>
      </c>
      <c r="AA269" s="117">
        <f t="shared" si="230"/>
        <v>44550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197"/>
        <v>121</v>
      </c>
      <c r="AH269" s="145">
        <f t="shared" si="199"/>
        <v>47958</v>
      </c>
      <c r="AI269" s="145">
        <f t="shared" si="210"/>
        <v>47956</v>
      </c>
      <c r="AJ269" s="145">
        <f t="shared" si="211"/>
        <v>47960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22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3"/>
      <c r="DE269" s="1"/>
      <c r="DF269" s="1"/>
      <c r="DG269" s="1"/>
      <c r="DH269" s="1"/>
      <c r="DI269" s="1"/>
      <c r="DJ269" s="1"/>
      <c r="DK269" s="1"/>
      <c r="DL269" s="1"/>
      <c r="DM269" s="1"/>
      <c r="DN269" s="4"/>
      <c r="DO269" s="1"/>
      <c r="DP269" s="1"/>
      <c r="DQ269" s="1"/>
      <c r="DR269" s="1"/>
      <c r="DS269" s="1"/>
      <c r="DT269" s="1"/>
    </row>
    <row r="270" spans="1:124" ht="12.75" x14ac:dyDescent="0.2">
      <c r="A270" s="111">
        <f t="shared" si="220"/>
        <v>44535</v>
      </c>
      <c r="B270" s="112">
        <f t="shared" si="213"/>
        <v>0</v>
      </c>
      <c r="C270" s="112">
        <f t="shared" si="226"/>
        <v>0</v>
      </c>
      <c r="D270" s="113">
        <f t="shared" si="221"/>
        <v>5692.31</v>
      </c>
      <c r="E270" s="114">
        <f t="shared" si="203"/>
        <v>5739.56</v>
      </c>
      <c r="F270" s="115">
        <f t="shared" si="204"/>
        <v>44491</v>
      </c>
      <c r="G270" s="116">
        <f t="shared" si="214"/>
        <v>8.3006723105383262E-3</v>
      </c>
      <c r="H270" s="117">
        <f t="shared" si="222"/>
        <v>44550</v>
      </c>
      <c r="I270" s="117">
        <f t="shared" si="215"/>
        <v>44550</v>
      </c>
      <c r="J270" s="118">
        <f t="shared" si="223"/>
        <v>20</v>
      </c>
      <c r="K270" s="118">
        <f t="shared" si="209"/>
        <v>10</v>
      </c>
      <c r="L270" s="8">
        <f t="shared" si="224"/>
        <v>1.0041417500000001</v>
      </c>
      <c r="M270" s="119">
        <f t="shared" si="208"/>
        <v>1.0083006699999999</v>
      </c>
      <c r="N270" s="119">
        <f t="shared" si="198"/>
        <v>1.057865445139418</v>
      </c>
      <c r="O270" s="112">
        <f t="shared" si="206"/>
        <v>1.06224685</v>
      </c>
      <c r="P270" s="112">
        <f t="shared" si="216"/>
        <v>0</v>
      </c>
      <c r="Q270" s="162">
        <f t="shared" si="227"/>
        <v>0</v>
      </c>
      <c r="R270" s="30">
        <f t="shared" si="228"/>
        <v>0</v>
      </c>
      <c r="S270" s="112">
        <f t="shared" si="202"/>
        <v>0</v>
      </c>
      <c r="T270" s="122">
        <f t="shared" si="225"/>
        <v>0.20100000000000001</v>
      </c>
      <c r="U270" s="120">
        <f t="shared" si="201"/>
        <v>10</v>
      </c>
      <c r="V270" s="120">
        <v>252</v>
      </c>
      <c r="W270" s="119">
        <f t="shared" si="217"/>
        <v>1.007294514</v>
      </c>
      <c r="X270" s="112">
        <f t="shared" si="218"/>
        <v>0</v>
      </c>
      <c r="Y270" s="112">
        <f t="shared" si="219"/>
        <v>0</v>
      </c>
      <c r="Z270" s="125" t="str">
        <f t="shared" si="229"/>
        <v>A+J=</v>
      </c>
      <c r="AA270" s="117">
        <f t="shared" si="230"/>
        <v>44550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22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3"/>
      <c r="DE270" s="1"/>
      <c r="DF270" s="1"/>
      <c r="DG270" s="1"/>
      <c r="DH270" s="1"/>
      <c r="DI270" s="1"/>
      <c r="DJ270" s="1"/>
      <c r="DK270" s="1"/>
      <c r="DL270" s="1"/>
      <c r="DM270" s="1"/>
      <c r="DN270" s="4"/>
      <c r="DO270" s="1"/>
      <c r="DP270" s="1"/>
      <c r="DQ270" s="1"/>
      <c r="DR270" s="1"/>
      <c r="DS270" s="1"/>
      <c r="DT270" s="1"/>
    </row>
    <row r="271" spans="1:124" ht="12.75" x14ac:dyDescent="0.2">
      <c r="A271" s="111">
        <f t="shared" si="220"/>
        <v>44536</v>
      </c>
      <c r="B271" s="112">
        <f t="shared" si="213"/>
        <v>0</v>
      </c>
      <c r="C271" s="112">
        <f t="shared" si="226"/>
        <v>0</v>
      </c>
      <c r="D271" s="113">
        <f t="shared" si="221"/>
        <v>5692.31</v>
      </c>
      <c r="E271" s="114">
        <f t="shared" si="203"/>
        <v>5739.56</v>
      </c>
      <c r="F271" s="115">
        <f t="shared" si="204"/>
        <v>44491</v>
      </c>
      <c r="G271" s="116">
        <f t="shared" si="214"/>
        <v>8.3006723105383262E-3</v>
      </c>
      <c r="H271" s="117">
        <f t="shared" si="222"/>
        <v>44550</v>
      </c>
      <c r="I271" s="117">
        <f t="shared" si="215"/>
        <v>44550</v>
      </c>
      <c r="J271" s="118">
        <f t="shared" si="223"/>
        <v>20</v>
      </c>
      <c r="K271" s="118">
        <f t="shared" si="209"/>
        <v>10</v>
      </c>
      <c r="L271" s="8">
        <f t="shared" si="224"/>
        <v>1.0041417500000001</v>
      </c>
      <c r="M271" s="119">
        <f t="shared" si="208"/>
        <v>1.0083006699999999</v>
      </c>
      <c r="N271" s="119">
        <f t="shared" si="198"/>
        <v>1.057865445139418</v>
      </c>
      <c r="O271" s="112">
        <f t="shared" si="206"/>
        <v>1.06224685</v>
      </c>
      <c r="P271" s="112">
        <f t="shared" si="216"/>
        <v>0</v>
      </c>
      <c r="Q271" s="162">
        <f t="shared" si="227"/>
        <v>0</v>
      </c>
      <c r="R271" s="30">
        <f t="shared" si="228"/>
        <v>0</v>
      </c>
      <c r="S271" s="112">
        <f t="shared" si="202"/>
        <v>0</v>
      </c>
      <c r="T271" s="122">
        <f t="shared" si="225"/>
        <v>0.20100000000000001</v>
      </c>
      <c r="U271" s="120">
        <f t="shared" si="201"/>
        <v>10</v>
      </c>
      <c r="V271" s="120">
        <v>252</v>
      </c>
      <c r="W271" s="119">
        <f t="shared" si="217"/>
        <v>1.007294514</v>
      </c>
      <c r="X271" s="112">
        <f t="shared" si="218"/>
        <v>0</v>
      </c>
      <c r="Y271" s="112">
        <f t="shared" si="219"/>
        <v>0</v>
      </c>
      <c r="Z271" s="125" t="str">
        <f t="shared" si="229"/>
        <v>A+J=</v>
      </c>
      <c r="AA271" s="117">
        <f t="shared" si="230"/>
        <v>44550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22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3"/>
      <c r="DE271" s="1"/>
      <c r="DF271" s="1"/>
      <c r="DG271" s="1"/>
      <c r="DH271" s="1"/>
      <c r="DI271" s="1"/>
      <c r="DJ271" s="1"/>
      <c r="DK271" s="1"/>
      <c r="DL271" s="1"/>
      <c r="DM271" s="1"/>
      <c r="DN271" s="4"/>
      <c r="DO271" s="1"/>
      <c r="DP271" s="1"/>
      <c r="DQ271" s="1"/>
      <c r="DR271" s="1"/>
      <c r="DS271" s="1"/>
      <c r="DT271" s="1"/>
    </row>
    <row r="272" spans="1:124" ht="12.75" x14ac:dyDescent="0.2">
      <c r="A272" s="111">
        <f t="shared" si="220"/>
        <v>44537</v>
      </c>
      <c r="B272" s="112">
        <f t="shared" si="213"/>
        <v>0</v>
      </c>
      <c r="C272" s="112">
        <f t="shared" si="226"/>
        <v>0</v>
      </c>
      <c r="D272" s="113">
        <f t="shared" si="221"/>
        <v>5692.31</v>
      </c>
      <c r="E272" s="114">
        <f t="shared" si="203"/>
        <v>5739.56</v>
      </c>
      <c r="F272" s="115">
        <f t="shared" si="204"/>
        <v>44491</v>
      </c>
      <c r="G272" s="116">
        <f t="shared" si="214"/>
        <v>8.3006723105383262E-3</v>
      </c>
      <c r="H272" s="117">
        <f t="shared" si="222"/>
        <v>44550</v>
      </c>
      <c r="I272" s="117">
        <f t="shared" si="215"/>
        <v>44550</v>
      </c>
      <c r="J272" s="118">
        <f t="shared" si="223"/>
        <v>20</v>
      </c>
      <c r="K272" s="118">
        <f t="shared" si="209"/>
        <v>11</v>
      </c>
      <c r="L272" s="8">
        <f t="shared" si="224"/>
        <v>1.00455687</v>
      </c>
      <c r="M272" s="119">
        <f t="shared" si="208"/>
        <v>1.0083006699999999</v>
      </c>
      <c r="N272" s="119">
        <f t="shared" si="198"/>
        <v>1.057865445139418</v>
      </c>
      <c r="O272" s="112">
        <f t="shared" si="206"/>
        <v>1.062686</v>
      </c>
      <c r="P272" s="112">
        <f t="shared" si="216"/>
        <v>0</v>
      </c>
      <c r="Q272" s="162">
        <f t="shared" si="227"/>
        <v>0</v>
      </c>
      <c r="R272" s="30">
        <f t="shared" si="228"/>
        <v>0</v>
      </c>
      <c r="S272" s="112">
        <f t="shared" si="202"/>
        <v>0</v>
      </c>
      <c r="T272" s="122">
        <f t="shared" si="225"/>
        <v>0.20100000000000001</v>
      </c>
      <c r="U272" s="120">
        <f t="shared" si="201"/>
        <v>11</v>
      </c>
      <c r="V272" s="120">
        <v>252</v>
      </c>
      <c r="W272" s="119">
        <f t="shared" si="217"/>
        <v>1.008026885</v>
      </c>
      <c r="X272" s="112">
        <f t="shared" si="218"/>
        <v>0</v>
      </c>
      <c r="Y272" s="112">
        <f t="shared" si="219"/>
        <v>0</v>
      </c>
      <c r="Z272" s="125" t="str">
        <f t="shared" si="229"/>
        <v>A+J=</v>
      </c>
      <c r="AA272" s="117">
        <f t="shared" si="230"/>
        <v>44550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22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3"/>
      <c r="DE272" s="1"/>
      <c r="DF272" s="1"/>
      <c r="DG272" s="1"/>
      <c r="DH272" s="1"/>
      <c r="DI272" s="1"/>
      <c r="DJ272" s="1"/>
      <c r="DK272" s="1"/>
      <c r="DL272" s="1"/>
      <c r="DM272" s="1"/>
      <c r="DN272" s="4"/>
      <c r="DO272" s="1"/>
      <c r="DP272" s="1"/>
      <c r="DQ272" s="1"/>
      <c r="DR272" s="1"/>
      <c r="DS272" s="1"/>
      <c r="DT272" s="1"/>
    </row>
    <row r="273" spans="1:124" ht="12.75" x14ac:dyDescent="0.2">
      <c r="A273" s="111">
        <f t="shared" si="220"/>
        <v>44538</v>
      </c>
      <c r="B273" s="112">
        <f t="shared" si="213"/>
        <v>0</v>
      </c>
      <c r="C273" s="112">
        <f t="shared" si="226"/>
        <v>0</v>
      </c>
      <c r="D273" s="113">
        <f t="shared" si="221"/>
        <v>5692.31</v>
      </c>
      <c r="E273" s="114">
        <f t="shared" si="203"/>
        <v>5739.56</v>
      </c>
      <c r="F273" s="115">
        <f t="shared" si="204"/>
        <v>44491</v>
      </c>
      <c r="G273" s="116">
        <f t="shared" si="214"/>
        <v>8.3006723105383262E-3</v>
      </c>
      <c r="H273" s="117">
        <f t="shared" si="222"/>
        <v>44550</v>
      </c>
      <c r="I273" s="117">
        <f t="shared" si="215"/>
        <v>44550</v>
      </c>
      <c r="J273" s="118">
        <f t="shared" si="223"/>
        <v>20</v>
      </c>
      <c r="K273" s="118">
        <f t="shared" si="209"/>
        <v>12</v>
      </c>
      <c r="L273" s="8">
        <f t="shared" si="224"/>
        <v>1.0049721599999999</v>
      </c>
      <c r="M273" s="119">
        <f t="shared" si="208"/>
        <v>1.0083006699999999</v>
      </c>
      <c r="N273" s="119">
        <f t="shared" si="198"/>
        <v>1.057865445139418</v>
      </c>
      <c r="O273" s="112">
        <f t="shared" si="206"/>
        <v>1.0631253199999999</v>
      </c>
      <c r="P273" s="112">
        <f t="shared" si="216"/>
        <v>0</v>
      </c>
      <c r="Q273" s="162">
        <f t="shared" si="227"/>
        <v>0</v>
      </c>
      <c r="R273" s="30">
        <f t="shared" si="228"/>
        <v>0</v>
      </c>
      <c r="S273" s="112">
        <f t="shared" si="202"/>
        <v>0</v>
      </c>
      <c r="T273" s="122">
        <f t="shared" si="225"/>
        <v>0.20100000000000001</v>
      </c>
      <c r="U273" s="120">
        <f t="shared" si="201"/>
        <v>12</v>
      </c>
      <c r="V273" s="120">
        <v>252</v>
      </c>
      <c r="W273" s="119">
        <f t="shared" si="217"/>
        <v>1.008759789</v>
      </c>
      <c r="X273" s="112">
        <f t="shared" si="218"/>
        <v>0</v>
      </c>
      <c r="Y273" s="112">
        <f t="shared" si="219"/>
        <v>0</v>
      </c>
      <c r="Z273" s="125" t="str">
        <f t="shared" si="229"/>
        <v>A+J=</v>
      </c>
      <c r="AA273" s="117">
        <f t="shared" si="230"/>
        <v>44550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22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3"/>
      <c r="DE273" s="1"/>
      <c r="DF273" s="1"/>
      <c r="DG273" s="1"/>
      <c r="DH273" s="1"/>
      <c r="DI273" s="1"/>
      <c r="DJ273" s="1"/>
      <c r="DK273" s="1"/>
      <c r="DL273" s="1"/>
      <c r="DM273" s="1"/>
      <c r="DN273" s="4"/>
      <c r="DO273" s="1"/>
      <c r="DP273" s="1"/>
      <c r="DQ273" s="1"/>
      <c r="DR273" s="1"/>
      <c r="DS273" s="1"/>
      <c r="DT273" s="1"/>
    </row>
    <row r="274" spans="1:124" ht="12.75" x14ac:dyDescent="0.2">
      <c r="A274" s="111">
        <f t="shared" si="220"/>
        <v>44539</v>
      </c>
      <c r="B274" s="112">
        <f t="shared" si="213"/>
        <v>0</v>
      </c>
      <c r="C274" s="112">
        <f t="shared" si="226"/>
        <v>0</v>
      </c>
      <c r="D274" s="113">
        <f t="shared" si="221"/>
        <v>5692.31</v>
      </c>
      <c r="E274" s="114">
        <f t="shared" si="203"/>
        <v>5739.56</v>
      </c>
      <c r="F274" s="115">
        <f t="shared" si="204"/>
        <v>44491</v>
      </c>
      <c r="G274" s="116">
        <f t="shared" si="214"/>
        <v>8.3006723105383262E-3</v>
      </c>
      <c r="H274" s="117">
        <f t="shared" si="222"/>
        <v>44550</v>
      </c>
      <c r="I274" s="117">
        <f t="shared" si="215"/>
        <v>44550</v>
      </c>
      <c r="J274" s="118">
        <f t="shared" si="223"/>
        <v>20</v>
      </c>
      <c r="K274" s="118">
        <f t="shared" si="209"/>
        <v>13</v>
      </c>
      <c r="L274" s="8">
        <f t="shared" si="224"/>
        <v>1.00538762</v>
      </c>
      <c r="M274" s="119">
        <f t="shared" si="208"/>
        <v>1.0083006699999999</v>
      </c>
      <c r="N274" s="119">
        <f t="shared" si="198"/>
        <v>1.057865445139418</v>
      </c>
      <c r="O274" s="112">
        <f t="shared" si="206"/>
        <v>1.0635648200000001</v>
      </c>
      <c r="P274" s="112">
        <f t="shared" si="216"/>
        <v>0</v>
      </c>
      <c r="Q274" s="162">
        <f t="shared" si="227"/>
        <v>0</v>
      </c>
      <c r="R274" s="30">
        <f t="shared" si="228"/>
        <v>0</v>
      </c>
      <c r="S274" s="112">
        <f t="shared" si="202"/>
        <v>0</v>
      </c>
      <c r="T274" s="122">
        <f t="shared" si="225"/>
        <v>0.20100000000000001</v>
      </c>
      <c r="U274" s="120">
        <f t="shared" si="201"/>
        <v>13</v>
      </c>
      <c r="V274" s="120">
        <v>252</v>
      </c>
      <c r="W274" s="119">
        <f t="shared" si="217"/>
        <v>1.009493226</v>
      </c>
      <c r="X274" s="112">
        <f t="shared" si="218"/>
        <v>0</v>
      </c>
      <c r="Y274" s="112">
        <f t="shared" si="219"/>
        <v>0</v>
      </c>
      <c r="Z274" s="125" t="str">
        <f t="shared" si="229"/>
        <v>A+J=</v>
      </c>
      <c r="AA274" s="117">
        <f t="shared" si="230"/>
        <v>44550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22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3"/>
      <c r="DE274" s="1"/>
      <c r="DF274" s="1"/>
      <c r="DG274" s="1"/>
      <c r="DH274" s="1"/>
      <c r="DI274" s="1"/>
      <c r="DJ274" s="1"/>
      <c r="DK274" s="1"/>
      <c r="DL274" s="1"/>
      <c r="DM274" s="1"/>
      <c r="DN274" s="4"/>
      <c r="DO274" s="1"/>
      <c r="DP274" s="1"/>
      <c r="DQ274" s="1"/>
      <c r="DR274" s="1"/>
      <c r="DS274" s="1"/>
      <c r="DT274" s="1"/>
    </row>
    <row r="275" spans="1:124" ht="12.75" x14ac:dyDescent="0.2">
      <c r="A275" s="111">
        <f t="shared" si="220"/>
        <v>44540</v>
      </c>
      <c r="B275" s="112">
        <f t="shared" si="213"/>
        <v>0</v>
      </c>
      <c r="C275" s="112">
        <f t="shared" si="226"/>
        <v>0</v>
      </c>
      <c r="D275" s="113">
        <f t="shared" si="221"/>
        <v>5692.31</v>
      </c>
      <c r="E275" s="114">
        <f t="shared" si="203"/>
        <v>5739.56</v>
      </c>
      <c r="F275" s="115">
        <f t="shared" si="204"/>
        <v>44491</v>
      </c>
      <c r="G275" s="116">
        <f t="shared" si="214"/>
        <v>8.3006723105383262E-3</v>
      </c>
      <c r="H275" s="117">
        <f t="shared" si="222"/>
        <v>44550</v>
      </c>
      <c r="I275" s="117">
        <f t="shared" si="215"/>
        <v>44550</v>
      </c>
      <c r="J275" s="118">
        <f t="shared" si="223"/>
        <v>20</v>
      </c>
      <c r="K275" s="118">
        <f t="shared" si="209"/>
        <v>14</v>
      </c>
      <c r="L275" s="8">
        <f t="shared" si="224"/>
        <v>1.00580326</v>
      </c>
      <c r="M275" s="119">
        <f t="shared" si="208"/>
        <v>1.0083006699999999</v>
      </c>
      <c r="N275" s="119">
        <f t="shared" si="198"/>
        <v>1.057865445139418</v>
      </c>
      <c r="O275" s="112">
        <f t="shared" si="206"/>
        <v>1.06400451</v>
      </c>
      <c r="P275" s="112">
        <f t="shared" si="216"/>
        <v>0</v>
      </c>
      <c r="Q275" s="162">
        <f t="shared" si="227"/>
        <v>0</v>
      </c>
      <c r="R275" s="30">
        <f t="shared" si="228"/>
        <v>0</v>
      </c>
      <c r="S275" s="112">
        <f t="shared" si="202"/>
        <v>0</v>
      </c>
      <c r="T275" s="122">
        <f t="shared" si="225"/>
        <v>0.20100000000000001</v>
      </c>
      <c r="U275" s="120">
        <f t="shared" si="201"/>
        <v>14</v>
      </c>
      <c r="V275" s="120">
        <v>252</v>
      </c>
      <c r="W275" s="119">
        <f t="shared" si="217"/>
        <v>1.010227196</v>
      </c>
      <c r="X275" s="112">
        <f t="shared" si="218"/>
        <v>0</v>
      </c>
      <c r="Y275" s="112">
        <f t="shared" si="219"/>
        <v>0</v>
      </c>
      <c r="Z275" s="125" t="str">
        <f t="shared" si="229"/>
        <v>A+J=</v>
      </c>
      <c r="AA275" s="117">
        <f t="shared" si="230"/>
        <v>44550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22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3"/>
      <c r="DE275" s="1"/>
      <c r="DF275" s="1"/>
      <c r="DG275" s="1"/>
      <c r="DH275" s="1"/>
      <c r="DI275" s="1"/>
      <c r="DJ275" s="1"/>
      <c r="DK275" s="1"/>
      <c r="DL275" s="1"/>
      <c r="DM275" s="1"/>
      <c r="DN275" s="4"/>
      <c r="DO275" s="1"/>
      <c r="DP275" s="1"/>
      <c r="DQ275" s="1"/>
      <c r="DR275" s="1"/>
      <c r="DS275" s="1"/>
      <c r="DT275" s="1"/>
    </row>
    <row r="276" spans="1:124" ht="12.75" x14ac:dyDescent="0.2">
      <c r="A276" s="111">
        <f t="shared" si="220"/>
        <v>44541</v>
      </c>
      <c r="B276" s="112">
        <f t="shared" si="213"/>
        <v>0</v>
      </c>
      <c r="C276" s="112">
        <f t="shared" si="226"/>
        <v>0</v>
      </c>
      <c r="D276" s="113">
        <f t="shared" si="221"/>
        <v>5692.31</v>
      </c>
      <c r="E276" s="114">
        <f t="shared" si="203"/>
        <v>5739.56</v>
      </c>
      <c r="F276" s="115">
        <f t="shared" si="204"/>
        <v>44491</v>
      </c>
      <c r="G276" s="116">
        <f t="shared" si="214"/>
        <v>8.3006723105383262E-3</v>
      </c>
      <c r="H276" s="117">
        <f t="shared" si="222"/>
        <v>44550</v>
      </c>
      <c r="I276" s="117">
        <f t="shared" si="215"/>
        <v>44550</v>
      </c>
      <c r="J276" s="118">
        <f t="shared" si="223"/>
        <v>20</v>
      </c>
      <c r="K276" s="118">
        <f t="shared" si="209"/>
        <v>15</v>
      </c>
      <c r="L276" s="8">
        <f t="shared" si="224"/>
        <v>1.0062190600000001</v>
      </c>
      <c r="M276" s="119">
        <f t="shared" si="208"/>
        <v>1.0083006699999999</v>
      </c>
      <c r="N276" s="119">
        <f t="shared" si="198"/>
        <v>1.057865445139418</v>
      </c>
      <c r="O276" s="112">
        <f t="shared" si="206"/>
        <v>1.0644443699999999</v>
      </c>
      <c r="P276" s="112">
        <f t="shared" si="216"/>
        <v>0</v>
      </c>
      <c r="Q276" s="162">
        <f t="shared" si="227"/>
        <v>0</v>
      </c>
      <c r="R276" s="30">
        <f t="shared" si="228"/>
        <v>0</v>
      </c>
      <c r="S276" s="112">
        <f t="shared" si="202"/>
        <v>0</v>
      </c>
      <c r="T276" s="122">
        <f t="shared" si="225"/>
        <v>0.20100000000000001</v>
      </c>
      <c r="U276" s="120">
        <f t="shared" si="201"/>
        <v>15</v>
      </c>
      <c r="V276" s="120">
        <v>252</v>
      </c>
      <c r="W276" s="119">
        <f t="shared" si="217"/>
        <v>1.0109617</v>
      </c>
      <c r="X276" s="112">
        <f t="shared" si="218"/>
        <v>0</v>
      </c>
      <c r="Y276" s="112">
        <f t="shared" si="219"/>
        <v>0</v>
      </c>
      <c r="Z276" s="125" t="str">
        <f t="shared" si="229"/>
        <v>A+J=</v>
      </c>
      <c r="AA276" s="117">
        <f t="shared" si="230"/>
        <v>44550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22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3"/>
      <c r="DE276" s="1"/>
      <c r="DF276" s="1"/>
      <c r="DG276" s="1"/>
      <c r="DH276" s="1"/>
      <c r="DI276" s="1"/>
      <c r="DJ276" s="1"/>
      <c r="DK276" s="1"/>
      <c r="DL276" s="1"/>
      <c r="DM276" s="1"/>
      <c r="DN276" s="4"/>
      <c r="DO276" s="1"/>
      <c r="DP276" s="1"/>
      <c r="DQ276" s="1"/>
      <c r="DR276" s="1"/>
      <c r="DS276" s="1"/>
      <c r="DT276" s="1"/>
    </row>
    <row r="277" spans="1:124" ht="12.75" x14ac:dyDescent="0.2">
      <c r="A277" s="111">
        <f t="shared" si="220"/>
        <v>44542</v>
      </c>
      <c r="B277" s="112">
        <f t="shared" si="213"/>
        <v>0</v>
      </c>
      <c r="C277" s="112">
        <f t="shared" si="226"/>
        <v>0</v>
      </c>
      <c r="D277" s="113">
        <f t="shared" si="221"/>
        <v>5692.31</v>
      </c>
      <c r="E277" s="114">
        <f t="shared" si="203"/>
        <v>5739.56</v>
      </c>
      <c r="F277" s="115">
        <f t="shared" si="204"/>
        <v>44491</v>
      </c>
      <c r="G277" s="116">
        <f t="shared" si="214"/>
        <v>8.3006723105383262E-3</v>
      </c>
      <c r="H277" s="117">
        <f t="shared" si="222"/>
        <v>44550</v>
      </c>
      <c r="I277" s="117">
        <f t="shared" si="215"/>
        <v>44550</v>
      </c>
      <c r="J277" s="118">
        <f t="shared" si="223"/>
        <v>20</v>
      </c>
      <c r="K277" s="118">
        <f t="shared" si="209"/>
        <v>15</v>
      </c>
      <c r="L277" s="8">
        <f t="shared" si="224"/>
        <v>1.0062190600000001</v>
      </c>
      <c r="M277" s="119">
        <f t="shared" si="208"/>
        <v>1.0083006699999999</v>
      </c>
      <c r="N277" s="119">
        <f t="shared" si="198"/>
        <v>1.057865445139418</v>
      </c>
      <c r="O277" s="112">
        <f t="shared" si="206"/>
        <v>1.0644443699999999</v>
      </c>
      <c r="P277" s="112">
        <f t="shared" si="216"/>
        <v>0</v>
      </c>
      <c r="Q277" s="162">
        <f t="shared" si="227"/>
        <v>0</v>
      </c>
      <c r="R277" s="30">
        <f t="shared" si="228"/>
        <v>0</v>
      </c>
      <c r="S277" s="112">
        <f t="shared" si="202"/>
        <v>0</v>
      </c>
      <c r="T277" s="122">
        <f t="shared" si="225"/>
        <v>0.20100000000000001</v>
      </c>
      <c r="U277" s="120">
        <f t="shared" si="201"/>
        <v>15</v>
      </c>
      <c r="V277" s="120">
        <v>252</v>
      </c>
      <c r="W277" s="119">
        <f t="shared" si="217"/>
        <v>1.0109617</v>
      </c>
      <c r="X277" s="112">
        <f t="shared" si="218"/>
        <v>0</v>
      </c>
      <c r="Y277" s="112">
        <f t="shared" si="219"/>
        <v>0</v>
      </c>
      <c r="Z277" s="125" t="str">
        <f t="shared" si="229"/>
        <v>A+J=</v>
      </c>
      <c r="AA277" s="117">
        <f t="shared" si="230"/>
        <v>44550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22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3"/>
      <c r="DE277" s="1"/>
      <c r="DF277" s="1"/>
      <c r="DG277" s="1"/>
      <c r="DH277" s="1"/>
      <c r="DI277" s="1"/>
      <c r="DJ277" s="1"/>
      <c r="DK277" s="1"/>
      <c r="DL277" s="1"/>
      <c r="DM277" s="1"/>
      <c r="DN277" s="4"/>
      <c r="DO277" s="1"/>
      <c r="DP277" s="1"/>
      <c r="DQ277" s="1"/>
      <c r="DR277" s="1"/>
      <c r="DS277" s="1"/>
      <c r="DT277" s="1"/>
    </row>
    <row r="278" spans="1:124" ht="12.75" x14ac:dyDescent="0.2">
      <c r="A278" s="111">
        <f t="shared" si="220"/>
        <v>44543</v>
      </c>
      <c r="B278" s="112">
        <f t="shared" si="213"/>
        <v>0</v>
      </c>
      <c r="C278" s="112">
        <f t="shared" si="226"/>
        <v>0</v>
      </c>
      <c r="D278" s="113">
        <f t="shared" si="221"/>
        <v>5692.31</v>
      </c>
      <c r="E278" s="114">
        <f t="shared" si="203"/>
        <v>5739.56</v>
      </c>
      <c r="F278" s="115">
        <f t="shared" si="204"/>
        <v>44491</v>
      </c>
      <c r="G278" s="116">
        <f t="shared" si="214"/>
        <v>8.3006723105383262E-3</v>
      </c>
      <c r="H278" s="117">
        <f t="shared" si="222"/>
        <v>44550</v>
      </c>
      <c r="I278" s="117">
        <f t="shared" si="215"/>
        <v>44550</v>
      </c>
      <c r="J278" s="118">
        <f t="shared" si="223"/>
        <v>20</v>
      </c>
      <c r="K278" s="118">
        <f t="shared" si="209"/>
        <v>15</v>
      </c>
      <c r="L278" s="8">
        <f t="shared" si="224"/>
        <v>1.0062190600000001</v>
      </c>
      <c r="M278" s="119">
        <f t="shared" si="208"/>
        <v>1.0083006699999999</v>
      </c>
      <c r="N278" s="119">
        <f t="shared" si="198"/>
        <v>1.057865445139418</v>
      </c>
      <c r="O278" s="112">
        <f t="shared" si="206"/>
        <v>1.0644443699999999</v>
      </c>
      <c r="P278" s="112">
        <f t="shared" si="216"/>
        <v>0</v>
      </c>
      <c r="Q278" s="162">
        <f t="shared" si="227"/>
        <v>0</v>
      </c>
      <c r="R278" s="30">
        <f t="shared" si="228"/>
        <v>0</v>
      </c>
      <c r="S278" s="112">
        <f t="shared" si="202"/>
        <v>0</v>
      </c>
      <c r="T278" s="122">
        <f t="shared" si="225"/>
        <v>0.20100000000000001</v>
      </c>
      <c r="U278" s="120">
        <f t="shared" si="201"/>
        <v>15</v>
      </c>
      <c r="V278" s="120">
        <v>252</v>
      </c>
      <c r="W278" s="119">
        <f t="shared" si="217"/>
        <v>1.0109617</v>
      </c>
      <c r="X278" s="112">
        <f t="shared" si="218"/>
        <v>0</v>
      </c>
      <c r="Y278" s="112">
        <f t="shared" si="219"/>
        <v>0</v>
      </c>
      <c r="Z278" s="125" t="str">
        <f t="shared" si="229"/>
        <v>A+J=</v>
      </c>
      <c r="AA278" s="117">
        <f t="shared" si="230"/>
        <v>44550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22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3"/>
      <c r="DE278" s="1"/>
      <c r="DF278" s="1"/>
      <c r="DG278" s="1"/>
      <c r="DH278" s="1"/>
      <c r="DI278" s="1"/>
      <c r="DJ278" s="1"/>
      <c r="DK278" s="1"/>
      <c r="DL278" s="1"/>
      <c r="DM278" s="1"/>
      <c r="DN278" s="4"/>
      <c r="DO278" s="1"/>
      <c r="DP278" s="1"/>
      <c r="DQ278" s="1"/>
      <c r="DR278" s="1"/>
      <c r="DS278" s="1"/>
      <c r="DT278" s="1"/>
    </row>
    <row r="279" spans="1:124" ht="12.75" x14ac:dyDescent="0.2">
      <c r="A279" s="111">
        <f t="shared" si="220"/>
        <v>44544</v>
      </c>
      <c r="B279" s="112">
        <f t="shared" si="213"/>
        <v>0</v>
      </c>
      <c r="C279" s="112">
        <f t="shared" si="226"/>
        <v>0</v>
      </c>
      <c r="D279" s="113">
        <f t="shared" si="221"/>
        <v>5692.31</v>
      </c>
      <c r="E279" s="114">
        <f t="shared" si="203"/>
        <v>5739.56</v>
      </c>
      <c r="F279" s="115">
        <f t="shared" si="204"/>
        <v>44491</v>
      </c>
      <c r="G279" s="116">
        <f t="shared" si="214"/>
        <v>8.3006723105383262E-3</v>
      </c>
      <c r="H279" s="117">
        <f t="shared" si="222"/>
        <v>44550</v>
      </c>
      <c r="I279" s="117">
        <f t="shared" si="215"/>
        <v>44550</v>
      </c>
      <c r="J279" s="118">
        <f t="shared" si="223"/>
        <v>20</v>
      </c>
      <c r="K279" s="118">
        <f t="shared" si="209"/>
        <v>16</v>
      </c>
      <c r="L279" s="8">
        <f t="shared" si="224"/>
        <v>1.0066350399999999</v>
      </c>
      <c r="M279" s="119">
        <f t="shared" si="208"/>
        <v>1.0083006699999999</v>
      </c>
      <c r="N279" s="119">
        <f t="shared" si="198"/>
        <v>1.057865445139418</v>
      </c>
      <c r="O279" s="112">
        <f t="shared" si="206"/>
        <v>1.0648844200000001</v>
      </c>
      <c r="P279" s="112">
        <f t="shared" si="216"/>
        <v>0</v>
      </c>
      <c r="Q279" s="162">
        <f t="shared" si="227"/>
        <v>0</v>
      </c>
      <c r="R279" s="30">
        <f t="shared" si="228"/>
        <v>0</v>
      </c>
      <c r="S279" s="112">
        <f t="shared" si="202"/>
        <v>0</v>
      </c>
      <c r="T279" s="122">
        <f t="shared" si="225"/>
        <v>0.20100000000000001</v>
      </c>
      <c r="U279" s="120">
        <f t="shared" si="201"/>
        <v>16</v>
      </c>
      <c r="V279" s="120">
        <v>252</v>
      </c>
      <c r="W279" s="119">
        <f t="shared" si="217"/>
        <v>1.0116967379999999</v>
      </c>
      <c r="X279" s="112">
        <f t="shared" si="218"/>
        <v>0</v>
      </c>
      <c r="Y279" s="112">
        <f t="shared" si="219"/>
        <v>0</v>
      </c>
      <c r="Z279" s="125" t="str">
        <f t="shared" si="229"/>
        <v>A+J=</v>
      </c>
      <c r="AA279" s="117">
        <f t="shared" si="230"/>
        <v>44550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22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3"/>
      <c r="DE279" s="1"/>
      <c r="DF279" s="1"/>
      <c r="DG279" s="1"/>
      <c r="DH279" s="1"/>
      <c r="DI279" s="1"/>
      <c r="DJ279" s="1"/>
      <c r="DK279" s="1"/>
      <c r="DL279" s="1"/>
      <c r="DM279" s="1"/>
      <c r="DN279" s="4"/>
      <c r="DO279" s="1"/>
      <c r="DP279" s="1"/>
      <c r="DQ279" s="1"/>
      <c r="DR279" s="1"/>
      <c r="DS279" s="1"/>
      <c r="DT279" s="1"/>
    </row>
    <row r="280" spans="1:124" ht="12.75" x14ac:dyDescent="0.2">
      <c r="A280" s="111">
        <f t="shared" si="220"/>
        <v>44545</v>
      </c>
      <c r="B280" s="112">
        <f t="shared" si="213"/>
        <v>0</v>
      </c>
      <c r="C280" s="112">
        <f t="shared" si="226"/>
        <v>0</v>
      </c>
      <c r="D280" s="113">
        <f t="shared" si="221"/>
        <v>5692.31</v>
      </c>
      <c r="E280" s="114">
        <f t="shared" si="203"/>
        <v>5739.56</v>
      </c>
      <c r="F280" s="115">
        <f t="shared" si="204"/>
        <v>44491</v>
      </c>
      <c r="G280" s="116">
        <f t="shared" si="214"/>
        <v>8.3006723105383262E-3</v>
      </c>
      <c r="H280" s="117">
        <f t="shared" si="222"/>
        <v>44550</v>
      </c>
      <c r="I280" s="117">
        <f t="shared" si="215"/>
        <v>44550</v>
      </c>
      <c r="J280" s="118">
        <f t="shared" si="223"/>
        <v>20</v>
      </c>
      <c r="K280" s="118">
        <f t="shared" si="209"/>
        <v>17</v>
      </c>
      <c r="L280" s="8">
        <f t="shared" si="224"/>
        <v>1.0070511900000001</v>
      </c>
      <c r="M280" s="119">
        <f t="shared" si="208"/>
        <v>1.0083006699999999</v>
      </c>
      <c r="N280" s="119">
        <f t="shared" si="198"/>
        <v>1.057865445139418</v>
      </c>
      <c r="O280" s="112">
        <f t="shared" si="206"/>
        <v>1.06532465</v>
      </c>
      <c r="P280" s="112">
        <f t="shared" si="216"/>
        <v>0</v>
      </c>
      <c r="Q280" s="162">
        <f t="shared" si="227"/>
        <v>0</v>
      </c>
      <c r="R280" s="30">
        <f t="shared" si="228"/>
        <v>0</v>
      </c>
      <c r="S280" s="112">
        <f t="shared" si="202"/>
        <v>0</v>
      </c>
      <c r="T280" s="122">
        <f t="shared" si="225"/>
        <v>0.20100000000000001</v>
      </c>
      <c r="U280" s="120">
        <f t="shared" si="201"/>
        <v>17</v>
      </c>
      <c r="V280" s="120">
        <v>252</v>
      </c>
      <c r="W280" s="119">
        <f t="shared" si="217"/>
        <v>1.0124323099999999</v>
      </c>
      <c r="X280" s="112">
        <f t="shared" si="218"/>
        <v>0</v>
      </c>
      <c r="Y280" s="112">
        <f t="shared" si="219"/>
        <v>0</v>
      </c>
      <c r="Z280" s="125" t="str">
        <f t="shared" si="229"/>
        <v>A+J=</v>
      </c>
      <c r="AA280" s="117">
        <f t="shared" si="230"/>
        <v>44550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22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3"/>
      <c r="DE280" s="1"/>
      <c r="DF280" s="1"/>
      <c r="DG280" s="1"/>
      <c r="DH280" s="1"/>
      <c r="DI280" s="1"/>
      <c r="DJ280" s="1"/>
      <c r="DK280" s="1"/>
      <c r="DL280" s="1"/>
      <c r="DM280" s="1"/>
      <c r="DN280" s="4"/>
      <c r="DO280" s="1"/>
      <c r="DP280" s="1"/>
      <c r="DQ280" s="1"/>
      <c r="DR280" s="1"/>
      <c r="DS280" s="1"/>
      <c r="DT280" s="1"/>
    </row>
    <row r="281" spans="1:124" ht="12.75" x14ac:dyDescent="0.2">
      <c r="A281" s="111">
        <f t="shared" si="220"/>
        <v>44546</v>
      </c>
      <c r="B281" s="112">
        <f t="shared" si="213"/>
        <v>0</v>
      </c>
      <c r="C281" s="112">
        <f t="shared" si="226"/>
        <v>0</v>
      </c>
      <c r="D281" s="113">
        <f t="shared" si="221"/>
        <v>5692.31</v>
      </c>
      <c r="E281" s="114">
        <f t="shared" si="203"/>
        <v>5739.56</v>
      </c>
      <c r="F281" s="115">
        <f t="shared" si="204"/>
        <v>44491</v>
      </c>
      <c r="G281" s="116">
        <f t="shared" si="214"/>
        <v>8.3006723105383262E-3</v>
      </c>
      <c r="H281" s="117">
        <f t="shared" si="222"/>
        <v>44550</v>
      </c>
      <c r="I281" s="117">
        <f t="shared" si="215"/>
        <v>44550</v>
      </c>
      <c r="J281" s="118">
        <f t="shared" si="223"/>
        <v>20</v>
      </c>
      <c r="K281" s="118">
        <f t="shared" si="209"/>
        <v>18</v>
      </c>
      <c r="L281" s="8">
        <f t="shared" si="224"/>
        <v>1.0074675099999999</v>
      </c>
      <c r="M281" s="119">
        <f t="shared" si="208"/>
        <v>1.0083006699999999</v>
      </c>
      <c r="N281" s="119">
        <f t="shared" si="198"/>
        <v>1.057865445139418</v>
      </c>
      <c r="O281" s="112">
        <f t="shared" si="206"/>
        <v>1.0657650599999999</v>
      </c>
      <c r="P281" s="112">
        <f t="shared" si="216"/>
        <v>0</v>
      </c>
      <c r="Q281" s="162">
        <f t="shared" si="227"/>
        <v>0</v>
      </c>
      <c r="R281" s="30">
        <f t="shared" si="228"/>
        <v>0</v>
      </c>
      <c r="S281" s="112">
        <f t="shared" si="202"/>
        <v>0</v>
      </c>
      <c r="T281" s="122">
        <f t="shared" si="225"/>
        <v>0.20100000000000001</v>
      </c>
      <c r="U281" s="120">
        <f t="shared" si="201"/>
        <v>18</v>
      </c>
      <c r="V281" s="120">
        <v>252</v>
      </c>
      <c r="W281" s="119">
        <f t="shared" si="217"/>
        <v>1.0131684169999999</v>
      </c>
      <c r="X281" s="112">
        <f t="shared" si="218"/>
        <v>0</v>
      </c>
      <c r="Y281" s="112">
        <f t="shared" si="219"/>
        <v>0</v>
      </c>
      <c r="Z281" s="125" t="str">
        <f t="shared" si="229"/>
        <v>A+J=</v>
      </c>
      <c r="AA281" s="117">
        <f t="shared" si="230"/>
        <v>44550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22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3"/>
      <c r="DE281" s="1"/>
      <c r="DF281" s="1"/>
      <c r="DG281" s="1"/>
      <c r="DH281" s="1"/>
      <c r="DI281" s="1"/>
      <c r="DJ281" s="1"/>
      <c r="DK281" s="1"/>
      <c r="DL281" s="1"/>
      <c r="DM281" s="1"/>
      <c r="DN281" s="4"/>
      <c r="DO281" s="1"/>
      <c r="DP281" s="1"/>
      <c r="DQ281" s="1"/>
      <c r="DR281" s="1"/>
      <c r="DS281" s="1"/>
      <c r="DT281" s="1"/>
    </row>
    <row r="282" spans="1:124" ht="12.75" x14ac:dyDescent="0.2">
      <c r="A282" s="111">
        <f t="shared" si="220"/>
        <v>44547</v>
      </c>
      <c r="B282" s="112">
        <f t="shared" si="213"/>
        <v>0</v>
      </c>
      <c r="C282" s="112">
        <f t="shared" si="226"/>
        <v>0</v>
      </c>
      <c r="D282" s="113">
        <f t="shared" si="221"/>
        <v>5692.31</v>
      </c>
      <c r="E282" s="114">
        <f t="shared" si="203"/>
        <v>5739.56</v>
      </c>
      <c r="F282" s="115">
        <f t="shared" si="204"/>
        <v>44491</v>
      </c>
      <c r="G282" s="116">
        <f t="shared" si="214"/>
        <v>8.3006723105383262E-3</v>
      </c>
      <c r="H282" s="117">
        <f t="shared" si="222"/>
        <v>44550</v>
      </c>
      <c r="I282" s="117">
        <f t="shared" si="215"/>
        <v>44550</v>
      </c>
      <c r="J282" s="118">
        <f t="shared" si="223"/>
        <v>20</v>
      </c>
      <c r="K282" s="118">
        <f t="shared" si="209"/>
        <v>19</v>
      </c>
      <c r="L282" s="8">
        <f t="shared" si="224"/>
        <v>1.007884</v>
      </c>
      <c r="M282" s="119">
        <f t="shared" si="208"/>
        <v>1.0083006699999999</v>
      </c>
      <c r="N282" s="119">
        <f t="shared" si="198"/>
        <v>1.057865445139418</v>
      </c>
      <c r="O282" s="112">
        <f t="shared" si="206"/>
        <v>1.0662056499999999</v>
      </c>
      <c r="P282" s="112">
        <f t="shared" si="216"/>
        <v>0</v>
      </c>
      <c r="Q282" s="162">
        <f t="shared" si="227"/>
        <v>0</v>
      </c>
      <c r="R282" s="30">
        <f t="shared" si="228"/>
        <v>0</v>
      </c>
      <c r="S282" s="112">
        <f t="shared" si="202"/>
        <v>0</v>
      </c>
      <c r="T282" s="122">
        <f t="shared" si="225"/>
        <v>0.20100000000000001</v>
      </c>
      <c r="U282" s="120">
        <f t="shared" si="201"/>
        <v>19</v>
      </c>
      <c r="V282" s="120">
        <v>252</v>
      </c>
      <c r="W282" s="119">
        <f t="shared" si="217"/>
        <v>1.0139050590000001</v>
      </c>
      <c r="X282" s="112">
        <f t="shared" si="218"/>
        <v>0</v>
      </c>
      <c r="Y282" s="112">
        <f t="shared" si="219"/>
        <v>0</v>
      </c>
      <c r="Z282" s="125" t="str">
        <f t="shared" si="229"/>
        <v>A+J=</v>
      </c>
      <c r="AA282" s="117">
        <f t="shared" si="230"/>
        <v>44550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22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3"/>
      <c r="DE282" s="1"/>
      <c r="DF282" s="1"/>
      <c r="DG282" s="1"/>
      <c r="DH282" s="1"/>
      <c r="DI282" s="1"/>
      <c r="DJ282" s="1"/>
      <c r="DK282" s="1"/>
      <c r="DL282" s="1"/>
      <c r="DM282" s="1"/>
      <c r="DN282" s="4"/>
      <c r="DO282" s="1"/>
      <c r="DP282" s="1"/>
      <c r="DQ282" s="1"/>
      <c r="DR282" s="1"/>
      <c r="DS282" s="1"/>
      <c r="DT282" s="1"/>
    </row>
    <row r="283" spans="1:124" ht="12.75" x14ac:dyDescent="0.2">
      <c r="A283" s="111">
        <f t="shared" si="220"/>
        <v>44548</v>
      </c>
      <c r="B283" s="112">
        <f t="shared" si="213"/>
        <v>0</v>
      </c>
      <c r="C283" s="112">
        <f t="shared" si="226"/>
        <v>0</v>
      </c>
      <c r="D283" s="113">
        <f t="shared" si="221"/>
        <v>5692.31</v>
      </c>
      <c r="E283" s="114">
        <f t="shared" si="203"/>
        <v>5739.56</v>
      </c>
      <c r="F283" s="115">
        <f t="shared" si="204"/>
        <v>44491</v>
      </c>
      <c r="G283" s="116">
        <f t="shared" si="214"/>
        <v>8.3006723105383262E-3</v>
      </c>
      <c r="H283" s="117">
        <f t="shared" si="222"/>
        <v>44550</v>
      </c>
      <c r="I283" s="117">
        <f t="shared" si="215"/>
        <v>44550</v>
      </c>
      <c r="J283" s="118">
        <f t="shared" si="223"/>
        <v>20</v>
      </c>
      <c r="K283" s="118">
        <f t="shared" si="209"/>
        <v>20</v>
      </c>
      <c r="L283" s="8">
        <f t="shared" si="224"/>
        <v>1.0083006699999999</v>
      </c>
      <c r="M283" s="119">
        <f t="shared" si="208"/>
        <v>1.0083006699999999</v>
      </c>
      <c r="N283" s="119">
        <f t="shared" si="198"/>
        <v>1.057865445139418</v>
      </c>
      <c r="O283" s="112">
        <f t="shared" si="206"/>
        <v>1.06664643</v>
      </c>
      <c r="P283" s="112">
        <f t="shared" si="216"/>
        <v>0</v>
      </c>
      <c r="Q283" s="162">
        <f t="shared" si="227"/>
        <v>0</v>
      </c>
      <c r="R283" s="30">
        <f t="shared" si="228"/>
        <v>0</v>
      </c>
      <c r="S283" s="112">
        <f t="shared" si="202"/>
        <v>0</v>
      </c>
      <c r="T283" s="122">
        <f t="shared" si="225"/>
        <v>0.20100000000000001</v>
      </c>
      <c r="U283" s="120">
        <f t="shared" si="201"/>
        <v>20</v>
      </c>
      <c r="V283" s="120">
        <v>252</v>
      </c>
      <c r="W283" s="119">
        <f t="shared" si="217"/>
        <v>1.0146422369999999</v>
      </c>
      <c r="X283" s="112">
        <f t="shared" si="218"/>
        <v>0</v>
      </c>
      <c r="Y283" s="112">
        <f t="shared" si="219"/>
        <v>0</v>
      </c>
      <c r="Z283" s="125" t="str">
        <f t="shared" si="229"/>
        <v>A+J=</v>
      </c>
      <c r="AA283" s="117">
        <f t="shared" si="230"/>
        <v>44550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22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3"/>
      <c r="DE283" s="1"/>
      <c r="DF283" s="1"/>
      <c r="DG283" s="1"/>
      <c r="DH283" s="1"/>
      <c r="DI283" s="1"/>
      <c r="DJ283" s="1"/>
      <c r="DK283" s="1"/>
      <c r="DL283" s="1"/>
      <c r="DM283" s="1"/>
      <c r="DN283" s="4"/>
      <c r="DO283" s="1"/>
      <c r="DP283" s="1"/>
      <c r="DQ283" s="1"/>
      <c r="DR283" s="1"/>
      <c r="DS283" s="1"/>
      <c r="DT283" s="1"/>
    </row>
    <row r="284" spans="1:124" ht="12.75" x14ac:dyDescent="0.2">
      <c r="A284" s="111">
        <f t="shared" si="220"/>
        <v>44549</v>
      </c>
      <c r="B284" s="112">
        <f t="shared" si="213"/>
        <v>0</v>
      </c>
      <c r="C284" s="112">
        <f t="shared" si="226"/>
        <v>0</v>
      </c>
      <c r="D284" s="113">
        <f t="shared" si="221"/>
        <v>5692.31</v>
      </c>
      <c r="E284" s="114">
        <f t="shared" si="203"/>
        <v>5739.56</v>
      </c>
      <c r="F284" s="115">
        <f t="shared" si="204"/>
        <v>44491</v>
      </c>
      <c r="G284" s="116">
        <f t="shared" si="214"/>
        <v>8.3006723105383262E-3</v>
      </c>
      <c r="H284" s="117">
        <f t="shared" si="222"/>
        <v>44550</v>
      </c>
      <c r="I284" s="117">
        <f t="shared" si="215"/>
        <v>44550</v>
      </c>
      <c r="J284" s="118">
        <f t="shared" si="223"/>
        <v>20</v>
      </c>
      <c r="K284" s="118">
        <f t="shared" si="209"/>
        <v>20</v>
      </c>
      <c r="L284" s="8">
        <f t="shared" si="224"/>
        <v>1.0083006699999999</v>
      </c>
      <c r="M284" s="119">
        <f t="shared" si="208"/>
        <v>1.0083006699999999</v>
      </c>
      <c r="N284" s="119">
        <f t="shared" si="198"/>
        <v>1.057865445139418</v>
      </c>
      <c r="O284" s="112">
        <f t="shared" si="206"/>
        <v>1.06664643</v>
      </c>
      <c r="P284" s="112">
        <f t="shared" si="216"/>
        <v>0</v>
      </c>
      <c r="Q284" s="162">
        <f t="shared" si="227"/>
        <v>0</v>
      </c>
      <c r="R284" s="30">
        <f t="shared" si="228"/>
        <v>0</v>
      </c>
      <c r="S284" s="112">
        <f t="shared" si="202"/>
        <v>0</v>
      </c>
      <c r="T284" s="122">
        <f t="shared" si="225"/>
        <v>0.20100000000000001</v>
      </c>
      <c r="U284" s="120">
        <f t="shared" si="201"/>
        <v>20</v>
      </c>
      <c r="V284" s="120">
        <v>252</v>
      </c>
      <c r="W284" s="119">
        <f t="shared" si="217"/>
        <v>1.0146422369999999</v>
      </c>
      <c r="X284" s="112">
        <f t="shared" si="218"/>
        <v>0</v>
      </c>
      <c r="Y284" s="112">
        <f t="shared" si="219"/>
        <v>0</v>
      </c>
      <c r="Z284" s="125" t="str">
        <f t="shared" si="229"/>
        <v>A+J=</v>
      </c>
      <c r="AA284" s="117">
        <f t="shared" si="230"/>
        <v>44550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22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3"/>
      <c r="DE284" s="1"/>
      <c r="DF284" s="1"/>
      <c r="DG284" s="1"/>
      <c r="DH284" s="1"/>
      <c r="DI284" s="1"/>
      <c r="DJ284" s="1"/>
      <c r="DK284" s="1"/>
      <c r="DL284" s="1"/>
      <c r="DM284" s="1"/>
      <c r="DN284" s="4"/>
      <c r="DO284" s="1"/>
      <c r="DP284" s="1"/>
      <c r="DQ284" s="1"/>
      <c r="DR284" s="1"/>
      <c r="DS284" s="1"/>
      <c r="DT284" s="1"/>
    </row>
    <row r="285" spans="1:124" ht="12.75" x14ac:dyDescent="0.2">
      <c r="A285" s="111">
        <f t="shared" si="220"/>
        <v>44550</v>
      </c>
      <c r="B285" s="112">
        <f t="shared" si="213"/>
        <v>0</v>
      </c>
      <c r="C285" s="112">
        <f t="shared" si="226"/>
        <v>0</v>
      </c>
      <c r="D285" s="113">
        <f t="shared" si="221"/>
        <v>5692.31</v>
      </c>
      <c r="E285" s="114">
        <f t="shared" si="203"/>
        <v>5739.56</v>
      </c>
      <c r="F285" s="115">
        <f t="shared" si="204"/>
        <v>44491</v>
      </c>
      <c r="G285" s="116">
        <f t="shared" si="214"/>
        <v>8.3006723105383262E-3</v>
      </c>
      <c r="H285" s="117">
        <f t="shared" si="222"/>
        <v>44581</v>
      </c>
      <c r="I285" s="117">
        <f t="shared" si="215"/>
        <v>44550</v>
      </c>
      <c r="J285" s="118">
        <f t="shared" si="223"/>
        <v>20</v>
      </c>
      <c r="K285" s="118">
        <f t="shared" si="209"/>
        <v>20</v>
      </c>
      <c r="L285" s="8">
        <f t="shared" si="224"/>
        <v>1.0083006699999999</v>
      </c>
      <c r="M285" s="119">
        <f t="shared" si="208"/>
        <v>1.0083006699999999</v>
      </c>
      <c r="N285" s="119">
        <f t="shared" si="198"/>
        <v>1.057865445139418</v>
      </c>
      <c r="O285" s="112">
        <f t="shared" si="206"/>
        <v>1.06664643</v>
      </c>
      <c r="P285" s="112">
        <f t="shared" si="216"/>
        <v>0</v>
      </c>
      <c r="Q285" s="162">
        <f t="shared" si="227"/>
        <v>9</v>
      </c>
      <c r="R285" s="30">
        <f t="shared" si="228"/>
        <v>2.9090999999999999E-2</v>
      </c>
      <c r="S285" s="112">
        <f t="shared" si="202"/>
        <v>0</v>
      </c>
      <c r="T285" s="122">
        <f t="shared" si="225"/>
        <v>0.20100000000000001</v>
      </c>
      <c r="U285" s="120">
        <f t="shared" si="201"/>
        <v>20</v>
      </c>
      <c r="V285" s="120">
        <v>252</v>
      </c>
      <c r="W285" s="119">
        <f t="shared" si="217"/>
        <v>1.0146422369999999</v>
      </c>
      <c r="X285" s="112">
        <f t="shared" si="218"/>
        <v>0</v>
      </c>
      <c r="Y285" s="112">
        <f t="shared" si="219"/>
        <v>0</v>
      </c>
      <c r="Z285" s="125" t="str">
        <f t="shared" si="229"/>
        <v>A+J=</v>
      </c>
      <c r="AA285" s="117">
        <f t="shared" si="230"/>
        <v>44550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22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3"/>
      <c r="DE285" s="1"/>
      <c r="DF285" s="1"/>
      <c r="DG285" s="1"/>
      <c r="DH285" s="1"/>
      <c r="DI285" s="1"/>
      <c r="DJ285" s="1"/>
      <c r="DK285" s="1"/>
      <c r="DL285" s="1"/>
      <c r="DM285" s="1"/>
      <c r="DN285" s="4"/>
      <c r="DO285" s="1"/>
      <c r="DP285" s="1"/>
      <c r="DQ285" s="1"/>
      <c r="DR285" s="1"/>
      <c r="DS285" s="1"/>
      <c r="DT285" s="1"/>
    </row>
    <row r="286" spans="1:124" ht="12.75" x14ac:dyDescent="0.2">
      <c r="A286" s="111">
        <f t="shared" si="220"/>
        <v>44551</v>
      </c>
      <c r="B286" s="112">
        <f t="shared" si="213"/>
        <v>0</v>
      </c>
      <c r="C286" s="112">
        <f t="shared" si="226"/>
        <v>0</v>
      </c>
      <c r="D286" s="113">
        <f t="shared" si="221"/>
        <v>5692.31</v>
      </c>
      <c r="E286" s="114">
        <f t="shared" si="203"/>
        <v>5739.56</v>
      </c>
      <c r="F286" s="115">
        <f t="shared" si="204"/>
        <v>44520</v>
      </c>
      <c r="G286" s="116">
        <f t="shared" si="214"/>
        <v>8.3006723105383262E-3</v>
      </c>
      <c r="H286" s="117">
        <f t="shared" si="222"/>
        <v>44581</v>
      </c>
      <c r="I286" s="117">
        <f t="shared" si="215"/>
        <v>44581</v>
      </c>
      <c r="J286" s="118">
        <f t="shared" si="223"/>
        <v>23</v>
      </c>
      <c r="K286" s="118">
        <f t="shared" si="209"/>
        <v>1</v>
      </c>
      <c r="L286" s="8">
        <f t="shared" si="224"/>
        <v>1.00035947</v>
      </c>
      <c r="M286" s="119">
        <f t="shared" si="208"/>
        <v>1.0083006699999999</v>
      </c>
      <c r="N286" s="119">
        <f t="shared" si="198"/>
        <v>1.0666464371039233</v>
      </c>
      <c r="O286" s="112">
        <f t="shared" si="206"/>
        <v>1.0670298600000001</v>
      </c>
      <c r="P286" s="112">
        <f t="shared" si="216"/>
        <v>0</v>
      </c>
      <c r="Q286" s="162">
        <f t="shared" si="227"/>
        <v>0</v>
      </c>
      <c r="R286" s="30">
        <f t="shared" si="228"/>
        <v>0</v>
      </c>
      <c r="S286" s="112">
        <f t="shared" si="202"/>
        <v>0</v>
      </c>
      <c r="T286" s="122">
        <f t="shared" si="225"/>
        <v>0.20100000000000001</v>
      </c>
      <c r="U286" s="120">
        <f t="shared" si="201"/>
        <v>1</v>
      </c>
      <c r="V286" s="120">
        <v>252</v>
      </c>
      <c r="W286" s="119">
        <f t="shared" si="217"/>
        <v>1.000727068</v>
      </c>
      <c r="X286" s="112">
        <f t="shared" si="218"/>
        <v>0</v>
      </c>
      <c r="Y286" s="112">
        <f t="shared" si="219"/>
        <v>0</v>
      </c>
      <c r="Z286" s="125" t="str">
        <f t="shared" si="229"/>
        <v>A+J=</v>
      </c>
      <c r="AA286" s="117">
        <f t="shared" si="230"/>
        <v>44581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22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3"/>
      <c r="DE286" s="1"/>
      <c r="DF286" s="1"/>
      <c r="DG286" s="1"/>
      <c r="DH286" s="1"/>
      <c r="DI286" s="1"/>
      <c r="DJ286" s="1"/>
      <c r="DK286" s="1"/>
      <c r="DL286" s="1"/>
      <c r="DM286" s="1"/>
      <c r="DN286" s="4"/>
      <c r="DO286" s="1"/>
      <c r="DP286" s="1"/>
      <c r="DQ286" s="1"/>
      <c r="DR286" s="1"/>
      <c r="DS286" s="1"/>
      <c r="DT286" s="1"/>
    </row>
    <row r="287" spans="1:124" ht="12.75" x14ac:dyDescent="0.2">
      <c r="A287" s="111">
        <f t="shared" si="220"/>
        <v>44552</v>
      </c>
      <c r="B287" s="112">
        <f t="shared" si="213"/>
        <v>0</v>
      </c>
      <c r="C287" s="112">
        <f t="shared" si="226"/>
        <v>0</v>
      </c>
      <c r="D287" s="113">
        <f t="shared" si="221"/>
        <v>5692.31</v>
      </c>
      <c r="E287" s="114">
        <f t="shared" si="203"/>
        <v>5739.56</v>
      </c>
      <c r="F287" s="115">
        <f t="shared" si="204"/>
        <v>44520</v>
      </c>
      <c r="G287" s="116">
        <f t="shared" si="214"/>
        <v>8.3006723105383262E-3</v>
      </c>
      <c r="H287" s="117">
        <f t="shared" si="222"/>
        <v>44581</v>
      </c>
      <c r="I287" s="117">
        <f t="shared" si="215"/>
        <v>44581</v>
      </c>
      <c r="J287" s="118">
        <f t="shared" si="223"/>
        <v>23</v>
      </c>
      <c r="K287" s="118">
        <f t="shared" si="209"/>
        <v>2</v>
      </c>
      <c r="L287" s="8">
        <f t="shared" si="224"/>
        <v>1.0007190699999999</v>
      </c>
      <c r="M287" s="119">
        <f t="shared" si="208"/>
        <v>1.0083006699999999</v>
      </c>
      <c r="N287" s="119">
        <f t="shared" ref="N287:N350" si="232">IF(I287&gt;I286,N286*M287,N286)</f>
        <v>1.0666464371039233</v>
      </c>
      <c r="O287" s="112">
        <f t="shared" si="206"/>
        <v>1.06741343</v>
      </c>
      <c r="P287" s="112">
        <f t="shared" si="216"/>
        <v>0</v>
      </c>
      <c r="Q287" s="162">
        <f t="shared" si="227"/>
        <v>0</v>
      </c>
      <c r="R287" s="30">
        <f t="shared" si="228"/>
        <v>0</v>
      </c>
      <c r="S287" s="112">
        <f t="shared" si="202"/>
        <v>0</v>
      </c>
      <c r="T287" s="122">
        <f t="shared" si="225"/>
        <v>0.20100000000000001</v>
      </c>
      <c r="U287" s="120">
        <f t="shared" si="201"/>
        <v>2</v>
      </c>
      <c r="V287" s="120">
        <v>252</v>
      </c>
      <c r="W287" s="119">
        <f t="shared" si="217"/>
        <v>1.0014546639999999</v>
      </c>
      <c r="X287" s="112">
        <f t="shared" si="218"/>
        <v>0</v>
      </c>
      <c r="Y287" s="112">
        <f t="shared" si="219"/>
        <v>0</v>
      </c>
      <c r="Z287" s="125" t="str">
        <f t="shared" si="229"/>
        <v>A+J=</v>
      </c>
      <c r="AA287" s="117">
        <f t="shared" si="230"/>
        <v>44581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22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3"/>
      <c r="DE287" s="1"/>
      <c r="DF287" s="1"/>
      <c r="DG287" s="1"/>
      <c r="DH287" s="1"/>
      <c r="DI287" s="1"/>
      <c r="DJ287" s="1"/>
      <c r="DK287" s="1"/>
      <c r="DL287" s="1"/>
      <c r="DM287" s="1"/>
      <c r="DN287" s="4"/>
      <c r="DO287" s="1"/>
      <c r="DP287" s="1"/>
      <c r="DQ287" s="1"/>
      <c r="DR287" s="1"/>
      <c r="DS287" s="1"/>
      <c r="DT287" s="1"/>
    </row>
    <row r="288" spans="1:124" ht="12.75" x14ac:dyDescent="0.2">
      <c r="A288" s="111">
        <f t="shared" si="220"/>
        <v>44553</v>
      </c>
      <c r="B288" s="112">
        <f t="shared" si="213"/>
        <v>0</v>
      </c>
      <c r="C288" s="112">
        <f t="shared" si="226"/>
        <v>0</v>
      </c>
      <c r="D288" s="113">
        <f t="shared" si="221"/>
        <v>5692.31</v>
      </c>
      <c r="E288" s="114">
        <f t="shared" si="203"/>
        <v>5739.56</v>
      </c>
      <c r="F288" s="115">
        <f t="shared" si="204"/>
        <v>44520</v>
      </c>
      <c r="G288" s="116">
        <f t="shared" si="214"/>
        <v>8.3006723105383262E-3</v>
      </c>
      <c r="H288" s="117">
        <f t="shared" si="222"/>
        <v>44581</v>
      </c>
      <c r="I288" s="117">
        <f t="shared" si="215"/>
        <v>44581</v>
      </c>
      <c r="J288" s="118">
        <f t="shared" si="223"/>
        <v>23</v>
      </c>
      <c r="K288" s="118">
        <f t="shared" si="209"/>
        <v>3</v>
      </c>
      <c r="L288" s="8">
        <f t="shared" si="224"/>
        <v>1.0010787999999999</v>
      </c>
      <c r="M288" s="119">
        <f t="shared" si="208"/>
        <v>1.0083006699999999</v>
      </c>
      <c r="N288" s="119">
        <f t="shared" si="232"/>
        <v>1.0666464371039233</v>
      </c>
      <c r="O288" s="112">
        <f t="shared" si="206"/>
        <v>1.06779713</v>
      </c>
      <c r="P288" s="112">
        <f t="shared" si="216"/>
        <v>0</v>
      </c>
      <c r="Q288" s="162">
        <f t="shared" si="227"/>
        <v>0</v>
      </c>
      <c r="R288" s="30">
        <f t="shared" si="228"/>
        <v>0</v>
      </c>
      <c r="S288" s="112">
        <f t="shared" si="202"/>
        <v>0</v>
      </c>
      <c r="T288" s="122">
        <f t="shared" si="225"/>
        <v>0.20100000000000001</v>
      </c>
      <c r="U288" s="120">
        <f t="shared" si="201"/>
        <v>3</v>
      </c>
      <c r="V288" s="120">
        <v>252</v>
      </c>
      <c r="W288" s="119">
        <f t="shared" si="217"/>
        <v>1.00218279</v>
      </c>
      <c r="X288" s="112">
        <f t="shared" si="218"/>
        <v>0</v>
      </c>
      <c r="Y288" s="112">
        <f t="shared" si="219"/>
        <v>0</v>
      </c>
      <c r="Z288" s="125" t="str">
        <f t="shared" si="229"/>
        <v>A+J=</v>
      </c>
      <c r="AA288" s="117">
        <f t="shared" si="230"/>
        <v>44581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22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3"/>
      <c r="DE288" s="1"/>
      <c r="DF288" s="1"/>
      <c r="DG288" s="1"/>
      <c r="DH288" s="1"/>
      <c r="DI288" s="1"/>
      <c r="DJ288" s="1"/>
      <c r="DK288" s="1"/>
      <c r="DL288" s="1"/>
      <c r="DM288" s="1"/>
      <c r="DN288" s="4"/>
      <c r="DO288" s="1"/>
      <c r="DP288" s="1"/>
      <c r="DQ288" s="1"/>
      <c r="DR288" s="1"/>
      <c r="DS288" s="1"/>
      <c r="DT288" s="1"/>
    </row>
    <row r="289" spans="1:124" ht="12.75" x14ac:dyDescent="0.2">
      <c r="A289" s="111">
        <f t="shared" si="220"/>
        <v>44554</v>
      </c>
      <c r="B289" s="112">
        <f t="shared" si="213"/>
        <v>0</v>
      </c>
      <c r="C289" s="112">
        <f t="shared" si="226"/>
        <v>0</v>
      </c>
      <c r="D289" s="113">
        <f t="shared" si="221"/>
        <v>5692.31</v>
      </c>
      <c r="E289" s="114">
        <f t="shared" si="203"/>
        <v>5739.56</v>
      </c>
      <c r="F289" s="115">
        <f t="shared" si="204"/>
        <v>44520</v>
      </c>
      <c r="G289" s="116">
        <f t="shared" si="214"/>
        <v>8.3006723105383262E-3</v>
      </c>
      <c r="H289" s="117">
        <f t="shared" si="222"/>
        <v>44581</v>
      </c>
      <c r="I289" s="117">
        <f t="shared" si="215"/>
        <v>44581</v>
      </c>
      <c r="J289" s="118">
        <f t="shared" si="223"/>
        <v>23</v>
      </c>
      <c r="K289" s="118">
        <f t="shared" si="209"/>
        <v>4</v>
      </c>
      <c r="L289" s="8">
        <f t="shared" si="224"/>
        <v>1.00143867</v>
      </c>
      <c r="M289" s="119">
        <f t="shared" si="208"/>
        <v>1.0083006699999999</v>
      </c>
      <c r="N289" s="119">
        <f t="shared" si="232"/>
        <v>1.0666464371039233</v>
      </c>
      <c r="O289" s="112">
        <f t="shared" si="206"/>
        <v>1.0681809799999999</v>
      </c>
      <c r="P289" s="112">
        <f t="shared" si="216"/>
        <v>0</v>
      </c>
      <c r="Q289" s="162">
        <f t="shared" si="227"/>
        <v>0</v>
      </c>
      <c r="R289" s="30">
        <f t="shared" si="228"/>
        <v>0</v>
      </c>
      <c r="S289" s="112">
        <f t="shared" si="202"/>
        <v>0</v>
      </c>
      <c r="T289" s="122">
        <f t="shared" si="225"/>
        <v>0.20100000000000001</v>
      </c>
      <c r="U289" s="120">
        <f t="shared" si="201"/>
        <v>4</v>
      </c>
      <c r="V289" s="120">
        <v>252</v>
      </c>
      <c r="W289" s="119">
        <f t="shared" si="217"/>
        <v>1.0029114450000001</v>
      </c>
      <c r="X289" s="112">
        <f t="shared" si="218"/>
        <v>0</v>
      </c>
      <c r="Y289" s="112">
        <f t="shared" si="219"/>
        <v>0</v>
      </c>
      <c r="Z289" s="125" t="str">
        <f t="shared" si="229"/>
        <v>A+J=</v>
      </c>
      <c r="AA289" s="117">
        <f t="shared" si="230"/>
        <v>44581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22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3"/>
      <c r="DE289" s="1"/>
      <c r="DF289" s="1"/>
      <c r="DG289" s="1"/>
      <c r="DH289" s="1"/>
      <c r="DI289" s="1"/>
      <c r="DJ289" s="1"/>
      <c r="DK289" s="1"/>
      <c r="DL289" s="1"/>
      <c r="DM289" s="1"/>
      <c r="DN289" s="4"/>
      <c r="DO289" s="1"/>
      <c r="DP289" s="1"/>
      <c r="DQ289" s="1"/>
      <c r="DR289" s="1"/>
      <c r="DS289" s="1"/>
      <c r="DT289" s="1"/>
    </row>
    <row r="290" spans="1:124" ht="12.75" x14ac:dyDescent="0.2">
      <c r="A290" s="111">
        <f t="shared" si="220"/>
        <v>44555</v>
      </c>
      <c r="B290" s="112">
        <f t="shared" si="213"/>
        <v>0</v>
      </c>
      <c r="C290" s="112">
        <f t="shared" si="226"/>
        <v>0</v>
      </c>
      <c r="D290" s="113">
        <f t="shared" si="221"/>
        <v>5692.31</v>
      </c>
      <c r="E290" s="114">
        <f t="shared" si="203"/>
        <v>5739.56</v>
      </c>
      <c r="F290" s="115">
        <f t="shared" si="204"/>
        <v>44520</v>
      </c>
      <c r="G290" s="116">
        <f t="shared" si="214"/>
        <v>8.3006723105383262E-3</v>
      </c>
      <c r="H290" s="117">
        <f t="shared" si="222"/>
        <v>44581</v>
      </c>
      <c r="I290" s="117">
        <f t="shared" si="215"/>
        <v>44581</v>
      </c>
      <c r="J290" s="118">
        <f t="shared" si="223"/>
        <v>23</v>
      </c>
      <c r="K290" s="118">
        <f t="shared" si="209"/>
        <v>5</v>
      </c>
      <c r="L290" s="8">
        <f t="shared" si="224"/>
        <v>1.00179866</v>
      </c>
      <c r="M290" s="119">
        <f t="shared" si="208"/>
        <v>1.0083006699999999</v>
      </c>
      <c r="N290" s="119">
        <f t="shared" si="232"/>
        <v>1.0666464371039233</v>
      </c>
      <c r="O290" s="112">
        <f t="shared" si="206"/>
        <v>1.0685649699999999</v>
      </c>
      <c r="P290" s="112">
        <f t="shared" si="216"/>
        <v>0</v>
      </c>
      <c r="Q290" s="162">
        <f t="shared" si="227"/>
        <v>0</v>
      </c>
      <c r="R290" s="30">
        <f t="shared" si="228"/>
        <v>0</v>
      </c>
      <c r="S290" s="112">
        <f t="shared" si="202"/>
        <v>0</v>
      </c>
      <c r="T290" s="122">
        <f t="shared" si="225"/>
        <v>0.20100000000000001</v>
      </c>
      <c r="U290" s="120">
        <f t="shared" si="201"/>
        <v>5</v>
      </c>
      <c r="V290" s="120">
        <v>252</v>
      </c>
      <c r="W290" s="119">
        <f t="shared" si="217"/>
        <v>1.00364063</v>
      </c>
      <c r="X290" s="112">
        <f t="shared" si="218"/>
        <v>0</v>
      </c>
      <c r="Y290" s="112">
        <f t="shared" si="219"/>
        <v>0</v>
      </c>
      <c r="Z290" s="125" t="str">
        <f t="shared" si="229"/>
        <v>A+J=</v>
      </c>
      <c r="AA290" s="117">
        <f t="shared" si="230"/>
        <v>44581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22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3"/>
      <c r="DE290" s="1"/>
      <c r="DF290" s="1"/>
      <c r="DG290" s="1"/>
      <c r="DH290" s="1"/>
      <c r="DI290" s="1"/>
      <c r="DJ290" s="1"/>
      <c r="DK290" s="1"/>
      <c r="DL290" s="1"/>
      <c r="DM290" s="1"/>
      <c r="DN290" s="4"/>
      <c r="DO290" s="1"/>
      <c r="DP290" s="1"/>
      <c r="DQ290" s="1"/>
      <c r="DR290" s="1"/>
      <c r="DS290" s="1"/>
      <c r="DT290" s="1"/>
    </row>
    <row r="291" spans="1:124" ht="12.75" x14ac:dyDescent="0.2">
      <c r="A291" s="111">
        <f t="shared" si="220"/>
        <v>44556</v>
      </c>
      <c r="B291" s="112">
        <f t="shared" si="213"/>
        <v>0</v>
      </c>
      <c r="C291" s="112">
        <f t="shared" si="226"/>
        <v>0</v>
      </c>
      <c r="D291" s="113">
        <f t="shared" si="221"/>
        <v>5692.31</v>
      </c>
      <c r="E291" s="114">
        <f t="shared" si="203"/>
        <v>5739.56</v>
      </c>
      <c r="F291" s="115">
        <f t="shared" si="204"/>
        <v>44520</v>
      </c>
      <c r="G291" s="116">
        <f t="shared" si="214"/>
        <v>8.3006723105383262E-3</v>
      </c>
      <c r="H291" s="117">
        <f t="shared" si="222"/>
        <v>44581</v>
      </c>
      <c r="I291" s="117">
        <f t="shared" si="215"/>
        <v>44581</v>
      </c>
      <c r="J291" s="118">
        <f t="shared" si="223"/>
        <v>23</v>
      </c>
      <c r="K291" s="118">
        <f t="shared" si="209"/>
        <v>5</v>
      </c>
      <c r="L291" s="8">
        <f t="shared" si="224"/>
        <v>1.00179866</v>
      </c>
      <c r="M291" s="119">
        <f t="shared" si="208"/>
        <v>1.0083006699999999</v>
      </c>
      <c r="N291" s="119">
        <f t="shared" si="232"/>
        <v>1.0666464371039233</v>
      </c>
      <c r="O291" s="112">
        <f t="shared" si="206"/>
        <v>1.0685649699999999</v>
      </c>
      <c r="P291" s="112">
        <f t="shared" si="216"/>
        <v>0</v>
      </c>
      <c r="Q291" s="162">
        <f t="shared" si="227"/>
        <v>0</v>
      </c>
      <c r="R291" s="30">
        <f t="shared" si="228"/>
        <v>0</v>
      </c>
      <c r="S291" s="112">
        <f t="shared" si="202"/>
        <v>0</v>
      </c>
      <c r="T291" s="122">
        <f t="shared" si="225"/>
        <v>0.20100000000000001</v>
      </c>
      <c r="U291" s="120">
        <f t="shared" si="201"/>
        <v>5</v>
      </c>
      <c r="V291" s="120">
        <v>252</v>
      </c>
      <c r="W291" s="119">
        <f t="shared" si="217"/>
        <v>1.00364063</v>
      </c>
      <c r="X291" s="112">
        <f t="shared" si="218"/>
        <v>0</v>
      </c>
      <c r="Y291" s="112">
        <f t="shared" si="219"/>
        <v>0</v>
      </c>
      <c r="Z291" s="125" t="str">
        <f t="shared" si="229"/>
        <v>A+J=</v>
      </c>
      <c r="AA291" s="117">
        <f t="shared" si="230"/>
        <v>44581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22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3"/>
      <c r="DE291" s="1"/>
      <c r="DF291" s="1"/>
      <c r="DG291" s="1"/>
      <c r="DH291" s="1"/>
      <c r="DI291" s="1"/>
      <c r="DJ291" s="1"/>
      <c r="DK291" s="1"/>
      <c r="DL291" s="1"/>
      <c r="DM291" s="1"/>
      <c r="DN291" s="4"/>
      <c r="DO291" s="1"/>
      <c r="DP291" s="1"/>
      <c r="DQ291" s="1"/>
      <c r="DR291" s="1"/>
      <c r="DS291" s="1"/>
      <c r="DT291" s="1"/>
    </row>
    <row r="292" spans="1:124" ht="12.75" x14ac:dyDescent="0.2">
      <c r="A292" s="111">
        <f t="shared" si="220"/>
        <v>44557</v>
      </c>
      <c r="B292" s="112">
        <f t="shared" si="213"/>
        <v>0</v>
      </c>
      <c r="C292" s="112">
        <f t="shared" si="226"/>
        <v>0</v>
      </c>
      <c r="D292" s="113">
        <f t="shared" si="221"/>
        <v>5692.31</v>
      </c>
      <c r="E292" s="114">
        <f t="shared" si="203"/>
        <v>5739.56</v>
      </c>
      <c r="F292" s="115">
        <f t="shared" si="204"/>
        <v>44520</v>
      </c>
      <c r="G292" s="116">
        <f t="shared" si="214"/>
        <v>8.3006723105383262E-3</v>
      </c>
      <c r="H292" s="117">
        <f t="shared" si="222"/>
        <v>44581</v>
      </c>
      <c r="I292" s="117">
        <f t="shared" si="215"/>
        <v>44581</v>
      </c>
      <c r="J292" s="118">
        <f t="shared" si="223"/>
        <v>23</v>
      </c>
      <c r="K292" s="118">
        <f t="shared" si="209"/>
        <v>5</v>
      </c>
      <c r="L292" s="8">
        <f t="shared" si="224"/>
        <v>1.00179866</v>
      </c>
      <c r="M292" s="119">
        <f t="shared" si="208"/>
        <v>1.0083006699999999</v>
      </c>
      <c r="N292" s="119">
        <f t="shared" si="232"/>
        <v>1.0666464371039233</v>
      </c>
      <c r="O292" s="112">
        <f t="shared" si="206"/>
        <v>1.0685649699999999</v>
      </c>
      <c r="P292" s="112">
        <f t="shared" si="216"/>
        <v>0</v>
      </c>
      <c r="Q292" s="162">
        <f t="shared" si="227"/>
        <v>0</v>
      </c>
      <c r="R292" s="30">
        <f t="shared" si="228"/>
        <v>0</v>
      </c>
      <c r="S292" s="112">
        <f t="shared" si="202"/>
        <v>0</v>
      </c>
      <c r="T292" s="122">
        <f t="shared" si="225"/>
        <v>0.20100000000000001</v>
      </c>
      <c r="U292" s="120">
        <f t="shared" si="201"/>
        <v>5</v>
      </c>
      <c r="V292" s="120">
        <v>252</v>
      </c>
      <c r="W292" s="119">
        <f t="shared" si="217"/>
        <v>1.00364063</v>
      </c>
      <c r="X292" s="112">
        <f t="shared" si="218"/>
        <v>0</v>
      </c>
      <c r="Y292" s="112">
        <f t="shared" si="219"/>
        <v>0</v>
      </c>
      <c r="Z292" s="125" t="str">
        <f t="shared" si="229"/>
        <v>A+J=</v>
      </c>
      <c r="AA292" s="117">
        <f t="shared" si="230"/>
        <v>44581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22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3"/>
      <c r="DE292" s="1"/>
      <c r="DF292" s="1"/>
      <c r="DG292" s="1"/>
      <c r="DH292" s="1"/>
      <c r="DI292" s="1"/>
      <c r="DJ292" s="1"/>
      <c r="DK292" s="1"/>
      <c r="DL292" s="1"/>
      <c r="DM292" s="1"/>
      <c r="DN292" s="4"/>
      <c r="DO292" s="1"/>
      <c r="DP292" s="1"/>
      <c r="DQ292" s="1"/>
      <c r="DR292" s="1"/>
      <c r="DS292" s="1"/>
      <c r="DT292" s="1"/>
    </row>
    <row r="293" spans="1:124" ht="12.75" x14ac:dyDescent="0.2">
      <c r="A293" s="111">
        <f t="shared" si="220"/>
        <v>44558</v>
      </c>
      <c r="B293" s="112">
        <f t="shared" si="213"/>
        <v>0</v>
      </c>
      <c r="C293" s="112">
        <f t="shared" si="226"/>
        <v>0</v>
      </c>
      <c r="D293" s="113">
        <f t="shared" si="221"/>
        <v>5692.31</v>
      </c>
      <c r="E293" s="114">
        <f t="shared" si="203"/>
        <v>5739.56</v>
      </c>
      <c r="F293" s="115">
        <f t="shared" si="204"/>
        <v>44520</v>
      </c>
      <c r="G293" s="116">
        <f t="shared" si="214"/>
        <v>8.3006723105383262E-3</v>
      </c>
      <c r="H293" s="117">
        <f t="shared" si="222"/>
        <v>44581</v>
      </c>
      <c r="I293" s="117">
        <f t="shared" si="215"/>
        <v>44581</v>
      </c>
      <c r="J293" s="118">
        <f t="shared" si="223"/>
        <v>23</v>
      </c>
      <c r="K293" s="118">
        <f t="shared" si="209"/>
        <v>6</v>
      </c>
      <c r="L293" s="8">
        <f t="shared" si="224"/>
        <v>1.00215878</v>
      </c>
      <c r="M293" s="119">
        <f t="shared" si="208"/>
        <v>1.0083006699999999</v>
      </c>
      <c r="N293" s="119">
        <f t="shared" si="232"/>
        <v>1.0666464371039233</v>
      </c>
      <c r="O293" s="112">
        <f t="shared" si="206"/>
        <v>1.06894909</v>
      </c>
      <c r="P293" s="112">
        <f t="shared" si="216"/>
        <v>0</v>
      </c>
      <c r="Q293" s="162">
        <f t="shared" si="227"/>
        <v>0</v>
      </c>
      <c r="R293" s="30">
        <f t="shared" si="228"/>
        <v>0</v>
      </c>
      <c r="S293" s="112">
        <f t="shared" si="202"/>
        <v>0</v>
      </c>
      <c r="T293" s="122">
        <f t="shared" si="225"/>
        <v>0.20100000000000001</v>
      </c>
      <c r="U293" s="120">
        <f t="shared" ref="U293:U356" si="233">IF(Q292&gt;0,1,IF(K293=K292,U292,U292+1))</f>
        <v>6</v>
      </c>
      <c r="V293" s="120">
        <v>252</v>
      </c>
      <c r="W293" s="119">
        <f t="shared" si="217"/>
        <v>1.0043703450000001</v>
      </c>
      <c r="X293" s="112">
        <f t="shared" si="218"/>
        <v>0</v>
      </c>
      <c r="Y293" s="112">
        <f t="shared" si="219"/>
        <v>0</v>
      </c>
      <c r="Z293" s="125" t="str">
        <f t="shared" si="229"/>
        <v>A+J=</v>
      </c>
      <c r="AA293" s="117">
        <f t="shared" si="230"/>
        <v>44581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22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3"/>
      <c r="DE293" s="1"/>
      <c r="DF293" s="1"/>
      <c r="DG293" s="1"/>
      <c r="DH293" s="1"/>
      <c r="DI293" s="1"/>
      <c r="DJ293" s="1"/>
      <c r="DK293" s="1"/>
      <c r="DL293" s="1"/>
      <c r="DM293" s="1"/>
      <c r="DN293" s="4"/>
      <c r="DO293" s="1"/>
      <c r="DP293" s="1"/>
      <c r="DQ293" s="1"/>
      <c r="DR293" s="1"/>
      <c r="DS293" s="1"/>
      <c r="DT293" s="1"/>
    </row>
    <row r="294" spans="1:124" ht="12.75" x14ac:dyDescent="0.2">
      <c r="A294" s="111">
        <f t="shared" si="220"/>
        <v>44559</v>
      </c>
      <c r="B294" s="112">
        <f t="shared" si="213"/>
        <v>0</v>
      </c>
      <c r="C294" s="112">
        <f t="shared" si="226"/>
        <v>0</v>
      </c>
      <c r="D294" s="113">
        <f t="shared" si="221"/>
        <v>5692.31</v>
      </c>
      <c r="E294" s="114">
        <f t="shared" si="203"/>
        <v>5739.56</v>
      </c>
      <c r="F294" s="115">
        <f t="shared" si="204"/>
        <v>44520</v>
      </c>
      <c r="G294" s="116">
        <f t="shared" si="214"/>
        <v>8.3006723105383262E-3</v>
      </c>
      <c r="H294" s="117">
        <f t="shared" si="222"/>
        <v>44581</v>
      </c>
      <c r="I294" s="117">
        <f t="shared" si="215"/>
        <v>44581</v>
      </c>
      <c r="J294" s="118">
        <f t="shared" si="223"/>
        <v>23</v>
      </c>
      <c r="K294" s="118">
        <f t="shared" si="209"/>
        <v>7</v>
      </c>
      <c r="L294" s="8">
        <f t="shared" si="224"/>
        <v>1.00251903</v>
      </c>
      <c r="M294" s="119">
        <f t="shared" si="208"/>
        <v>1.0083006699999999</v>
      </c>
      <c r="N294" s="119">
        <f t="shared" si="232"/>
        <v>1.0666464371039233</v>
      </c>
      <c r="O294" s="112">
        <f t="shared" si="206"/>
        <v>1.06933335</v>
      </c>
      <c r="P294" s="112">
        <f t="shared" si="216"/>
        <v>0</v>
      </c>
      <c r="Q294" s="162">
        <f t="shared" si="227"/>
        <v>0</v>
      </c>
      <c r="R294" s="30">
        <f t="shared" si="228"/>
        <v>0</v>
      </c>
      <c r="S294" s="112">
        <f t="shared" si="202"/>
        <v>0</v>
      </c>
      <c r="T294" s="122">
        <f t="shared" si="225"/>
        <v>0.20100000000000001</v>
      </c>
      <c r="U294" s="120">
        <f t="shared" si="233"/>
        <v>7</v>
      </c>
      <c r="V294" s="120">
        <v>252</v>
      </c>
      <c r="W294" s="119">
        <f t="shared" si="217"/>
        <v>1.0051005900000001</v>
      </c>
      <c r="X294" s="112">
        <f t="shared" si="218"/>
        <v>0</v>
      </c>
      <c r="Y294" s="112">
        <f t="shared" si="219"/>
        <v>0</v>
      </c>
      <c r="Z294" s="125" t="str">
        <f t="shared" si="229"/>
        <v>A+J=</v>
      </c>
      <c r="AA294" s="117">
        <f t="shared" si="230"/>
        <v>44581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22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3"/>
      <c r="DE294" s="1"/>
      <c r="DF294" s="1"/>
      <c r="DG294" s="1"/>
      <c r="DH294" s="1"/>
      <c r="DI294" s="1"/>
      <c r="DJ294" s="1"/>
      <c r="DK294" s="1"/>
      <c r="DL294" s="1"/>
      <c r="DM294" s="1"/>
      <c r="DN294" s="4"/>
      <c r="DO294" s="1"/>
      <c r="DP294" s="1"/>
      <c r="DQ294" s="1"/>
      <c r="DR294" s="1"/>
      <c r="DS294" s="1"/>
      <c r="DT294" s="1"/>
    </row>
    <row r="295" spans="1:124" ht="12.75" x14ac:dyDescent="0.2">
      <c r="A295" s="111">
        <f t="shared" si="220"/>
        <v>44560</v>
      </c>
      <c r="B295" s="112">
        <f t="shared" si="213"/>
        <v>0</v>
      </c>
      <c r="C295" s="112">
        <f t="shared" si="226"/>
        <v>0</v>
      </c>
      <c r="D295" s="113">
        <f t="shared" si="221"/>
        <v>5692.31</v>
      </c>
      <c r="E295" s="114">
        <f t="shared" si="203"/>
        <v>5739.56</v>
      </c>
      <c r="F295" s="115">
        <f t="shared" si="204"/>
        <v>44520</v>
      </c>
      <c r="G295" s="116">
        <f t="shared" si="214"/>
        <v>8.3006723105383262E-3</v>
      </c>
      <c r="H295" s="117">
        <f t="shared" si="222"/>
        <v>44581</v>
      </c>
      <c r="I295" s="117">
        <f t="shared" si="215"/>
        <v>44581</v>
      </c>
      <c r="J295" s="118">
        <f t="shared" si="223"/>
        <v>23</v>
      </c>
      <c r="K295" s="118">
        <f t="shared" si="209"/>
        <v>8</v>
      </c>
      <c r="L295" s="8">
        <f t="shared" si="224"/>
        <v>1.00287941</v>
      </c>
      <c r="M295" s="119">
        <f t="shared" si="208"/>
        <v>1.0083006699999999</v>
      </c>
      <c r="N295" s="119">
        <f t="shared" si="232"/>
        <v>1.0666464371039233</v>
      </c>
      <c r="O295" s="112">
        <f t="shared" si="206"/>
        <v>1.06971774</v>
      </c>
      <c r="P295" s="112">
        <f t="shared" si="216"/>
        <v>0</v>
      </c>
      <c r="Q295" s="162">
        <f t="shared" si="227"/>
        <v>0</v>
      </c>
      <c r="R295" s="30">
        <f t="shared" si="228"/>
        <v>0</v>
      </c>
      <c r="S295" s="112">
        <f t="shared" ref="S295:S358" si="234">IF(R295&gt;0,TRUNC(R295*P295,8),0)</f>
        <v>0</v>
      </c>
      <c r="T295" s="122">
        <f t="shared" si="225"/>
        <v>0.20100000000000001</v>
      </c>
      <c r="U295" s="120">
        <f t="shared" si="233"/>
        <v>8</v>
      </c>
      <c r="V295" s="120">
        <v>252</v>
      </c>
      <c r="W295" s="119">
        <f t="shared" si="217"/>
        <v>1.005831366</v>
      </c>
      <c r="X295" s="112">
        <f t="shared" si="218"/>
        <v>0</v>
      </c>
      <c r="Y295" s="112">
        <f t="shared" si="219"/>
        <v>0</v>
      </c>
      <c r="Z295" s="125" t="str">
        <f t="shared" si="229"/>
        <v>A+J=</v>
      </c>
      <c r="AA295" s="117">
        <f t="shared" si="230"/>
        <v>44581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22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3"/>
      <c r="DE295" s="1"/>
      <c r="DF295" s="1"/>
      <c r="DG295" s="1"/>
      <c r="DH295" s="1"/>
      <c r="DI295" s="1"/>
      <c r="DJ295" s="1"/>
      <c r="DK295" s="1"/>
      <c r="DL295" s="1"/>
      <c r="DM295" s="1"/>
      <c r="DN295" s="4"/>
      <c r="DO295" s="1"/>
      <c r="DP295" s="1"/>
      <c r="DQ295" s="1"/>
      <c r="DR295" s="1"/>
      <c r="DS295" s="1"/>
      <c r="DT295" s="1"/>
    </row>
    <row r="296" spans="1:124" ht="12.75" x14ac:dyDescent="0.2">
      <c r="A296" s="111">
        <f t="shared" si="220"/>
        <v>44561</v>
      </c>
      <c r="B296" s="112">
        <f t="shared" si="213"/>
        <v>0</v>
      </c>
      <c r="C296" s="112">
        <f t="shared" si="226"/>
        <v>0</v>
      </c>
      <c r="D296" s="113">
        <f t="shared" si="221"/>
        <v>5692.31</v>
      </c>
      <c r="E296" s="114">
        <f t="shared" ref="E296:E359" si="235">IF($K296=1,VLOOKUP($A295,$AO$10:$AS$131,4),E295)</f>
        <v>5739.56</v>
      </c>
      <c r="F296" s="115">
        <f t="shared" ref="F296:F359" si="236">IF($K296=1,VLOOKUP($A295,$AO$10:$AS$131,5),F295)</f>
        <v>44520</v>
      </c>
      <c r="G296" s="116">
        <f t="shared" si="214"/>
        <v>8.3006723105383262E-3</v>
      </c>
      <c r="H296" s="117">
        <f t="shared" si="222"/>
        <v>44581</v>
      </c>
      <c r="I296" s="117">
        <f t="shared" si="215"/>
        <v>44581</v>
      </c>
      <c r="J296" s="118">
        <f t="shared" si="223"/>
        <v>23</v>
      </c>
      <c r="K296" s="118">
        <f t="shared" si="209"/>
        <v>9</v>
      </c>
      <c r="L296" s="8">
        <f t="shared" si="224"/>
        <v>1.00323991</v>
      </c>
      <c r="M296" s="119">
        <f t="shared" si="208"/>
        <v>1.0083006699999999</v>
      </c>
      <c r="N296" s="119">
        <f t="shared" si="232"/>
        <v>1.0666464371039233</v>
      </c>
      <c r="O296" s="112">
        <f t="shared" si="206"/>
        <v>1.07010227</v>
      </c>
      <c r="P296" s="112">
        <f t="shared" si="216"/>
        <v>0</v>
      </c>
      <c r="Q296" s="162">
        <f t="shared" si="227"/>
        <v>0</v>
      </c>
      <c r="R296" s="30">
        <f t="shared" si="228"/>
        <v>0</v>
      </c>
      <c r="S296" s="112">
        <f t="shared" si="234"/>
        <v>0</v>
      </c>
      <c r="T296" s="122">
        <f t="shared" si="225"/>
        <v>0.20100000000000001</v>
      </c>
      <c r="U296" s="120">
        <f t="shared" si="233"/>
        <v>9</v>
      </c>
      <c r="V296" s="120">
        <v>252</v>
      </c>
      <c r="W296" s="119">
        <f t="shared" si="217"/>
        <v>1.006562674</v>
      </c>
      <c r="X296" s="112">
        <f t="shared" si="218"/>
        <v>0</v>
      </c>
      <c r="Y296" s="112">
        <f t="shared" si="219"/>
        <v>0</v>
      </c>
      <c r="Z296" s="125" t="str">
        <f t="shared" si="229"/>
        <v>A+J=</v>
      </c>
      <c r="AA296" s="117">
        <f t="shared" si="230"/>
        <v>44581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22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3"/>
      <c r="DE296" s="1"/>
      <c r="DF296" s="1"/>
      <c r="DG296" s="1"/>
      <c r="DH296" s="1"/>
      <c r="DI296" s="1"/>
      <c r="DJ296" s="1"/>
      <c r="DK296" s="1"/>
      <c r="DL296" s="1"/>
      <c r="DM296" s="1"/>
      <c r="DN296" s="4"/>
      <c r="DO296" s="1"/>
      <c r="DP296" s="1"/>
      <c r="DQ296" s="1"/>
      <c r="DR296" s="1"/>
      <c r="DS296" s="1"/>
      <c r="DT296" s="1"/>
    </row>
    <row r="297" spans="1:124" ht="12.75" x14ac:dyDescent="0.2">
      <c r="A297" s="111">
        <f t="shared" si="220"/>
        <v>44562</v>
      </c>
      <c r="B297" s="112">
        <f t="shared" si="213"/>
        <v>0</v>
      </c>
      <c r="C297" s="112">
        <f t="shared" si="226"/>
        <v>0</v>
      </c>
      <c r="D297" s="113">
        <f t="shared" si="221"/>
        <v>5692.31</v>
      </c>
      <c r="E297" s="114">
        <f t="shared" si="235"/>
        <v>5739.56</v>
      </c>
      <c r="F297" s="115">
        <f t="shared" si="236"/>
        <v>44520</v>
      </c>
      <c r="G297" s="116">
        <f t="shared" si="214"/>
        <v>8.3006723105383262E-3</v>
      </c>
      <c r="H297" s="117">
        <f t="shared" si="222"/>
        <v>44581</v>
      </c>
      <c r="I297" s="117">
        <f t="shared" si="215"/>
        <v>44581</v>
      </c>
      <c r="J297" s="118">
        <f t="shared" si="223"/>
        <v>23</v>
      </c>
      <c r="K297" s="118">
        <f t="shared" si="209"/>
        <v>10</v>
      </c>
      <c r="L297" s="8">
        <f t="shared" si="224"/>
        <v>1.00360055</v>
      </c>
      <c r="M297" s="119">
        <f t="shared" si="208"/>
        <v>1.0083006699999999</v>
      </c>
      <c r="N297" s="119">
        <f t="shared" si="232"/>
        <v>1.0666464371039233</v>
      </c>
      <c r="O297" s="112">
        <f t="shared" ref="O297:O360" si="237">TRUNC(TRUNC((L297*N297),15),8)</f>
        <v>1.07048695</v>
      </c>
      <c r="P297" s="112">
        <f t="shared" si="216"/>
        <v>0</v>
      </c>
      <c r="Q297" s="162">
        <f t="shared" si="227"/>
        <v>0</v>
      </c>
      <c r="R297" s="30">
        <f t="shared" si="228"/>
        <v>0</v>
      </c>
      <c r="S297" s="112">
        <f t="shared" si="234"/>
        <v>0</v>
      </c>
      <c r="T297" s="122">
        <f t="shared" si="225"/>
        <v>0.20100000000000001</v>
      </c>
      <c r="U297" s="120">
        <f t="shared" si="233"/>
        <v>10</v>
      </c>
      <c r="V297" s="120">
        <v>252</v>
      </c>
      <c r="W297" s="119">
        <f t="shared" si="217"/>
        <v>1.007294514</v>
      </c>
      <c r="X297" s="112">
        <f t="shared" si="218"/>
        <v>0</v>
      </c>
      <c r="Y297" s="112">
        <f t="shared" si="219"/>
        <v>0</v>
      </c>
      <c r="Z297" s="125" t="str">
        <f t="shared" si="229"/>
        <v>A+J=</v>
      </c>
      <c r="AA297" s="117">
        <f t="shared" si="230"/>
        <v>44581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22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3"/>
      <c r="DE297" s="1"/>
      <c r="DF297" s="1"/>
      <c r="DG297" s="1"/>
      <c r="DH297" s="1"/>
      <c r="DI297" s="1"/>
      <c r="DJ297" s="1"/>
      <c r="DK297" s="1"/>
      <c r="DL297" s="1"/>
      <c r="DM297" s="1"/>
      <c r="DN297" s="4"/>
      <c r="DO297" s="1"/>
      <c r="DP297" s="1"/>
      <c r="DQ297" s="1"/>
      <c r="DR297" s="1"/>
      <c r="DS297" s="1"/>
      <c r="DT297" s="1"/>
    </row>
    <row r="298" spans="1:124" ht="12.75" x14ac:dyDescent="0.2">
      <c r="A298" s="111">
        <f t="shared" si="220"/>
        <v>44563</v>
      </c>
      <c r="B298" s="112">
        <f t="shared" si="213"/>
        <v>0</v>
      </c>
      <c r="C298" s="112">
        <f t="shared" si="226"/>
        <v>0</v>
      </c>
      <c r="D298" s="113">
        <f t="shared" si="221"/>
        <v>5692.31</v>
      </c>
      <c r="E298" s="114">
        <f t="shared" si="235"/>
        <v>5739.56</v>
      </c>
      <c r="F298" s="115">
        <f t="shared" si="236"/>
        <v>44520</v>
      </c>
      <c r="G298" s="116">
        <f t="shared" si="214"/>
        <v>8.3006723105383262E-3</v>
      </c>
      <c r="H298" s="117">
        <f t="shared" si="222"/>
        <v>44581</v>
      </c>
      <c r="I298" s="117">
        <f t="shared" si="215"/>
        <v>44581</v>
      </c>
      <c r="J298" s="118">
        <f t="shared" si="223"/>
        <v>23</v>
      </c>
      <c r="K298" s="118">
        <f t="shared" si="209"/>
        <v>10</v>
      </c>
      <c r="L298" s="8">
        <f t="shared" si="224"/>
        <v>1.00360055</v>
      </c>
      <c r="M298" s="119">
        <f t="shared" ref="M298:M361" si="238">IF(I298&gt;I297,L297,M297)</f>
        <v>1.0083006699999999</v>
      </c>
      <c r="N298" s="119">
        <f t="shared" si="232"/>
        <v>1.0666464371039233</v>
      </c>
      <c r="O298" s="112">
        <f t="shared" si="237"/>
        <v>1.07048695</v>
      </c>
      <c r="P298" s="112">
        <f t="shared" si="216"/>
        <v>0</v>
      </c>
      <c r="Q298" s="162">
        <f t="shared" si="227"/>
        <v>0</v>
      </c>
      <c r="R298" s="30">
        <f t="shared" si="228"/>
        <v>0</v>
      </c>
      <c r="S298" s="112">
        <f t="shared" si="234"/>
        <v>0</v>
      </c>
      <c r="T298" s="122">
        <f t="shared" si="225"/>
        <v>0.20100000000000001</v>
      </c>
      <c r="U298" s="120">
        <f t="shared" si="233"/>
        <v>10</v>
      </c>
      <c r="V298" s="120">
        <v>252</v>
      </c>
      <c r="W298" s="119">
        <f t="shared" si="217"/>
        <v>1.007294514</v>
      </c>
      <c r="X298" s="112">
        <f t="shared" si="218"/>
        <v>0</v>
      </c>
      <c r="Y298" s="112">
        <f t="shared" si="219"/>
        <v>0</v>
      </c>
      <c r="Z298" s="125" t="str">
        <f t="shared" si="229"/>
        <v>A+J=</v>
      </c>
      <c r="AA298" s="117">
        <f t="shared" si="230"/>
        <v>44581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22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3"/>
      <c r="DE298" s="1"/>
      <c r="DF298" s="1"/>
      <c r="DG298" s="1"/>
      <c r="DH298" s="1"/>
      <c r="DI298" s="1"/>
      <c r="DJ298" s="1"/>
      <c r="DK298" s="1"/>
      <c r="DL298" s="1"/>
      <c r="DM298" s="1"/>
      <c r="DN298" s="4"/>
      <c r="DO298" s="1"/>
      <c r="DP298" s="1"/>
      <c r="DQ298" s="1"/>
      <c r="DR298" s="1"/>
      <c r="DS298" s="1"/>
      <c r="DT298" s="1"/>
    </row>
    <row r="299" spans="1:124" ht="12.75" x14ac:dyDescent="0.2">
      <c r="A299" s="111">
        <f t="shared" si="220"/>
        <v>44564</v>
      </c>
      <c r="B299" s="112">
        <f t="shared" si="213"/>
        <v>0</v>
      </c>
      <c r="C299" s="112">
        <f t="shared" si="226"/>
        <v>0</v>
      </c>
      <c r="D299" s="113">
        <f t="shared" si="221"/>
        <v>5692.31</v>
      </c>
      <c r="E299" s="114">
        <f t="shared" si="235"/>
        <v>5739.56</v>
      </c>
      <c r="F299" s="115">
        <f t="shared" si="236"/>
        <v>44520</v>
      </c>
      <c r="G299" s="116">
        <f t="shared" si="214"/>
        <v>8.3006723105383262E-3</v>
      </c>
      <c r="H299" s="117">
        <f t="shared" si="222"/>
        <v>44581</v>
      </c>
      <c r="I299" s="117">
        <f t="shared" si="215"/>
        <v>44581</v>
      </c>
      <c r="J299" s="118">
        <f t="shared" si="223"/>
        <v>23</v>
      </c>
      <c r="K299" s="118">
        <f t="shared" si="209"/>
        <v>10</v>
      </c>
      <c r="L299" s="8">
        <f t="shared" si="224"/>
        <v>1.00360055</v>
      </c>
      <c r="M299" s="119">
        <f t="shared" si="238"/>
        <v>1.0083006699999999</v>
      </c>
      <c r="N299" s="119">
        <f t="shared" si="232"/>
        <v>1.0666464371039233</v>
      </c>
      <c r="O299" s="112">
        <f t="shared" si="237"/>
        <v>1.07048695</v>
      </c>
      <c r="P299" s="112">
        <f t="shared" si="216"/>
        <v>0</v>
      </c>
      <c r="Q299" s="162">
        <f t="shared" si="227"/>
        <v>0</v>
      </c>
      <c r="R299" s="30">
        <f t="shared" si="228"/>
        <v>0</v>
      </c>
      <c r="S299" s="112">
        <f t="shared" si="234"/>
        <v>0</v>
      </c>
      <c r="T299" s="122">
        <f t="shared" si="225"/>
        <v>0.20100000000000001</v>
      </c>
      <c r="U299" s="120">
        <f t="shared" si="233"/>
        <v>10</v>
      </c>
      <c r="V299" s="120">
        <v>252</v>
      </c>
      <c r="W299" s="119">
        <f t="shared" si="217"/>
        <v>1.007294514</v>
      </c>
      <c r="X299" s="112">
        <f t="shared" si="218"/>
        <v>0</v>
      </c>
      <c r="Y299" s="112">
        <f t="shared" si="219"/>
        <v>0</v>
      </c>
      <c r="Z299" s="125" t="str">
        <f t="shared" si="229"/>
        <v>A+J=</v>
      </c>
      <c r="AA299" s="117">
        <f t="shared" si="230"/>
        <v>44581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22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3"/>
      <c r="DE299" s="1"/>
      <c r="DF299" s="1"/>
      <c r="DG299" s="1"/>
      <c r="DH299" s="1"/>
      <c r="DI299" s="1"/>
      <c r="DJ299" s="1"/>
      <c r="DK299" s="1"/>
      <c r="DL299" s="1"/>
      <c r="DM299" s="1"/>
      <c r="DN299" s="4"/>
      <c r="DO299" s="1"/>
      <c r="DP299" s="1"/>
      <c r="DQ299" s="1"/>
      <c r="DR299" s="1"/>
      <c r="DS299" s="1"/>
      <c r="DT299" s="1"/>
    </row>
    <row r="300" spans="1:124" ht="12.75" x14ac:dyDescent="0.2">
      <c r="A300" s="111">
        <f t="shared" si="220"/>
        <v>44565</v>
      </c>
      <c r="B300" s="112">
        <f t="shared" si="213"/>
        <v>0</v>
      </c>
      <c r="C300" s="112">
        <f t="shared" si="226"/>
        <v>0</v>
      </c>
      <c r="D300" s="113">
        <f t="shared" si="221"/>
        <v>5692.31</v>
      </c>
      <c r="E300" s="114">
        <f t="shared" si="235"/>
        <v>5739.56</v>
      </c>
      <c r="F300" s="115">
        <f t="shared" si="236"/>
        <v>44520</v>
      </c>
      <c r="G300" s="116">
        <f t="shared" si="214"/>
        <v>8.3006723105383262E-3</v>
      </c>
      <c r="H300" s="117">
        <f t="shared" si="222"/>
        <v>44581</v>
      </c>
      <c r="I300" s="117">
        <f t="shared" si="215"/>
        <v>44581</v>
      </c>
      <c r="J300" s="118">
        <f t="shared" si="223"/>
        <v>23</v>
      </c>
      <c r="K300" s="118">
        <f t="shared" si="209"/>
        <v>11</v>
      </c>
      <c r="L300" s="8">
        <f t="shared" si="224"/>
        <v>1.0039613199999999</v>
      </c>
      <c r="M300" s="119">
        <f t="shared" si="238"/>
        <v>1.0083006699999999</v>
      </c>
      <c r="N300" s="119">
        <f t="shared" si="232"/>
        <v>1.0666464371039233</v>
      </c>
      <c r="O300" s="112">
        <f t="shared" si="237"/>
        <v>1.07087176</v>
      </c>
      <c r="P300" s="112">
        <f t="shared" si="216"/>
        <v>0</v>
      </c>
      <c r="Q300" s="162">
        <f t="shared" si="227"/>
        <v>0</v>
      </c>
      <c r="R300" s="30">
        <f t="shared" si="228"/>
        <v>0</v>
      </c>
      <c r="S300" s="112">
        <f t="shared" si="234"/>
        <v>0</v>
      </c>
      <c r="T300" s="122">
        <f t="shared" si="225"/>
        <v>0.20100000000000001</v>
      </c>
      <c r="U300" s="120">
        <f t="shared" si="233"/>
        <v>11</v>
      </c>
      <c r="V300" s="120">
        <v>252</v>
      </c>
      <c r="W300" s="119">
        <f t="shared" si="217"/>
        <v>1.008026885</v>
      </c>
      <c r="X300" s="112">
        <f t="shared" si="218"/>
        <v>0</v>
      </c>
      <c r="Y300" s="112">
        <f t="shared" si="219"/>
        <v>0</v>
      </c>
      <c r="Z300" s="125" t="str">
        <f t="shared" si="229"/>
        <v>A+J=</v>
      </c>
      <c r="AA300" s="117">
        <f t="shared" si="230"/>
        <v>44581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22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3"/>
      <c r="DE300" s="1"/>
      <c r="DF300" s="1"/>
      <c r="DG300" s="1"/>
      <c r="DH300" s="1"/>
      <c r="DI300" s="1"/>
      <c r="DJ300" s="1"/>
      <c r="DK300" s="1"/>
      <c r="DL300" s="1"/>
      <c r="DM300" s="1"/>
      <c r="DN300" s="4"/>
      <c r="DO300" s="1"/>
      <c r="DP300" s="1"/>
      <c r="DQ300" s="1"/>
      <c r="DR300" s="1"/>
      <c r="DS300" s="1"/>
      <c r="DT300" s="1"/>
    </row>
    <row r="301" spans="1:124" ht="12.75" x14ac:dyDescent="0.2">
      <c r="A301" s="111">
        <f t="shared" si="220"/>
        <v>44566</v>
      </c>
      <c r="B301" s="112">
        <f t="shared" si="213"/>
        <v>0</v>
      </c>
      <c r="C301" s="112">
        <f t="shared" si="226"/>
        <v>0</v>
      </c>
      <c r="D301" s="113">
        <f t="shared" si="221"/>
        <v>5692.31</v>
      </c>
      <c r="E301" s="114">
        <f t="shared" si="235"/>
        <v>5739.56</v>
      </c>
      <c r="F301" s="115">
        <f t="shared" si="236"/>
        <v>44520</v>
      </c>
      <c r="G301" s="116">
        <f t="shared" si="214"/>
        <v>8.3006723105383262E-3</v>
      </c>
      <c r="H301" s="117">
        <f t="shared" si="222"/>
        <v>44581</v>
      </c>
      <c r="I301" s="117">
        <f t="shared" si="215"/>
        <v>44581</v>
      </c>
      <c r="J301" s="118">
        <f t="shared" si="223"/>
        <v>23</v>
      </c>
      <c r="K301" s="118">
        <f t="shared" si="209"/>
        <v>12</v>
      </c>
      <c r="L301" s="8">
        <f t="shared" si="224"/>
        <v>1.0043222199999999</v>
      </c>
      <c r="M301" s="119">
        <f t="shared" si="238"/>
        <v>1.0083006699999999</v>
      </c>
      <c r="N301" s="119">
        <f t="shared" si="232"/>
        <v>1.0666464371039233</v>
      </c>
      <c r="O301" s="112">
        <f t="shared" si="237"/>
        <v>1.0712567099999999</v>
      </c>
      <c r="P301" s="112">
        <f t="shared" si="216"/>
        <v>0</v>
      </c>
      <c r="Q301" s="162">
        <f t="shared" si="227"/>
        <v>0</v>
      </c>
      <c r="R301" s="30">
        <f t="shared" si="228"/>
        <v>0</v>
      </c>
      <c r="S301" s="112">
        <f t="shared" si="234"/>
        <v>0</v>
      </c>
      <c r="T301" s="122">
        <f t="shared" si="225"/>
        <v>0.20100000000000001</v>
      </c>
      <c r="U301" s="120">
        <f t="shared" si="233"/>
        <v>12</v>
      </c>
      <c r="V301" s="120">
        <v>252</v>
      </c>
      <c r="W301" s="119">
        <f t="shared" si="217"/>
        <v>1.008759789</v>
      </c>
      <c r="X301" s="112">
        <f t="shared" si="218"/>
        <v>0</v>
      </c>
      <c r="Y301" s="112">
        <f t="shared" si="219"/>
        <v>0</v>
      </c>
      <c r="Z301" s="125" t="str">
        <f t="shared" si="229"/>
        <v>A+J=</v>
      </c>
      <c r="AA301" s="117">
        <f t="shared" si="230"/>
        <v>44581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22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3"/>
      <c r="DE301" s="1"/>
      <c r="DF301" s="1"/>
      <c r="DG301" s="1"/>
      <c r="DH301" s="1"/>
      <c r="DI301" s="1"/>
      <c r="DJ301" s="1"/>
      <c r="DK301" s="1"/>
      <c r="DL301" s="1"/>
      <c r="DM301" s="1"/>
      <c r="DN301" s="4"/>
      <c r="DO301" s="1"/>
      <c r="DP301" s="1"/>
      <c r="DQ301" s="1"/>
      <c r="DR301" s="1"/>
      <c r="DS301" s="1"/>
      <c r="DT301" s="1"/>
    </row>
    <row r="302" spans="1:124" ht="12.75" x14ac:dyDescent="0.2">
      <c r="A302" s="111">
        <f t="shared" si="220"/>
        <v>44567</v>
      </c>
      <c r="B302" s="112">
        <f t="shared" si="213"/>
        <v>0</v>
      </c>
      <c r="C302" s="112">
        <f t="shared" si="226"/>
        <v>0</v>
      </c>
      <c r="D302" s="113">
        <f t="shared" si="221"/>
        <v>5692.31</v>
      </c>
      <c r="E302" s="114">
        <f t="shared" si="235"/>
        <v>5739.56</v>
      </c>
      <c r="F302" s="115">
        <f t="shared" si="236"/>
        <v>44520</v>
      </c>
      <c r="G302" s="116">
        <f t="shared" si="214"/>
        <v>8.3006723105383262E-3</v>
      </c>
      <c r="H302" s="117">
        <f t="shared" si="222"/>
        <v>44581</v>
      </c>
      <c r="I302" s="117">
        <f t="shared" si="215"/>
        <v>44581</v>
      </c>
      <c r="J302" s="118">
        <f t="shared" si="223"/>
        <v>23</v>
      </c>
      <c r="K302" s="118">
        <f t="shared" ref="K302:K365" si="239">(J302-(NETWORKDAYS(A302,I302,AD$148:AD$502)-1))</f>
        <v>13</v>
      </c>
      <c r="L302" s="8">
        <f t="shared" si="224"/>
        <v>1.00468325</v>
      </c>
      <c r="M302" s="119">
        <f t="shared" si="238"/>
        <v>1.0083006699999999</v>
      </c>
      <c r="N302" s="119">
        <f t="shared" si="232"/>
        <v>1.0666464371039233</v>
      </c>
      <c r="O302" s="112">
        <f t="shared" si="237"/>
        <v>1.0716418000000001</v>
      </c>
      <c r="P302" s="112">
        <f t="shared" si="216"/>
        <v>0</v>
      </c>
      <c r="Q302" s="162">
        <f t="shared" si="227"/>
        <v>0</v>
      </c>
      <c r="R302" s="30">
        <f t="shared" si="228"/>
        <v>0</v>
      </c>
      <c r="S302" s="112">
        <f t="shared" si="234"/>
        <v>0</v>
      </c>
      <c r="T302" s="122">
        <f t="shared" si="225"/>
        <v>0.20100000000000001</v>
      </c>
      <c r="U302" s="120">
        <f t="shared" si="233"/>
        <v>13</v>
      </c>
      <c r="V302" s="120">
        <v>252</v>
      </c>
      <c r="W302" s="119">
        <f t="shared" si="217"/>
        <v>1.009493226</v>
      </c>
      <c r="X302" s="112">
        <f t="shared" si="218"/>
        <v>0</v>
      </c>
      <c r="Y302" s="112">
        <f t="shared" si="219"/>
        <v>0</v>
      </c>
      <c r="Z302" s="125" t="str">
        <f t="shared" si="229"/>
        <v>A+J=</v>
      </c>
      <c r="AA302" s="117">
        <f t="shared" si="230"/>
        <v>44581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22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3"/>
      <c r="DE302" s="1"/>
      <c r="DF302" s="1"/>
      <c r="DG302" s="1"/>
      <c r="DH302" s="1"/>
      <c r="DI302" s="1"/>
      <c r="DJ302" s="1"/>
      <c r="DK302" s="1"/>
      <c r="DL302" s="1"/>
      <c r="DM302" s="1"/>
      <c r="DN302" s="4"/>
      <c r="DO302" s="1"/>
      <c r="DP302" s="1"/>
      <c r="DQ302" s="1"/>
      <c r="DR302" s="1"/>
      <c r="DS302" s="1"/>
      <c r="DT302" s="1"/>
    </row>
    <row r="303" spans="1:124" ht="12.75" x14ac:dyDescent="0.2">
      <c r="A303" s="111">
        <f t="shared" si="220"/>
        <v>44568</v>
      </c>
      <c r="B303" s="112">
        <f t="shared" si="213"/>
        <v>0</v>
      </c>
      <c r="C303" s="112">
        <f t="shared" si="226"/>
        <v>0</v>
      </c>
      <c r="D303" s="113">
        <f t="shared" si="221"/>
        <v>5692.31</v>
      </c>
      <c r="E303" s="114">
        <f t="shared" si="235"/>
        <v>5739.56</v>
      </c>
      <c r="F303" s="115">
        <f t="shared" si="236"/>
        <v>44520</v>
      </c>
      <c r="G303" s="116">
        <f t="shared" si="214"/>
        <v>8.3006723105383262E-3</v>
      </c>
      <c r="H303" s="117">
        <f t="shared" si="222"/>
        <v>44581</v>
      </c>
      <c r="I303" s="117">
        <f t="shared" si="215"/>
        <v>44581</v>
      </c>
      <c r="J303" s="118">
        <f t="shared" si="223"/>
        <v>23</v>
      </c>
      <c r="K303" s="118">
        <f t="shared" si="239"/>
        <v>14</v>
      </c>
      <c r="L303" s="8">
        <f t="shared" si="224"/>
        <v>1.0050444000000001</v>
      </c>
      <c r="M303" s="119">
        <f t="shared" si="238"/>
        <v>1.0083006699999999</v>
      </c>
      <c r="N303" s="119">
        <f t="shared" si="232"/>
        <v>1.0666464371039233</v>
      </c>
      <c r="O303" s="112">
        <f t="shared" si="237"/>
        <v>1.0720270199999999</v>
      </c>
      <c r="P303" s="112">
        <f t="shared" si="216"/>
        <v>0</v>
      </c>
      <c r="Q303" s="162">
        <f t="shared" si="227"/>
        <v>0</v>
      </c>
      <c r="R303" s="30">
        <f t="shared" si="228"/>
        <v>0</v>
      </c>
      <c r="S303" s="112">
        <f t="shared" si="234"/>
        <v>0</v>
      </c>
      <c r="T303" s="122">
        <f t="shared" si="225"/>
        <v>0.20100000000000001</v>
      </c>
      <c r="U303" s="120">
        <f t="shared" si="233"/>
        <v>14</v>
      </c>
      <c r="V303" s="120">
        <v>252</v>
      </c>
      <c r="W303" s="119">
        <f t="shared" si="217"/>
        <v>1.010227196</v>
      </c>
      <c r="X303" s="112">
        <f t="shared" si="218"/>
        <v>0</v>
      </c>
      <c r="Y303" s="112">
        <f t="shared" si="219"/>
        <v>0</v>
      </c>
      <c r="Z303" s="125" t="str">
        <f t="shared" si="229"/>
        <v>A+J=</v>
      </c>
      <c r="AA303" s="117">
        <f t="shared" si="230"/>
        <v>44581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22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3"/>
      <c r="DE303" s="1"/>
      <c r="DF303" s="1"/>
      <c r="DG303" s="1"/>
      <c r="DH303" s="1"/>
      <c r="DI303" s="1"/>
      <c r="DJ303" s="1"/>
      <c r="DK303" s="1"/>
      <c r="DL303" s="1"/>
      <c r="DM303" s="1"/>
      <c r="DN303" s="4"/>
      <c r="DO303" s="1"/>
      <c r="DP303" s="1"/>
      <c r="DQ303" s="1"/>
      <c r="DR303" s="1"/>
      <c r="DS303" s="1"/>
      <c r="DT303" s="1"/>
    </row>
    <row r="304" spans="1:124" ht="12.75" x14ac:dyDescent="0.2">
      <c r="A304" s="111">
        <f t="shared" si="220"/>
        <v>44569</v>
      </c>
      <c r="B304" s="112">
        <f t="shared" si="213"/>
        <v>0</v>
      </c>
      <c r="C304" s="112">
        <f t="shared" si="226"/>
        <v>0</v>
      </c>
      <c r="D304" s="113">
        <f t="shared" si="221"/>
        <v>5692.31</v>
      </c>
      <c r="E304" s="114">
        <f t="shared" si="235"/>
        <v>5739.56</v>
      </c>
      <c r="F304" s="115">
        <f t="shared" si="236"/>
        <v>44520</v>
      </c>
      <c r="G304" s="116">
        <f t="shared" si="214"/>
        <v>8.3006723105383262E-3</v>
      </c>
      <c r="H304" s="117">
        <f t="shared" si="222"/>
        <v>44581</v>
      </c>
      <c r="I304" s="117">
        <f t="shared" si="215"/>
        <v>44581</v>
      </c>
      <c r="J304" s="118">
        <f t="shared" si="223"/>
        <v>23</v>
      </c>
      <c r="K304" s="118">
        <f t="shared" si="239"/>
        <v>15</v>
      </c>
      <c r="L304" s="8">
        <f t="shared" si="224"/>
        <v>1.0054056899999999</v>
      </c>
      <c r="M304" s="119">
        <f t="shared" si="238"/>
        <v>1.0083006699999999</v>
      </c>
      <c r="N304" s="119">
        <f t="shared" si="232"/>
        <v>1.0666464371039233</v>
      </c>
      <c r="O304" s="112">
        <f t="shared" si="237"/>
        <v>1.07241239</v>
      </c>
      <c r="P304" s="112">
        <f t="shared" si="216"/>
        <v>0</v>
      </c>
      <c r="Q304" s="162">
        <f t="shared" si="227"/>
        <v>0</v>
      </c>
      <c r="R304" s="30">
        <f t="shared" si="228"/>
        <v>0</v>
      </c>
      <c r="S304" s="112">
        <f t="shared" si="234"/>
        <v>0</v>
      </c>
      <c r="T304" s="122">
        <f t="shared" si="225"/>
        <v>0.20100000000000001</v>
      </c>
      <c r="U304" s="120">
        <f t="shared" si="233"/>
        <v>15</v>
      </c>
      <c r="V304" s="120">
        <v>252</v>
      </c>
      <c r="W304" s="119">
        <f t="shared" si="217"/>
        <v>1.0109617</v>
      </c>
      <c r="X304" s="112">
        <f t="shared" si="218"/>
        <v>0</v>
      </c>
      <c r="Y304" s="112">
        <f t="shared" si="219"/>
        <v>0</v>
      </c>
      <c r="Z304" s="125" t="str">
        <f t="shared" si="229"/>
        <v>A+J=</v>
      </c>
      <c r="AA304" s="117">
        <f t="shared" si="230"/>
        <v>44581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22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3"/>
      <c r="DE304" s="1"/>
      <c r="DF304" s="1"/>
      <c r="DG304" s="1"/>
      <c r="DH304" s="1"/>
      <c r="DI304" s="1"/>
      <c r="DJ304" s="1"/>
      <c r="DK304" s="1"/>
      <c r="DL304" s="1"/>
      <c r="DM304" s="1"/>
      <c r="DN304" s="4"/>
      <c r="DO304" s="1"/>
      <c r="DP304" s="1"/>
      <c r="DQ304" s="1"/>
      <c r="DR304" s="1"/>
      <c r="DS304" s="1"/>
      <c r="DT304" s="1"/>
    </row>
    <row r="305" spans="1:124" ht="12.75" x14ac:dyDescent="0.2">
      <c r="A305" s="111">
        <f t="shared" si="220"/>
        <v>44570</v>
      </c>
      <c r="B305" s="112">
        <f t="shared" si="213"/>
        <v>0</v>
      </c>
      <c r="C305" s="112">
        <f t="shared" si="226"/>
        <v>0</v>
      </c>
      <c r="D305" s="113">
        <f t="shared" si="221"/>
        <v>5692.31</v>
      </c>
      <c r="E305" s="114">
        <f t="shared" si="235"/>
        <v>5739.56</v>
      </c>
      <c r="F305" s="115">
        <f t="shared" si="236"/>
        <v>44520</v>
      </c>
      <c r="G305" s="116">
        <f t="shared" si="214"/>
        <v>8.3006723105383262E-3</v>
      </c>
      <c r="H305" s="117">
        <f t="shared" si="222"/>
        <v>44581</v>
      </c>
      <c r="I305" s="117">
        <f t="shared" si="215"/>
        <v>44581</v>
      </c>
      <c r="J305" s="118">
        <f t="shared" si="223"/>
        <v>23</v>
      </c>
      <c r="K305" s="118">
        <f t="shared" si="239"/>
        <v>15</v>
      </c>
      <c r="L305" s="8">
        <f t="shared" si="224"/>
        <v>1.0054056899999999</v>
      </c>
      <c r="M305" s="119">
        <f t="shared" si="238"/>
        <v>1.0083006699999999</v>
      </c>
      <c r="N305" s="119">
        <f t="shared" si="232"/>
        <v>1.0666464371039233</v>
      </c>
      <c r="O305" s="112">
        <f t="shared" si="237"/>
        <v>1.07241239</v>
      </c>
      <c r="P305" s="112">
        <f t="shared" si="216"/>
        <v>0</v>
      </c>
      <c r="Q305" s="162">
        <f t="shared" si="227"/>
        <v>0</v>
      </c>
      <c r="R305" s="30">
        <f t="shared" si="228"/>
        <v>0</v>
      </c>
      <c r="S305" s="112">
        <f t="shared" si="234"/>
        <v>0</v>
      </c>
      <c r="T305" s="122">
        <f t="shared" si="225"/>
        <v>0.20100000000000001</v>
      </c>
      <c r="U305" s="120">
        <f t="shared" si="233"/>
        <v>15</v>
      </c>
      <c r="V305" s="120">
        <v>252</v>
      </c>
      <c r="W305" s="119">
        <f t="shared" si="217"/>
        <v>1.0109617</v>
      </c>
      <c r="X305" s="112">
        <f t="shared" si="218"/>
        <v>0</v>
      </c>
      <c r="Y305" s="112">
        <f t="shared" si="219"/>
        <v>0</v>
      </c>
      <c r="Z305" s="125" t="str">
        <f t="shared" si="229"/>
        <v>A+J=</v>
      </c>
      <c r="AA305" s="117">
        <f t="shared" si="230"/>
        <v>44581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22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3"/>
      <c r="DE305" s="1"/>
      <c r="DF305" s="1"/>
      <c r="DG305" s="1"/>
      <c r="DH305" s="1"/>
      <c r="DI305" s="1"/>
      <c r="DJ305" s="1"/>
      <c r="DK305" s="1"/>
      <c r="DL305" s="1"/>
      <c r="DM305" s="1"/>
      <c r="DN305" s="4"/>
      <c r="DO305" s="1"/>
      <c r="DP305" s="1"/>
      <c r="DQ305" s="1"/>
      <c r="DR305" s="1"/>
      <c r="DS305" s="1"/>
      <c r="DT305" s="1"/>
    </row>
    <row r="306" spans="1:124" ht="12.75" x14ac:dyDescent="0.2">
      <c r="A306" s="111">
        <f t="shared" si="220"/>
        <v>44571</v>
      </c>
      <c r="B306" s="112">
        <f t="shared" si="213"/>
        <v>0</v>
      </c>
      <c r="C306" s="112">
        <f t="shared" si="226"/>
        <v>0</v>
      </c>
      <c r="D306" s="113">
        <f t="shared" si="221"/>
        <v>5692.31</v>
      </c>
      <c r="E306" s="114">
        <f t="shared" si="235"/>
        <v>5739.56</v>
      </c>
      <c r="F306" s="115">
        <f t="shared" si="236"/>
        <v>44520</v>
      </c>
      <c r="G306" s="116">
        <f t="shared" si="214"/>
        <v>8.3006723105383262E-3</v>
      </c>
      <c r="H306" s="117">
        <f t="shared" si="222"/>
        <v>44581</v>
      </c>
      <c r="I306" s="117">
        <f t="shared" si="215"/>
        <v>44581</v>
      </c>
      <c r="J306" s="118">
        <f t="shared" si="223"/>
        <v>23</v>
      </c>
      <c r="K306" s="118">
        <f t="shared" si="239"/>
        <v>15</v>
      </c>
      <c r="L306" s="8">
        <f t="shared" si="224"/>
        <v>1.0054056899999999</v>
      </c>
      <c r="M306" s="119">
        <f t="shared" si="238"/>
        <v>1.0083006699999999</v>
      </c>
      <c r="N306" s="119">
        <f t="shared" si="232"/>
        <v>1.0666464371039233</v>
      </c>
      <c r="O306" s="112">
        <f t="shared" si="237"/>
        <v>1.07241239</v>
      </c>
      <c r="P306" s="112">
        <f t="shared" si="216"/>
        <v>0</v>
      </c>
      <c r="Q306" s="162">
        <f t="shared" si="227"/>
        <v>0</v>
      </c>
      <c r="R306" s="30">
        <f t="shared" si="228"/>
        <v>0</v>
      </c>
      <c r="S306" s="112">
        <f t="shared" si="234"/>
        <v>0</v>
      </c>
      <c r="T306" s="122">
        <f t="shared" si="225"/>
        <v>0.20100000000000001</v>
      </c>
      <c r="U306" s="120">
        <f t="shared" si="233"/>
        <v>15</v>
      </c>
      <c r="V306" s="120">
        <v>252</v>
      </c>
      <c r="W306" s="119">
        <f t="shared" si="217"/>
        <v>1.0109617</v>
      </c>
      <c r="X306" s="112">
        <f t="shared" si="218"/>
        <v>0</v>
      </c>
      <c r="Y306" s="112">
        <f t="shared" si="219"/>
        <v>0</v>
      </c>
      <c r="Z306" s="125" t="str">
        <f t="shared" si="229"/>
        <v>A+J=</v>
      </c>
      <c r="AA306" s="117">
        <f t="shared" si="230"/>
        <v>44581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22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3"/>
      <c r="DE306" s="1"/>
      <c r="DF306" s="1"/>
      <c r="DG306" s="1"/>
      <c r="DH306" s="1"/>
      <c r="DI306" s="1"/>
      <c r="DJ306" s="1"/>
      <c r="DK306" s="1"/>
      <c r="DL306" s="1"/>
      <c r="DM306" s="1"/>
      <c r="DN306" s="4"/>
      <c r="DO306" s="1"/>
      <c r="DP306" s="1"/>
      <c r="DQ306" s="1"/>
      <c r="DR306" s="1"/>
      <c r="DS306" s="1"/>
      <c r="DT306" s="1"/>
    </row>
    <row r="307" spans="1:124" ht="12.75" x14ac:dyDescent="0.2">
      <c r="A307" s="111">
        <f t="shared" si="220"/>
        <v>44572</v>
      </c>
      <c r="B307" s="112">
        <f t="shared" si="213"/>
        <v>0</v>
      </c>
      <c r="C307" s="112">
        <f t="shared" si="226"/>
        <v>0</v>
      </c>
      <c r="D307" s="113">
        <f t="shared" si="221"/>
        <v>5692.31</v>
      </c>
      <c r="E307" s="114">
        <f t="shared" si="235"/>
        <v>5739.56</v>
      </c>
      <c r="F307" s="115">
        <f t="shared" si="236"/>
        <v>44520</v>
      </c>
      <c r="G307" s="116">
        <f t="shared" si="214"/>
        <v>8.3006723105383262E-3</v>
      </c>
      <c r="H307" s="117">
        <f t="shared" si="222"/>
        <v>44581</v>
      </c>
      <c r="I307" s="117">
        <f t="shared" si="215"/>
        <v>44581</v>
      </c>
      <c r="J307" s="118">
        <f t="shared" si="223"/>
        <v>23</v>
      </c>
      <c r="K307" s="118">
        <f t="shared" si="239"/>
        <v>16</v>
      </c>
      <c r="L307" s="8">
        <f t="shared" si="224"/>
        <v>1.0057671100000001</v>
      </c>
      <c r="M307" s="119">
        <f t="shared" si="238"/>
        <v>1.0083006699999999</v>
      </c>
      <c r="N307" s="119">
        <f t="shared" si="232"/>
        <v>1.0666464371039233</v>
      </c>
      <c r="O307" s="112">
        <f t="shared" si="237"/>
        <v>1.0727979000000001</v>
      </c>
      <c r="P307" s="112">
        <f t="shared" si="216"/>
        <v>0</v>
      </c>
      <c r="Q307" s="162">
        <f t="shared" si="227"/>
        <v>0</v>
      </c>
      <c r="R307" s="30">
        <f t="shared" si="228"/>
        <v>0</v>
      </c>
      <c r="S307" s="112">
        <f t="shared" si="234"/>
        <v>0</v>
      </c>
      <c r="T307" s="122">
        <f t="shared" si="225"/>
        <v>0.20100000000000001</v>
      </c>
      <c r="U307" s="120">
        <f t="shared" si="233"/>
        <v>16</v>
      </c>
      <c r="V307" s="120">
        <v>252</v>
      </c>
      <c r="W307" s="119">
        <f t="shared" si="217"/>
        <v>1.0116967379999999</v>
      </c>
      <c r="X307" s="112">
        <f t="shared" si="218"/>
        <v>0</v>
      </c>
      <c r="Y307" s="112">
        <f t="shared" si="219"/>
        <v>0</v>
      </c>
      <c r="Z307" s="125" t="str">
        <f t="shared" si="229"/>
        <v>A+J=</v>
      </c>
      <c r="AA307" s="117">
        <f t="shared" si="230"/>
        <v>44581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22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3"/>
      <c r="DE307" s="1"/>
      <c r="DF307" s="1"/>
      <c r="DG307" s="1"/>
      <c r="DH307" s="1"/>
      <c r="DI307" s="1"/>
      <c r="DJ307" s="1"/>
      <c r="DK307" s="1"/>
      <c r="DL307" s="1"/>
      <c r="DM307" s="1"/>
      <c r="DN307" s="4"/>
      <c r="DO307" s="1"/>
      <c r="DP307" s="1"/>
      <c r="DQ307" s="1"/>
      <c r="DR307" s="1"/>
      <c r="DS307" s="1"/>
      <c r="DT307" s="1"/>
    </row>
    <row r="308" spans="1:124" ht="12.75" x14ac:dyDescent="0.2">
      <c r="A308" s="111">
        <f t="shared" si="220"/>
        <v>44573</v>
      </c>
      <c r="B308" s="112">
        <f t="shared" si="213"/>
        <v>0</v>
      </c>
      <c r="C308" s="112">
        <f t="shared" si="226"/>
        <v>0</v>
      </c>
      <c r="D308" s="113">
        <f t="shared" si="221"/>
        <v>5692.31</v>
      </c>
      <c r="E308" s="114">
        <f t="shared" si="235"/>
        <v>5739.56</v>
      </c>
      <c r="F308" s="115">
        <f t="shared" si="236"/>
        <v>44520</v>
      </c>
      <c r="G308" s="116">
        <f t="shared" si="214"/>
        <v>8.3006723105383262E-3</v>
      </c>
      <c r="H308" s="117">
        <f t="shared" si="222"/>
        <v>44581</v>
      </c>
      <c r="I308" s="117">
        <f t="shared" si="215"/>
        <v>44581</v>
      </c>
      <c r="J308" s="118">
        <f t="shared" si="223"/>
        <v>23</v>
      </c>
      <c r="K308" s="118">
        <f t="shared" si="239"/>
        <v>17</v>
      </c>
      <c r="L308" s="8">
        <f t="shared" si="224"/>
        <v>1.00612865</v>
      </c>
      <c r="M308" s="119">
        <f t="shared" si="238"/>
        <v>1.0083006699999999</v>
      </c>
      <c r="N308" s="119">
        <f t="shared" si="232"/>
        <v>1.0666464371039233</v>
      </c>
      <c r="O308" s="112">
        <f t="shared" si="237"/>
        <v>1.0731835300000001</v>
      </c>
      <c r="P308" s="112">
        <f t="shared" si="216"/>
        <v>0</v>
      </c>
      <c r="Q308" s="162">
        <f t="shared" si="227"/>
        <v>0</v>
      </c>
      <c r="R308" s="30">
        <f t="shared" si="228"/>
        <v>0</v>
      </c>
      <c r="S308" s="112">
        <f t="shared" si="234"/>
        <v>0</v>
      </c>
      <c r="T308" s="122">
        <f t="shared" si="225"/>
        <v>0.20100000000000001</v>
      </c>
      <c r="U308" s="120">
        <f t="shared" si="233"/>
        <v>17</v>
      </c>
      <c r="V308" s="120">
        <v>252</v>
      </c>
      <c r="W308" s="119">
        <f t="shared" si="217"/>
        <v>1.0124323099999999</v>
      </c>
      <c r="X308" s="112">
        <f t="shared" si="218"/>
        <v>0</v>
      </c>
      <c r="Y308" s="112">
        <f t="shared" si="219"/>
        <v>0</v>
      </c>
      <c r="Z308" s="125" t="str">
        <f t="shared" si="229"/>
        <v>A+J=</v>
      </c>
      <c r="AA308" s="117">
        <f t="shared" si="230"/>
        <v>44581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22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3"/>
      <c r="DE308" s="1"/>
      <c r="DF308" s="1"/>
      <c r="DG308" s="1"/>
      <c r="DH308" s="1"/>
      <c r="DI308" s="1"/>
      <c r="DJ308" s="1"/>
      <c r="DK308" s="1"/>
      <c r="DL308" s="1"/>
      <c r="DM308" s="1"/>
      <c r="DN308" s="4"/>
      <c r="DO308" s="1"/>
      <c r="DP308" s="1"/>
      <c r="DQ308" s="1"/>
      <c r="DR308" s="1"/>
      <c r="DS308" s="1"/>
      <c r="DT308" s="1"/>
    </row>
    <row r="309" spans="1:124" ht="12.75" x14ac:dyDescent="0.2">
      <c r="A309" s="111">
        <f t="shared" si="220"/>
        <v>44574</v>
      </c>
      <c r="B309" s="112">
        <f t="shared" si="213"/>
        <v>0</v>
      </c>
      <c r="C309" s="112">
        <f t="shared" si="226"/>
        <v>0</v>
      </c>
      <c r="D309" s="113">
        <f t="shared" si="221"/>
        <v>5692.31</v>
      </c>
      <c r="E309" s="114">
        <f t="shared" si="235"/>
        <v>5739.56</v>
      </c>
      <c r="F309" s="115">
        <f t="shared" si="236"/>
        <v>44520</v>
      </c>
      <c r="G309" s="116">
        <f t="shared" si="214"/>
        <v>8.3006723105383262E-3</v>
      </c>
      <c r="H309" s="117">
        <f t="shared" si="222"/>
        <v>44581</v>
      </c>
      <c r="I309" s="117">
        <f t="shared" si="215"/>
        <v>44581</v>
      </c>
      <c r="J309" s="118">
        <f t="shared" si="223"/>
        <v>23</v>
      </c>
      <c r="K309" s="118">
        <f t="shared" si="239"/>
        <v>18</v>
      </c>
      <c r="L309" s="8">
        <f t="shared" si="224"/>
        <v>1.0064903300000001</v>
      </c>
      <c r="M309" s="119">
        <f t="shared" si="238"/>
        <v>1.0083006699999999</v>
      </c>
      <c r="N309" s="119">
        <f t="shared" si="232"/>
        <v>1.0666464371039233</v>
      </c>
      <c r="O309" s="112">
        <f t="shared" si="237"/>
        <v>1.07356932</v>
      </c>
      <c r="P309" s="112">
        <f t="shared" si="216"/>
        <v>0</v>
      </c>
      <c r="Q309" s="162">
        <f t="shared" si="227"/>
        <v>0</v>
      </c>
      <c r="R309" s="30">
        <f t="shared" si="228"/>
        <v>0</v>
      </c>
      <c r="S309" s="112">
        <f t="shared" si="234"/>
        <v>0</v>
      </c>
      <c r="T309" s="122">
        <f t="shared" si="225"/>
        <v>0.20100000000000001</v>
      </c>
      <c r="U309" s="120">
        <f t="shared" si="233"/>
        <v>18</v>
      </c>
      <c r="V309" s="120">
        <v>252</v>
      </c>
      <c r="W309" s="119">
        <f t="shared" si="217"/>
        <v>1.0131684169999999</v>
      </c>
      <c r="X309" s="112">
        <f t="shared" si="218"/>
        <v>0</v>
      </c>
      <c r="Y309" s="112">
        <f t="shared" si="219"/>
        <v>0</v>
      </c>
      <c r="Z309" s="125" t="str">
        <f t="shared" si="229"/>
        <v>A+J=</v>
      </c>
      <c r="AA309" s="117">
        <f t="shared" si="230"/>
        <v>44581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22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3"/>
      <c r="DE309" s="1"/>
      <c r="DF309" s="1"/>
      <c r="DG309" s="1"/>
      <c r="DH309" s="1"/>
      <c r="DI309" s="1"/>
      <c r="DJ309" s="1"/>
      <c r="DK309" s="1"/>
      <c r="DL309" s="1"/>
      <c r="DM309" s="1"/>
      <c r="DN309" s="4"/>
      <c r="DO309" s="1"/>
      <c r="DP309" s="1"/>
      <c r="DQ309" s="1"/>
      <c r="DR309" s="1"/>
      <c r="DS309" s="1"/>
      <c r="DT309" s="1"/>
    </row>
    <row r="310" spans="1:124" ht="12.75" x14ac:dyDescent="0.2">
      <c r="A310" s="111">
        <f t="shared" si="220"/>
        <v>44575</v>
      </c>
      <c r="B310" s="112">
        <f t="shared" si="213"/>
        <v>0</v>
      </c>
      <c r="C310" s="112">
        <f t="shared" si="226"/>
        <v>0</v>
      </c>
      <c r="D310" s="113">
        <f t="shared" si="221"/>
        <v>5692.31</v>
      </c>
      <c r="E310" s="114">
        <f t="shared" si="235"/>
        <v>5739.56</v>
      </c>
      <c r="F310" s="115">
        <f t="shared" si="236"/>
        <v>44520</v>
      </c>
      <c r="G310" s="116">
        <f t="shared" si="214"/>
        <v>8.3006723105383262E-3</v>
      </c>
      <c r="H310" s="117">
        <f t="shared" si="222"/>
        <v>44581</v>
      </c>
      <c r="I310" s="117">
        <f t="shared" si="215"/>
        <v>44581</v>
      </c>
      <c r="J310" s="118">
        <f t="shared" si="223"/>
        <v>23</v>
      </c>
      <c r="K310" s="118">
        <f t="shared" si="239"/>
        <v>19</v>
      </c>
      <c r="L310" s="8">
        <f t="shared" si="224"/>
        <v>1.0068521399999999</v>
      </c>
      <c r="M310" s="119">
        <f t="shared" si="238"/>
        <v>1.0083006699999999</v>
      </c>
      <c r="N310" s="119">
        <f t="shared" si="232"/>
        <v>1.0666464371039233</v>
      </c>
      <c r="O310" s="112">
        <f t="shared" si="237"/>
        <v>1.0739552400000001</v>
      </c>
      <c r="P310" s="112">
        <f t="shared" si="216"/>
        <v>0</v>
      </c>
      <c r="Q310" s="162">
        <f t="shared" si="227"/>
        <v>0</v>
      </c>
      <c r="R310" s="30">
        <f t="shared" si="228"/>
        <v>0</v>
      </c>
      <c r="S310" s="112">
        <f t="shared" si="234"/>
        <v>0</v>
      </c>
      <c r="T310" s="122">
        <f t="shared" si="225"/>
        <v>0.20100000000000001</v>
      </c>
      <c r="U310" s="120">
        <f t="shared" si="233"/>
        <v>19</v>
      </c>
      <c r="V310" s="120">
        <v>252</v>
      </c>
      <c r="W310" s="119">
        <f t="shared" si="217"/>
        <v>1.0139050590000001</v>
      </c>
      <c r="X310" s="112">
        <f t="shared" si="218"/>
        <v>0</v>
      </c>
      <c r="Y310" s="112">
        <f t="shared" si="219"/>
        <v>0</v>
      </c>
      <c r="Z310" s="125" t="str">
        <f t="shared" si="229"/>
        <v>A+J=</v>
      </c>
      <c r="AA310" s="117">
        <f t="shared" si="230"/>
        <v>44581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22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3"/>
      <c r="DE310" s="1"/>
      <c r="DF310" s="1"/>
      <c r="DG310" s="1"/>
      <c r="DH310" s="1"/>
      <c r="DI310" s="1"/>
      <c r="DJ310" s="1"/>
      <c r="DK310" s="1"/>
      <c r="DL310" s="1"/>
      <c r="DM310" s="1"/>
      <c r="DN310" s="4"/>
      <c r="DO310" s="1"/>
      <c r="DP310" s="1"/>
      <c r="DQ310" s="1"/>
      <c r="DR310" s="1"/>
      <c r="DS310" s="1"/>
      <c r="DT310" s="1"/>
    </row>
    <row r="311" spans="1:124" ht="12.75" x14ac:dyDescent="0.2">
      <c r="A311" s="111">
        <f t="shared" si="220"/>
        <v>44576</v>
      </c>
      <c r="B311" s="112">
        <f t="shared" si="213"/>
        <v>0</v>
      </c>
      <c r="C311" s="112">
        <f t="shared" si="226"/>
        <v>0</v>
      </c>
      <c r="D311" s="113">
        <f t="shared" si="221"/>
        <v>5692.31</v>
      </c>
      <c r="E311" s="114">
        <f t="shared" si="235"/>
        <v>5739.56</v>
      </c>
      <c r="F311" s="115">
        <f t="shared" si="236"/>
        <v>44520</v>
      </c>
      <c r="G311" s="116">
        <f t="shared" si="214"/>
        <v>8.3006723105383262E-3</v>
      </c>
      <c r="H311" s="117">
        <f t="shared" si="222"/>
        <v>44581</v>
      </c>
      <c r="I311" s="117">
        <f t="shared" si="215"/>
        <v>44581</v>
      </c>
      <c r="J311" s="118">
        <f t="shared" si="223"/>
        <v>23</v>
      </c>
      <c r="K311" s="118">
        <f t="shared" si="239"/>
        <v>20</v>
      </c>
      <c r="L311" s="8">
        <f t="shared" si="224"/>
        <v>1.00721408</v>
      </c>
      <c r="M311" s="119">
        <f t="shared" si="238"/>
        <v>1.0083006699999999</v>
      </c>
      <c r="N311" s="119">
        <f t="shared" si="232"/>
        <v>1.0666464371039233</v>
      </c>
      <c r="O311" s="112">
        <f t="shared" si="237"/>
        <v>1.0743412999999999</v>
      </c>
      <c r="P311" s="112">
        <f t="shared" si="216"/>
        <v>0</v>
      </c>
      <c r="Q311" s="162">
        <f t="shared" si="227"/>
        <v>0</v>
      </c>
      <c r="R311" s="30">
        <f t="shared" si="228"/>
        <v>0</v>
      </c>
      <c r="S311" s="112">
        <f t="shared" si="234"/>
        <v>0</v>
      </c>
      <c r="T311" s="122">
        <f t="shared" si="225"/>
        <v>0.20100000000000001</v>
      </c>
      <c r="U311" s="120">
        <f t="shared" si="233"/>
        <v>20</v>
      </c>
      <c r="V311" s="120">
        <v>252</v>
      </c>
      <c r="W311" s="119">
        <f t="shared" si="217"/>
        <v>1.0146422369999999</v>
      </c>
      <c r="X311" s="112">
        <f t="shared" si="218"/>
        <v>0</v>
      </c>
      <c r="Y311" s="112">
        <f t="shared" si="219"/>
        <v>0</v>
      </c>
      <c r="Z311" s="125" t="str">
        <f t="shared" si="229"/>
        <v>A+J=</v>
      </c>
      <c r="AA311" s="117">
        <f t="shared" si="230"/>
        <v>44581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22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3"/>
      <c r="DE311" s="1"/>
      <c r="DF311" s="1"/>
      <c r="DG311" s="1"/>
      <c r="DH311" s="1"/>
      <c r="DI311" s="1"/>
      <c r="DJ311" s="1"/>
      <c r="DK311" s="1"/>
      <c r="DL311" s="1"/>
      <c r="DM311" s="1"/>
      <c r="DN311" s="4"/>
      <c r="DO311" s="1"/>
      <c r="DP311" s="1"/>
      <c r="DQ311" s="1"/>
      <c r="DR311" s="1"/>
      <c r="DS311" s="1"/>
      <c r="DT311" s="1"/>
    </row>
    <row r="312" spans="1:124" ht="12.75" x14ac:dyDescent="0.2">
      <c r="A312" s="111">
        <f t="shared" si="220"/>
        <v>44577</v>
      </c>
      <c r="B312" s="112">
        <f t="shared" si="213"/>
        <v>0</v>
      </c>
      <c r="C312" s="112">
        <f t="shared" si="226"/>
        <v>0</v>
      </c>
      <c r="D312" s="113">
        <f t="shared" si="221"/>
        <v>5692.31</v>
      </c>
      <c r="E312" s="114">
        <f t="shared" si="235"/>
        <v>5739.56</v>
      </c>
      <c r="F312" s="115">
        <f t="shared" si="236"/>
        <v>44520</v>
      </c>
      <c r="G312" s="116">
        <f t="shared" si="214"/>
        <v>8.3006723105383262E-3</v>
      </c>
      <c r="H312" s="117">
        <f t="shared" si="222"/>
        <v>44581</v>
      </c>
      <c r="I312" s="117">
        <f t="shared" si="215"/>
        <v>44581</v>
      </c>
      <c r="J312" s="118">
        <f t="shared" si="223"/>
        <v>23</v>
      </c>
      <c r="K312" s="118">
        <f t="shared" si="239"/>
        <v>20</v>
      </c>
      <c r="L312" s="8">
        <f t="shared" si="224"/>
        <v>1.00721408</v>
      </c>
      <c r="M312" s="119">
        <f t="shared" si="238"/>
        <v>1.0083006699999999</v>
      </c>
      <c r="N312" s="119">
        <f t="shared" si="232"/>
        <v>1.0666464371039233</v>
      </c>
      <c r="O312" s="112">
        <f t="shared" si="237"/>
        <v>1.0743412999999999</v>
      </c>
      <c r="P312" s="112">
        <f t="shared" si="216"/>
        <v>0</v>
      </c>
      <c r="Q312" s="162">
        <f t="shared" si="227"/>
        <v>0</v>
      </c>
      <c r="R312" s="30">
        <f t="shared" si="228"/>
        <v>0</v>
      </c>
      <c r="S312" s="112">
        <f t="shared" si="234"/>
        <v>0</v>
      </c>
      <c r="T312" s="122">
        <f t="shared" si="225"/>
        <v>0.20100000000000001</v>
      </c>
      <c r="U312" s="120">
        <f t="shared" si="233"/>
        <v>20</v>
      </c>
      <c r="V312" s="120">
        <v>252</v>
      </c>
      <c r="W312" s="119">
        <f t="shared" si="217"/>
        <v>1.0146422369999999</v>
      </c>
      <c r="X312" s="112">
        <f t="shared" si="218"/>
        <v>0</v>
      </c>
      <c r="Y312" s="112">
        <f t="shared" si="219"/>
        <v>0</v>
      </c>
      <c r="Z312" s="125" t="str">
        <f t="shared" si="229"/>
        <v>A+J=</v>
      </c>
      <c r="AA312" s="117">
        <f t="shared" si="230"/>
        <v>44581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22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3"/>
      <c r="DE312" s="1"/>
      <c r="DF312" s="1"/>
      <c r="DG312" s="1"/>
      <c r="DH312" s="1"/>
      <c r="DI312" s="1"/>
      <c r="DJ312" s="1"/>
      <c r="DK312" s="1"/>
      <c r="DL312" s="1"/>
      <c r="DM312" s="1"/>
      <c r="DN312" s="4"/>
      <c r="DO312" s="1"/>
      <c r="DP312" s="1"/>
      <c r="DQ312" s="1"/>
      <c r="DR312" s="1"/>
      <c r="DS312" s="1"/>
      <c r="DT312" s="1"/>
    </row>
    <row r="313" spans="1:124" ht="12.75" x14ac:dyDescent="0.2">
      <c r="A313" s="111">
        <f t="shared" si="220"/>
        <v>44578</v>
      </c>
      <c r="B313" s="112">
        <f t="shared" si="213"/>
        <v>0</v>
      </c>
      <c r="C313" s="112">
        <f t="shared" si="226"/>
        <v>0</v>
      </c>
      <c r="D313" s="113">
        <f t="shared" si="221"/>
        <v>5692.31</v>
      </c>
      <c r="E313" s="114">
        <f t="shared" si="235"/>
        <v>5739.56</v>
      </c>
      <c r="F313" s="115">
        <f t="shared" si="236"/>
        <v>44520</v>
      </c>
      <c r="G313" s="116">
        <f t="shared" si="214"/>
        <v>8.3006723105383262E-3</v>
      </c>
      <c r="H313" s="117">
        <f t="shared" si="222"/>
        <v>44581</v>
      </c>
      <c r="I313" s="117">
        <f t="shared" si="215"/>
        <v>44581</v>
      </c>
      <c r="J313" s="118">
        <f t="shared" si="223"/>
        <v>23</v>
      </c>
      <c r="K313" s="118">
        <f t="shared" si="239"/>
        <v>20</v>
      </c>
      <c r="L313" s="8">
        <f t="shared" si="224"/>
        <v>1.00721408</v>
      </c>
      <c r="M313" s="119">
        <f t="shared" si="238"/>
        <v>1.0083006699999999</v>
      </c>
      <c r="N313" s="119">
        <f t="shared" si="232"/>
        <v>1.0666464371039233</v>
      </c>
      <c r="O313" s="112">
        <f t="shared" si="237"/>
        <v>1.0743412999999999</v>
      </c>
      <c r="P313" s="112">
        <f t="shared" si="216"/>
        <v>0</v>
      </c>
      <c r="Q313" s="162">
        <f t="shared" si="227"/>
        <v>0</v>
      </c>
      <c r="R313" s="30">
        <f t="shared" si="228"/>
        <v>0</v>
      </c>
      <c r="S313" s="112">
        <f t="shared" si="234"/>
        <v>0</v>
      </c>
      <c r="T313" s="122">
        <f t="shared" si="225"/>
        <v>0.20100000000000001</v>
      </c>
      <c r="U313" s="120">
        <f t="shared" si="233"/>
        <v>20</v>
      </c>
      <c r="V313" s="120">
        <v>252</v>
      </c>
      <c r="W313" s="119">
        <f t="shared" si="217"/>
        <v>1.0146422369999999</v>
      </c>
      <c r="X313" s="112">
        <f t="shared" si="218"/>
        <v>0</v>
      </c>
      <c r="Y313" s="112">
        <f t="shared" si="219"/>
        <v>0</v>
      </c>
      <c r="Z313" s="125" t="str">
        <f t="shared" si="229"/>
        <v>A+J=</v>
      </c>
      <c r="AA313" s="117">
        <f t="shared" si="230"/>
        <v>44581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22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3"/>
      <c r="DE313" s="1"/>
      <c r="DF313" s="1"/>
      <c r="DG313" s="1"/>
      <c r="DH313" s="1"/>
      <c r="DI313" s="1"/>
      <c r="DJ313" s="1"/>
      <c r="DK313" s="1"/>
      <c r="DL313" s="1"/>
      <c r="DM313" s="1"/>
      <c r="DN313" s="4"/>
      <c r="DO313" s="1"/>
      <c r="DP313" s="1"/>
      <c r="DQ313" s="1"/>
      <c r="DR313" s="1"/>
      <c r="DS313" s="1"/>
      <c r="DT313" s="1"/>
    </row>
    <row r="314" spans="1:124" ht="12.75" x14ac:dyDescent="0.2">
      <c r="A314" s="111">
        <f t="shared" si="220"/>
        <v>44579</v>
      </c>
      <c r="B314" s="112">
        <f t="shared" si="213"/>
        <v>0</v>
      </c>
      <c r="C314" s="112">
        <f t="shared" si="226"/>
        <v>0</v>
      </c>
      <c r="D314" s="113">
        <f t="shared" si="221"/>
        <v>5692.31</v>
      </c>
      <c r="E314" s="114">
        <f t="shared" si="235"/>
        <v>5739.56</v>
      </c>
      <c r="F314" s="115">
        <f t="shared" si="236"/>
        <v>44520</v>
      </c>
      <c r="G314" s="116">
        <f t="shared" si="214"/>
        <v>8.3006723105383262E-3</v>
      </c>
      <c r="H314" s="117">
        <f t="shared" si="222"/>
        <v>44581</v>
      </c>
      <c r="I314" s="117">
        <f t="shared" si="215"/>
        <v>44581</v>
      </c>
      <c r="J314" s="118">
        <f t="shared" si="223"/>
        <v>23</v>
      </c>
      <c r="K314" s="118">
        <f t="shared" si="239"/>
        <v>21</v>
      </c>
      <c r="L314" s="8">
        <f t="shared" si="224"/>
        <v>1.0075761400000001</v>
      </c>
      <c r="M314" s="119">
        <f t="shared" si="238"/>
        <v>1.0083006699999999</v>
      </c>
      <c r="N314" s="119">
        <f t="shared" si="232"/>
        <v>1.0666464371039233</v>
      </c>
      <c r="O314" s="112">
        <f t="shared" si="237"/>
        <v>1.0747274899999999</v>
      </c>
      <c r="P314" s="112">
        <f t="shared" si="216"/>
        <v>0</v>
      </c>
      <c r="Q314" s="162">
        <f t="shared" si="227"/>
        <v>0</v>
      </c>
      <c r="R314" s="30">
        <f t="shared" si="228"/>
        <v>0</v>
      </c>
      <c r="S314" s="112">
        <f t="shared" si="234"/>
        <v>0</v>
      </c>
      <c r="T314" s="122">
        <f t="shared" si="225"/>
        <v>0.20100000000000001</v>
      </c>
      <c r="U314" s="120">
        <f t="shared" si="233"/>
        <v>21</v>
      </c>
      <c r="V314" s="120">
        <v>252</v>
      </c>
      <c r="W314" s="119">
        <f t="shared" si="217"/>
        <v>1.0153799509999999</v>
      </c>
      <c r="X314" s="112">
        <f t="shared" si="218"/>
        <v>0</v>
      </c>
      <c r="Y314" s="112">
        <f t="shared" si="219"/>
        <v>0</v>
      </c>
      <c r="Z314" s="125" t="str">
        <f t="shared" si="229"/>
        <v>A+J=</v>
      </c>
      <c r="AA314" s="117">
        <f t="shared" si="230"/>
        <v>44581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22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3"/>
      <c r="DE314" s="1"/>
      <c r="DF314" s="1"/>
      <c r="DG314" s="1"/>
      <c r="DH314" s="1"/>
      <c r="DI314" s="1"/>
      <c r="DJ314" s="1"/>
      <c r="DK314" s="1"/>
      <c r="DL314" s="1"/>
      <c r="DM314" s="1"/>
      <c r="DN314" s="4"/>
      <c r="DO314" s="1"/>
      <c r="DP314" s="1"/>
      <c r="DQ314" s="1"/>
      <c r="DR314" s="1"/>
      <c r="DS314" s="1"/>
      <c r="DT314" s="1"/>
    </row>
    <row r="315" spans="1:124" ht="12.75" x14ac:dyDescent="0.2">
      <c r="A315" s="111">
        <f t="shared" si="220"/>
        <v>44580</v>
      </c>
      <c r="B315" s="112">
        <f t="shared" si="213"/>
        <v>0</v>
      </c>
      <c r="C315" s="112">
        <f t="shared" si="226"/>
        <v>0</v>
      </c>
      <c r="D315" s="113">
        <f t="shared" si="221"/>
        <v>5692.31</v>
      </c>
      <c r="E315" s="114">
        <f t="shared" si="235"/>
        <v>5739.56</v>
      </c>
      <c r="F315" s="115">
        <f t="shared" si="236"/>
        <v>44520</v>
      </c>
      <c r="G315" s="116">
        <f t="shared" si="214"/>
        <v>8.3006723105383262E-3</v>
      </c>
      <c r="H315" s="117">
        <f t="shared" si="222"/>
        <v>44581</v>
      </c>
      <c r="I315" s="117">
        <f t="shared" si="215"/>
        <v>44581</v>
      </c>
      <c r="J315" s="118">
        <f t="shared" si="223"/>
        <v>23</v>
      </c>
      <c r="K315" s="118">
        <f t="shared" si="239"/>
        <v>22</v>
      </c>
      <c r="L315" s="8">
        <f t="shared" si="224"/>
        <v>1.0079383399999999</v>
      </c>
      <c r="M315" s="119">
        <f t="shared" si="238"/>
        <v>1.0083006699999999</v>
      </c>
      <c r="N315" s="119">
        <f t="shared" si="232"/>
        <v>1.0666464371039233</v>
      </c>
      <c r="O315" s="112">
        <f t="shared" si="237"/>
        <v>1.07511383</v>
      </c>
      <c r="P315" s="112">
        <f t="shared" si="216"/>
        <v>0</v>
      </c>
      <c r="Q315" s="162">
        <f t="shared" si="227"/>
        <v>0</v>
      </c>
      <c r="R315" s="30">
        <f t="shared" si="228"/>
        <v>0</v>
      </c>
      <c r="S315" s="112">
        <f t="shared" si="234"/>
        <v>0</v>
      </c>
      <c r="T315" s="122">
        <f t="shared" si="225"/>
        <v>0.20100000000000001</v>
      </c>
      <c r="U315" s="120">
        <f t="shared" si="233"/>
        <v>22</v>
      </c>
      <c r="V315" s="120">
        <v>252</v>
      </c>
      <c r="W315" s="119">
        <f t="shared" si="217"/>
        <v>1.0161182010000001</v>
      </c>
      <c r="X315" s="112">
        <f t="shared" si="218"/>
        <v>0</v>
      </c>
      <c r="Y315" s="112">
        <f t="shared" si="219"/>
        <v>0</v>
      </c>
      <c r="Z315" s="125" t="str">
        <f t="shared" si="229"/>
        <v>A+J=</v>
      </c>
      <c r="AA315" s="117">
        <f t="shared" si="230"/>
        <v>44581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22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3"/>
      <c r="DE315" s="1"/>
      <c r="DF315" s="1"/>
      <c r="DG315" s="1"/>
      <c r="DH315" s="1"/>
      <c r="DI315" s="1"/>
      <c r="DJ315" s="1"/>
      <c r="DK315" s="1"/>
      <c r="DL315" s="1"/>
      <c r="DM315" s="1"/>
      <c r="DN315" s="4"/>
      <c r="DO315" s="1"/>
      <c r="DP315" s="1"/>
      <c r="DQ315" s="1"/>
      <c r="DR315" s="1"/>
      <c r="DS315" s="1"/>
      <c r="DT315" s="1"/>
    </row>
    <row r="316" spans="1:124" ht="12.75" x14ac:dyDescent="0.2">
      <c r="A316" s="111">
        <f t="shared" si="220"/>
        <v>44581</v>
      </c>
      <c r="B316" s="112">
        <f t="shared" si="213"/>
        <v>0</v>
      </c>
      <c r="C316" s="112">
        <f t="shared" si="226"/>
        <v>0</v>
      </c>
      <c r="D316" s="113">
        <f t="shared" si="221"/>
        <v>5692.31</v>
      </c>
      <c r="E316" s="114">
        <f t="shared" si="235"/>
        <v>5739.56</v>
      </c>
      <c r="F316" s="115">
        <f t="shared" si="236"/>
        <v>44520</v>
      </c>
      <c r="G316" s="116">
        <f t="shared" si="214"/>
        <v>8.3006723105383262E-3</v>
      </c>
      <c r="H316" s="117">
        <f t="shared" si="222"/>
        <v>44613</v>
      </c>
      <c r="I316" s="117">
        <f t="shared" si="215"/>
        <v>44581</v>
      </c>
      <c r="J316" s="118">
        <f t="shared" si="223"/>
        <v>23</v>
      </c>
      <c r="K316" s="118">
        <f t="shared" si="239"/>
        <v>23</v>
      </c>
      <c r="L316" s="8">
        <f t="shared" si="224"/>
        <v>1.0083006699999999</v>
      </c>
      <c r="M316" s="119">
        <f t="shared" si="238"/>
        <v>1.0083006699999999</v>
      </c>
      <c r="N316" s="119">
        <f t="shared" si="232"/>
        <v>1.0666464371039233</v>
      </c>
      <c r="O316" s="112">
        <f t="shared" si="237"/>
        <v>1.07550031</v>
      </c>
      <c r="P316" s="112">
        <f t="shared" si="216"/>
        <v>0</v>
      </c>
      <c r="Q316" s="162">
        <f t="shared" si="227"/>
        <v>10</v>
      </c>
      <c r="R316" s="30">
        <f t="shared" si="228"/>
        <v>3.3242000000000001E-2</v>
      </c>
      <c r="S316" s="112">
        <f t="shared" si="234"/>
        <v>0</v>
      </c>
      <c r="T316" s="122">
        <f t="shared" si="225"/>
        <v>0.20100000000000001</v>
      </c>
      <c r="U316" s="120">
        <f t="shared" si="233"/>
        <v>23</v>
      </c>
      <c r="V316" s="120">
        <v>252</v>
      </c>
      <c r="W316" s="119">
        <f t="shared" si="217"/>
        <v>1.016856988</v>
      </c>
      <c r="X316" s="112">
        <f t="shared" si="218"/>
        <v>0</v>
      </c>
      <c r="Y316" s="112">
        <f t="shared" si="219"/>
        <v>0</v>
      </c>
      <c r="Z316" s="125" t="str">
        <f t="shared" si="229"/>
        <v>A+J=</v>
      </c>
      <c r="AA316" s="117">
        <f t="shared" si="230"/>
        <v>44581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22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3"/>
      <c r="DE316" s="1"/>
      <c r="DF316" s="1"/>
      <c r="DG316" s="1"/>
      <c r="DH316" s="1"/>
      <c r="DI316" s="1"/>
      <c r="DJ316" s="1"/>
      <c r="DK316" s="1"/>
      <c r="DL316" s="1"/>
      <c r="DM316" s="1"/>
      <c r="DN316" s="4"/>
      <c r="DO316" s="1"/>
      <c r="DP316" s="1"/>
      <c r="DQ316" s="1"/>
      <c r="DR316" s="1"/>
      <c r="DS316" s="1"/>
      <c r="DT316" s="1"/>
    </row>
    <row r="317" spans="1:124" ht="12.75" x14ac:dyDescent="0.2">
      <c r="A317" s="111">
        <f t="shared" si="220"/>
        <v>44582</v>
      </c>
      <c r="B317" s="112">
        <f t="shared" si="213"/>
        <v>0</v>
      </c>
      <c r="C317" s="112">
        <f t="shared" si="226"/>
        <v>0</v>
      </c>
      <c r="D317" s="113">
        <f t="shared" si="221"/>
        <v>5692.31</v>
      </c>
      <c r="E317" s="114">
        <f t="shared" si="235"/>
        <v>5739.56</v>
      </c>
      <c r="F317" s="115">
        <f t="shared" si="236"/>
        <v>44550</v>
      </c>
      <c r="G317" s="116">
        <f t="shared" si="214"/>
        <v>8.3006723105383262E-3</v>
      </c>
      <c r="H317" s="117">
        <f t="shared" si="222"/>
        <v>44613</v>
      </c>
      <c r="I317" s="117">
        <f t="shared" si="215"/>
        <v>44613</v>
      </c>
      <c r="J317" s="118">
        <f t="shared" si="223"/>
        <v>22</v>
      </c>
      <c r="K317" s="118">
        <f t="shared" si="239"/>
        <v>1</v>
      </c>
      <c r="L317" s="8">
        <f t="shared" si="224"/>
        <v>1.00037581</v>
      </c>
      <c r="M317" s="119">
        <f t="shared" si="238"/>
        <v>1.0083006699999999</v>
      </c>
      <c r="N317" s="119">
        <f t="shared" si="232"/>
        <v>1.0755003171849986</v>
      </c>
      <c r="O317" s="112">
        <f t="shared" si="237"/>
        <v>1.0759045</v>
      </c>
      <c r="P317" s="112">
        <f t="shared" si="216"/>
        <v>0</v>
      </c>
      <c r="Q317" s="162">
        <f t="shared" si="227"/>
        <v>0</v>
      </c>
      <c r="R317" s="30">
        <f t="shared" si="228"/>
        <v>0</v>
      </c>
      <c r="S317" s="112">
        <f t="shared" si="234"/>
        <v>0</v>
      </c>
      <c r="T317" s="122">
        <f t="shared" si="225"/>
        <v>0.20100000000000001</v>
      </c>
      <c r="U317" s="120">
        <f t="shared" si="233"/>
        <v>1</v>
      </c>
      <c r="V317" s="120">
        <v>252</v>
      </c>
      <c r="W317" s="119">
        <f t="shared" si="217"/>
        <v>1.000727068</v>
      </c>
      <c r="X317" s="112">
        <f t="shared" si="218"/>
        <v>0</v>
      </c>
      <c r="Y317" s="112">
        <f t="shared" si="219"/>
        <v>0</v>
      </c>
      <c r="Z317" s="125" t="str">
        <f t="shared" si="229"/>
        <v>A+J=</v>
      </c>
      <c r="AA317" s="117">
        <f t="shared" si="230"/>
        <v>44613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22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3"/>
      <c r="DE317" s="1"/>
      <c r="DF317" s="1"/>
      <c r="DG317" s="1"/>
      <c r="DH317" s="1"/>
      <c r="DI317" s="1"/>
      <c r="DJ317" s="1"/>
      <c r="DK317" s="1"/>
      <c r="DL317" s="1"/>
      <c r="DM317" s="1"/>
      <c r="DN317" s="4"/>
      <c r="DO317" s="1"/>
      <c r="DP317" s="1"/>
      <c r="DQ317" s="1"/>
      <c r="DR317" s="1"/>
      <c r="DS317" s="1"/>
      <c r="DT317" s="1"/>
    </row>
    <row r="318" spans="1:124" ht="12.75" x14ac:dyDescent="0.2">
      <c r="A318" s="111">
        <f t="shared" si="220"/>
        <v>44583</v>
      </c>
      <c r="B318" s="112">
        <f t="shared" si="213"/>
        <v>0</v>
      </c>
      <c r="C318" s="112">
        <f t="shared" si="226"/>
        <v>0</v>
      </c>
      <c r="D318" s="113">
        <f t="shared" si="221"/>
        <v>5692.31</v>
      </c>
      <c r="E318" s="114">
        <f t="shared" si="235"/>
        <v>5739.56</v>
      </c>
      <c r="F318" s="115">
        <f t="shared" si="236"/>
        <v>44550</v>
      </c>
      <c r="G318" s="116">
        <f t="shared" si="214"/>
        <v>8.3006723105383262E-3</v>
      </c>
      <c r="H318" s="117">
        <f t="shared" si="222"/>
        <v>44613</v>
      </c>
      <c r="I318" s="117">
        <f t="shared" si="215"/>
        <v>44613</v>
      </c>
      <c r="J318" s="118">
        <f t="shared" si="223"/>
        <v>22</v>
      </c>
      <c r="K318" s="118">
        <f t="shared" si="239"/>
        <v>2</v>
      </c>
      <c r="L318" s="8">
        <f t="shared" si="224"/>
        <v>1.0007517699999999</v>
      </c>
      <c r="M318" s="119">
        <f t="shared" si="238"/>
        <v>1.0083006699999999</v>
      </c>
      <c r="N318" s="119">
        <f t="shared" si="232"/>
        <v>1.0755003171849986</v>
      </c>
      <c r="O318" s="112">
        <f t="shared" si="237"/>
        <v>1.07630884</v>
      </c>
      <c r="P318" s="112">
        <f t="shared" si="216"/>
        <v>0</v>
      </c>
      <c r="Q318" s="162">
        <f t="shared" si="227"/>
        <v>0</v>
      </c>
      <c r="R318" s="30">
        <f t="shared" si="228"/>
        <v>0</v>
      </c>
      <c r="S318" s="112">
        <f t="shared" si="234"/>
        <v>0</v>
      </c>
      <c r="T318" s="122">
        <f t="shared" si="225"/>
        <v>0.20100000000000001</v>
      </c>
      <c r="U318" s="120">
        <f t="shared" si="233"/>
        <v>2</v>
      </c>
      <c r="V318" s="120">
        <v>252</v>
      </c>
      <c r="W318" s="119">
        <f t="shared" si="217"/>
        <v>1.0014546639999999</v>
      </c>
      <c r="X318" s="112">
        <f t="shared" si="218"/>
        <v>0</v>
      </c>
      <c r="Y318" s="112">
        <f t="shared" si="219"/>
        <v>0</v>
      </c>
      <c r="Z318" s="125" t="str">
        <f t="shared" si="229"/>
        <v>A+J=</v>
      </c>
      <c r="AA318" s="117">
        <f t="shared" si="230"/>
        <v>44613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22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3"/>
      <c r="DE318" s="1"/>
      <c r="DF318" s="1"/>
      <c r="DG318" s="1"/>
      <c r="DH318" s="1"/>
      <c r="DI318" s="1"/>
      <c r="DJ318" s="1"/>
      <c r="DK318" s="1"/>
      <c r="DL318" s="1"/>
      <c r="DM318" s="1"/>
      <c r="DN318" s="4"/>
      <c r="DO318" s="1"/>
      <c r="DP318" s="1"/>
      <c r="DQ318" s="1"/>
      <c r="DR318" s="1"/>
      <c r="DS318" s="1"/>
      <c r="DT318" s="1"/>
    </row>
    <row r="319" spans="1:124" ht="12.75" x14ac:dyDescent="0.2">
      <c r="A319" s="111">
        <f t="shared" si="220"/>
        <v>44584</v>
      </c>
      <c r="B319" s="112">
        <f t="shared" si="213"/>
        <v>0</v>
      </c>
      <c r="C319" s="112">
        <f t="shared" si="226"/>
        <v>0</v>
      </c>
      <c r="D319" s="113">
        <f t="shared" si="221"/>
        <v>5692.31</v>
      </c>
      <c r="E319" s="114">
        <f t="shared" si="235"/>
        <v>5739.56</v>
      </c>
      <c r="F319" s="115">
        <f t="shared" si="236"/>
        <v>44550</v>
      </c>
      <c r="G319" s="116">
        <f t="shared" si="214"/>
        <v>8.3006723105383262E-3</v>
      </c>
      <c r="H319" s="117">
        <f t="shared" si="222"/>
        <v>44613</v>
      </c>
      <c r="I319" s="117">
        <f t="shared" si="215"/>
        <v>44613</v>
      </c>
      <c r="J319" s="118">
        <f t="shared" si="223"/>
        <v>22</v>
      </c>
      <c r="K319" s="118">
        <f t="shared" si="239"/>
        <v>2</v>
      </c>
      <c r="L319" s="8">
        <f t="shared" si="224"/>
        <v>1.0007517699999999</v>
      </c>
      <c r="M319" s="119">
        <f t="shared" si="238"/>
        <v>1.0083006699999999</v>
      </c>
      <c r="N319" s="119">
        <f t="shared" si="232"/>
        <v>1.0755003171849986</v>
      </c>
      <c r="O319" s="112">
        <f t="shared" si="237"/>
        <v>1.07630884</v>
      </c>
      <c r="P319" s="112">
        <f t="shared" si="216"/>
        <v>0</v>
      </c>
      <c r="Q319" s="162">
        <f t="shared" si="227"/>
        <v>0</v>
      </c>
      <c r="R319" s="30">
        <f t="shared" si="228"/>
        <v>0</v>
      </c>
      <c r="S319" s="112">
        <f t="shared" si="234"/>
        <v>0</v>
      </c>
      <c r="T319" s="122">
        <f t="shared" si="225"/>
        <v>0.20100000000000001</v>
      </c>
      <c r="U319" s="120">
        <f t="shared" si="233"/>
        <v>2</v>
      </c>
      <c r="V319" s="120">
        <v>252</v>
      </c>
      <c r="W319" s="119">
        <f t="shared" si="217"/>
        <v>1.0014546639999999</v>
      </c>
      <c r="X319" s="112">
        <f t="shared" si="218"/>
        <v>0</v>
      </c>
      <c r="Y319" s="112">
        <f t="shared" si="219"/>
        <v>0</v>
      </c>
      <c r="Z319" s="125" t="str">
        <f t="shared" si="229"/>
        <v>A+J=</v>
      </c>
      <c r="AA319" s="117">
        <f t="shared" si="230"/>
        <v>44613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22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3"/>
      <c r="DE319" s="1"/>
      <c r="DF319" s="1"/>
      <c r="DG319" s="1"/>
      <c r="DH319" s="1"/>
      <c r="DI319" s="1"/>
      <c r="DJ319" s="1"/>
      <c r="DK319" s="1"/>
      <c r="DL319" s="1"/>
      <c r="DM319" s="1"/>
      <c r="DN319" s="4"/>
      <c r="DO319" s="1"/>
      <c r="DP319" s="1"/>
      <c r="DQ319" s="1"/>
      <c r="DR319" s="1"/>
      <c r="DS319" s="1"/>
      <c r="DT319" s="1"/>
    </row>
    <row r="320" spans="1:124" ht="12.75" x14ac:dyDescent="0.2">
      <c r="A320" s="111">
        <f t="shared" si="220"/>
        <v>44585</v>
      </c>
      <c r="B320" s="112">
        <f t="shared" si="213"/>
        <v>0</v>
      </c>
      <c r="C320" s="112">
        <f t="shared" si="226"/>
        <v>0</v>
      </c>
      <c r="D320" s="113">
        <f t="shared" si="221"/>
        <v>5692.31</v>
      </c>
      <c r="E320" s="114">
        <f t="shared" si="235"/>
        <v>5739.56</v>
      </c>
      <c r="F320" s="115">
        <f t="shared" si="236"/>
        <v>44550</v>
      </c>
      <c r="G320" s="116">
        <f t="shared" si="214"/>
        <v>8.3006723105383262E-3</v>
      </c>
      <c r="H320" s="117">
        <f t="shared" si="222"/>
        <v>44613</v>
      </c>
      <c r="I320" s="117">
        <f t="shared" si="215"/>
        <v>44613</v>
      </c>
      <c r="J320" s="118">
        <f t="shared" si="223"/>
        <v>22</v>
      </c>
      <c r="K320" s="118">
        <f t="shared" si="239"/>
        <v>2</v>
      </c>
      <c r="L320" s="8">
        <f t="shared" si="224"/>
        <v>1.0007517699999999</v>
      </c>
      <c r="M320" s="119">
        <f t="shared" si="238"/>
        <v>1.0083006699999999</v>
      </c>
      <c r="N320" s="119">
        <f t="shared" si="232"/>
        <v>1.0755003171849986</v>
      </c>
      <c r="O320" s="112">
        <f t="shared" si="237"/>
        <v>1.07630884</v>
      </c>
      <c r="P320" s="112">
        <f t="shared" si="216"/>
        <v>0</v>
      </c>
      <c r="Q320" s="162">
        <f t="shared" si="227"/>
        <v>0</v>
      </c>
      <c r="R320" s="30">
        <f t="shared" si="228"/>
        <v>0</v>
      </c>
      <c r="S320" s="112">
        <f t="shared" si="234"/>
        <v>0</v>
      </c>
      <c r="T320" s="122">
        <f t="shared" si="225"/>
        <v>0.20100000000000001</v>
      </c>
      <c r="U320" s="120">
        <f t="shared" si="233"/>
        <v>2</v>
      </c>
      <c r="V320" s="120">
        <v>252</v>
      </c>
      <c r="W320" s="119">
        <f t="shared" si="217"/>
        <v>1.0014546639999999</v>
      </c>
      <c r="X320" s="112">
        <f t="shared" si="218"/>
        <v>0</v>
      </c>
      <c r="Y320" s="112">
        <f t="shared" si="219"/>
        <v>0</v>
      </c>
      <c r="Z320" s="125" t="str">
        <f t="shared" si="229"/>
        <v>A+J=</v>
      </c>
      <c r="AA320" s="117">
        <f t="shared" si="230"/>
        <v>44613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22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3"/>
      <c r="DE320" s="1"/>
      <c r="DF320" s="1"/>
      <c r="DG320" s="1"/>
      <c r="DH320" s="1"/>
      <c r="DI320" s="1"/>
      <c r="DJ320" s="1"/>
      <c r="DK320" s="1"/>
      <c r="DL320" s="1"/>
      <c r="DM320" s="1"/>
      <c r="DN320" s="4"/>
      <c r="DO320" s="1"/>
      <c r="DP320" s="1"/>
      <c r="DQ320" s="1"/>
      <c r="DR320" s="1"/>
      <c r="DS320" s="1"/>
      <c r="DT320" s="1"/>
    </row>
    <row r="321" spans="1:124" ht="12.75" x14ac:dyDescent="0.2">
      <c r="A321" s="111">
        <f t="shared" si="220"/>
        <v>44586</v>
      </c>
      <c r="B321" s="112">
        <f t="shared" si="213"/>
        <v>0</v>
      </c>
      <c r="C321" s="112">
        <f t="shared" si="226"/>
        <v>0</v>
      </c>
      <c r="D321" s="113">
        <f t="shared" si="221"/>
        <v>5692.31</v>
      </c>
      <c r="E321" s="114">
        <f t="shared" si="235"/>
        <v>5739.56</v>
      </c>
      <c r="F321" s="115">
        <f t="shared" si="236"/>
        <v>44550</v>
      </c>
      <c r="G321" s="116">
        <f t="shared" si="214"/>
        <v>8.3006723105383262E-3</v>
      </c>
      <c r="H321" s="117">
        <f t="shared" si="222"/>
        <v>44613</v>
      </c>
      <c r="I321" s="117">
        <f t="shared" si="215"/>
        <v>44613</v>
      </c>
      <c r="J321" s="118">
        <f t="shared" si="223"/>
        <v>22</v>
      </c>
      <c r="K321" s="118">
        <f t="shared" si="239"/>
        <v>3</v>
      </c>
      <c r="L321" s="8">
        <f t="shared" si="224"/>
        <v>1.0011278699999999</v>
      </c>
      <c r="M321" s="119">
        <f t="shared" si="238"/>
        <v>1.0083006699999999</v>
      </c>
      <c r="N321" s="119">
        <f t="shared" si="232"/>
        <v>1.0755003171849986</v>
      </c>
      <c r="O321" s="112">
        <f t="shared" si="237"/>
        <v>1.07671334</v>
      </c>
      <c r="P321" s="112">
        <f t="shared" si="216"/>
        <v>0</v>
      </c>
      <c r="Q321" s="162">
        <f t="shared" si="227"/>
        <v>0</v>
      </c>
      <c r="R321" s="30">
        <f t="shared" si="228"/>
        <v>0</v>
      </c>
      <c r="S321" s="112">
        <f t="shared" si="234"/>
        <v>0</v>
      </c>
      <c r="T321" s="122">
        <f t="shared" si="225"/>
        <v>0.20100000000000001</v>
      </c>
      <c r="U321" s="120">
        <f t="shared" si="233"/>
        <v>3</v>
      </c>
      <c r="V321" s="120">
        <v>252</v>
      </c>
      <c r="W321" s="119">
        <f t="shared" si="217"/>
        <v>1.00218279</v>
      </c>
      <c r="X321" s="112">
        <f t="shared" si="218"/>
        <v>0</v>
      </c>
      <c r="Y321" s="112">
        <f t="shared" si="219"/>
        <v>0</v>
      </c>
      <c r="Z321" s="125" t="str">
        <f t="shared" si="229"/>
        <v>A+J=</v>
      </c>
      <c r="AA321" s="117">
        <f t="shared" si="230"/>
        <v>44613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22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3"/>
      <c r="DE321" s="1"/>
      <c r="DF321" s="1"/>
      <c r="DG321" s="1"/>
      <c r="DH321" s="1"/>
      <c r="DI321" s="1"/>
      <c r="DJ321" s="1"/>
      <c r="DK321" s="1"/>
      <c r="DL321" s="1"/>
      <c r="DM321" s="1"/>
      <c r="DN321" s="4"/>
      <c r="DO321" s="1"/>
      <c r="DP321" s="1"/>
      <c r="DQ321" s="1"/>
      <c r="DR321" s="1"/>
      <c r="DS321" s="1"/>
      <c r="DT321" s="1"/>
    </row>
    <row r="322" spans="1:124" ht="12.75" x14ac:dyDescent="0.2">
      <c r="A322" s="111">
        <f t="shared" si="220"/>
        <v>44587</v>
      </c>
      <c r="B322" s="112">
        <f t="shared" si="213"/>
        <v>0</v>
      </c>
      <c r="C322" s="112">
        <f t="shared" si="226"/>
        <v>0</v>
      </c>
      <c r="D322" s="113">
        <f t="shared" si="221"/>
        <v>5692.31</v>
      </c>
      <c r="E322" s="114">
        <f t="shared" si="235"/>
        <v>5739.56</v>
      </c>
      <c r="F322" s="115">
        <f t="shared" si="236"/>
        <v>44550</v>
      </c>
      <c r="G322" s="116">
        <f t="shared" si="214"/>
        <v>8.3006723105383262E-3</v>
      </c>
      <c r="H322" s="117">
        <f t="shared" si="222"/>
        <v>44613</v>
      </c>
      <c r="I322" s="117">
        <f t="shared" si="215"/>
        <v>44613</v>
      </c>
      <c r="J322" s="118">
        <f t="shared" si="223"/>
        <v>22</v>
      </c>
      <c r="K322" s="118">
        <f t="shared" si="239"/>
        <v>4</v>
      </c>
      <c r="L322" s="8">
        <f t="shared" si="224"/>
        <v>1.0015041099999999</v>
      </c>
      <c r="M322" s="119">
        <f t="shared" si="238"/>
        <v>1.0083006699999999</v>
      </c>
      <c r="N322" s="119">
        <f t="shared" si="232"/>
        <v>1.0755003171849986</v>
      </c>
      <c r="O322" s="112">
        <f t="shared" si="237"/>
        <v>1.0771179799999999</v>
      </c>
      <c r="P322" s="112">
        <f t="shared" si="216"/>
        <v>0</v>
      </c>
      <c r="Q322" s="162">
        <f t="shared" si="227"/>
        <v>0</v>
      </c>
      <c r="R322" s="30">
        <f t="shared" si="228"/>
        <v>0</v>
      </c>
      <c r="S322" s="112">
        <f t="shared" si="234"/>
        <v>0</v>
      </c>
      <c r="T322" s="122">
        <f t="shared" si="225"/>
        <v>0.20100000000000001</v>
      </c>
      <c r="U322" s="120">
        <f t="shared" si="233"/>
        <v>4</v>
      </c>
      <c r="V322" s="120">
        <v>252</v>
      </c>
      <c r="W322" s="119">
        <f t="shared" si="217"/>
        <v>1.0029114450000001</v>
      </c>
      <c r="X322" s="112">
        <f t="shared" si="218"/>
        <v>0</v>
      </c>
      <c r="Y322" s="112">
        <f t="shared" si="219"/>
        <v>0</v>
      </c>
      <c r="Z322" s="125" t="str">
        <f t="shared" si="229"/>
        <v>A+J=</v>
      </c>
      <c r="AA322" s="117">
        <f t="shared" si="230"/>
        <v>44613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22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3"/>
      <c r="DE322" s="1"/>
      <c r="DF322" s="1"/>
      <c r="DG322" s="1"/>
      <c r="DH322" s="1"/>
      <c r="DI322" s="1"/>
      <c r="DJ322" s="1"/>
      <c r="DK322" s="1"/>
      <c r="DL322" s="1"/>
      <c r="DM322" s="1"/>
      <c r="DN322" s="4"/>
      <c r="DO322" s="1"/>
      <c r="DP322" s="1"/>
      <c r="DQ322" s="1"/>
      <c r="DR322" s="1"/>
      <c r="DS322" s="1"/>
      <c r="DT322" s="1"/>
    </row>
    <row r="323" spans="1:124" ht="12.75" x14ac:dyDescent="0.2">
      <c r="A323" s="111">
        <f t="shared" si="220"/>
        <v>44588</v>
      </c>
      <c r="B323" s="112">
        <f t="shared" si="213"/>
        <v>0</v>
      </c>
      <c r="C323" s="112">
        <f t="shared" si="226"/>
        <v>0</v>
      </c>
      <c r="D323" s="113">
        <f t="shared" si="221"/>
        <v>5692.31</v>
      </c>
      <c r="E323" s="114">
        <f t="shared" si="235"/>
        <v>5739.56</v>
      </c>
      <c r="F323" s="115">
        <f t="shared" si="236"/>
        <v>44550</v>
      </c>
      <c r="G323" s="116">
        <f t="shared" si="214"/>
        <v>8.3006723105383262E-3</v>
      </c>
      <c r="H323" s="117">
        <f t="shared" si="222"/>
        <v>44613</v>
      </c>
      <c r="I323" s="117">
        <f t="shared" si="215"/>
        <v>44613</v>
      </c>
      <c r="J323" s="118">
        <f t="shared" si="223"/>
        <v>22</v>
      </c>
      <c r="K323" s="118">
        <f t="shared" si="239"/>
        <v>5</v>
      </c>
      <c r="L323" s="8">
        <f t="shared" si="224"/>
        <v>1.00188049</v>
      </c>
      <c r="M323" s="119">
        <f t="shared" si="238"/>
        <v>1.0083006699999999</v>
      </c>
      <c r="N323" s="119">
        <f t="shared" si="232"/>
        <v>1.0755003171849986</v>
      </c>
      <c r="O323" s="112">
        <f t="shared" si="237"/>
        <v>1.07752278</v>
      </c>
      <c r="P323" s="112">
        <f t="shared" si="216"/>
        <v>0</v>
      </c>
      <c r="Q323" s="162">
        <f t="shared" si="227"/>
        <v>0</v>
      </c>
      <c r="R323" s="30">
        <f t="shared" si="228"/>
        <v>0</v>
      </c>
      <c r="S323" s="112">
        <f t="shared" si="234"/>
        <v>0</v>
      </c>
      <c r="T323" s="122">
        <f t="shared" si="225"/>
        <v>0.20100000000000001</v>
      </c>
      <c r="U323" s="120">
        <f t="shared" si="233"/>
        <v>5</v>
      </c>
      <c r="V323" s="120">
        <v>252</v>
      </c>
      <c r="W323" s="119">
        <f t="shared" si="217"/>
        <v>1.00364063</v>
      </c>
      <c r="X323" s="112">
        <f t="shared" si="218"/>
        <v>0</v>
      </c>
      <c r="Y323" s="112">
        <f t="shared" si="219"/>
        <v>0</v>
      </c>
      <c r="Z323" s="125" t="str">
        <f t="shared" si="229"/>
        <v>A+J=</v>
      </c>
      <c r="AA323" s="117">
        <f t="shared" si="230"/>
        <v>44613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22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3"/>
      <c r="DE323" s="1"/>
      <c r="DF323" s="1"/>
      <c r="DG323" s="1"/>
      <c r="DH323" s="1"/>
      <c r="DI323" s="1"/>
      <c r="DJ323" s="1"/>
      <c r="DK323" s="1"/>
      <c r="DL323" s="1"/>
      <c r="DM323" s="1"/>
      <c r="DN323" s="4"/>
      <c r="DO323" s="1"/>
      <c r="DP323" s="1"/>
      <c r="DQ323" s="1"/>
      <c r="DR323" s="1"/>
      <c r="DS323" s="1"/>
      <c r="DT323" s="1"/>
    </row>
    <row r="324" spans="1:124" ht="12.75" x14ac:dyDescent="0.2">
      <c r="A324" s="111">
        <f t="shared" si="220"/>
        <v>44589</v>
      </c>
      <c r="B324" s="112">
        <f t="shared" si="213"/>
        <v>0</v>
      </c>
      <c r="C324" s="112">
        <f t="shared" si="226"/>
        <v>0</v>
      </c>
      <c r="D324" s="113">
        <f t="shared" si="221"/>
        <v>5692.31</v>
      </c>
      <c r="E324" s="114">
        <f t="shared" si="235"/>
        <v>5739.56</v>
      </c>
      <c r="F324" s="115">
        <f t="shared" si="236"/>
        <v>44550</v>
      </c>
      <c r="G324" s="116">
        <f t="shared" si="214"/>
        <v>8.3006723105383262E-3</v>
      </c>
      <c r="H324" s="117">
        <f t="shared" si="222"/>
        <v>44613</v>
      </c>
      <c r="I324" s="117">
        <f t="shared" si="215"/>
        <v>44613</v>
      </c>
      <c r="J324" s="118">
        <f t="shared" si="223"/>
        <v>22</v>
      </c>
      <c r="K324" s="118">
        <f t="shared" si="239"/>
        <v>6</v>
      </c>
      <c r="L324" s="8">
        <f t="shared" si="224"/>
        <v>1.0022570099999999</v>
      </c>
      <c r="M324" s="119">
        <f t="shared" si="238"/>
        <v>1.0083006699999999</v>
      </c>
      <c r="N324" s="119">
        <f t="shared" si="232"/>
        <v>1.0755003171849986</v>
      </c>
      <c r="O324" s="112">
        <f t="shared" si="237"/>
        <v>1.0779277300000001</v>
      </c>
      <c r="P324" s="112">
        <f t="shared" si="216"/>
        <v>0</v>
      </c>
      <c r="Q324" s="162">
        <f t="shared" si="227"/>
        <v>0</v>
      </c>
      <c r="R324" s="30">
        <f t="shared" si="228"/>
        <v>0</v>
      </c>
      <c r="S324" s="112">
        <f t="shared" si="234"/>
        <v>0</v>
      </c>
      <c r="T324" s="122">
        <f t="shared" si="225"/>
        <v>0.20100000000000001</v>
      </c>
      <c r="U324" s="120">
        <f t="shared" si="233"/>
        <v>6</v>
      </c>
      <c r="V324" s="120">
        <v>252</v>
      </c>
      <c r="W324" s="119">
        <f t="shared" si="217"/>
        <v>1.0043703450000001</v>
      </c>
      <c r="X324" s="112">
        <f t="shared" si="218"/>
        <v>0</v>
      </c>
      <c r="Y324" s="112">
        <f t="shared" si="219"/>
        <v>0</v>
      </c>
      <c r="Z324" s="125" t="str">
        <f t="shared" si="229"/>
        <v>A+J=</v>
      </c>
      <c r="AA324" s="117">
        <f t="shared" si="230"/>
        <v>44613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22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3"/>
      <c r="DE324" s="1"/>
      <c r="DF324" s="1"/>
      <c r="DG324" s="1"/>
      <c r="DH324" s="1"/>
      <c r="DI324" s="1"/>
      <c r="DJ324" s="1"/>
      <c r="DK324" s="1"/>
      <c r="DL324" s="1"/>
      <c r="DM324" s="1"/>
      <c r="DN324" s="4"/>
      <c r="DO324" s="1"/>
      <c r="DP324" s="1"/>
      <c r="DQ324" s="1"/>
      <c r="DR324" s="1"/>
      <c r="DS324" s="1"/>
      <c r="DT324" s="1"/>
    </row>
    <row r="325" spans="1:124" ht="12.75" x14ac:dyDescent="0.2">
      <c r="A325" s="111">
        <f t="shared" si="220"/>
        <v>44590</v>
      </c>
      <c r="B325" s="112">
        <f t="shared" si="213"/>
        <v>0</v>
      </c>
      <c r="C325" s="112">
        <f t="shared" si="226"/>
        <v>0</v>
      </c>
      <c r="D325" s="113">
        <f t="shared" si="221"/>
        <v>5692.31</v>
      </c>
      <c r="E325" s="114">
        <f t="shared" si="235"/>
        <v>5739.56</v>
      </c>
      <c r="F325" s="115">
        <f t="shared" si="236"/>
        <v>44550</v>
      </c>
      <c r="G325" s="116">
        <f t="shared" si="214"/>
        <v>8.3006723105383262E-3</v>
      </c>
      <c r="H325" s="117">
        <f t="shared" si="222"/>
        <v>44613</v>
      </c>
      <c r="I325" s="117">
        <f t="shared" si="215"/>
        <v>44613</v>
      </c>
      <c r="J325" s="118">
        <f t="shared" si="223"/>
        <v>22</v>
      </c>
      <c r="K325" s="118">
        <f t="shared" si="239"/>
        <v>7</v>
      </c>
      <c r="L325" s="8">
        <f t="shared" si="224"/>
        <v>1.00263368</v>
      </c>
      <c r="M325" s="119">
        <f t="shared" si="238"/>
        <v>1.0083006699999999</v>
      </c>
      <c r="N325" s="119">
        <f t="shared" si="232"/>
        <v>1.0755003171849986</v>
      </c>
      <c r="O325" s="112">
        <f t="shared" si="237"/>
        <v>1.0783328400000001</v>
      </c>
      <c r="P325" s="112">
        <f t="shared" si="216"/>
        <v>0</v>
      </c>
      <c r="Q325" s="162">
        <f t="shared" si="227"/>
        <v>0</v>
      </c>
      <c r="R325" s="30">
        <f t="shared" si="228"/>
        <v>0</v>
      </c>
      <c r="S325" s="112">
        <f t="shared" si="234"/>
        <v>0</v>
      </c>
      <c r="T325" s="122">
        <f t="shared" si="225"/>
        <v>0.20100000000000001</v>
      </c>
      <c r="U325" s="120">
        <f t="shared" si="233"/>
        <v>7</v>
      </c>
      <c r="V325" s="120">
        <v>252</v>
      </c>
      <c r="W325" s="119">
        <f t="shared" si="217"/>
        <v>1.0051005900000001</v>
      </c>
      <c r="X325" s="112">
        <f t="shared" si="218"/>
        <v>0</v>
      </c>
      <c r="Y325" s="112">
        <f t="shared" si="219"/>
        <v>0</v>
      </c>
      <c r="Z325" s="125" t="str">
        <f t="shared" si="229"/>
        <v>A+J=</v>
      </c>
      <c r="AA325" s="117">
        <f t="shared" si="230"/>
        <v>44613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22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3"/>
      <c r="DE325" s="1"/>
      <c r="DF325" s="1"/>
      <c r="DG325" s="1"/>
      <c r="DH325" s="1"/>
      <c r="DI325" s="1"/>
      <c r="DJ325" s="1"/>
      <c r="DK325" s="1"/>
      <c r="DL325" s="1"/>
      <c r="DM325" s="1"/>
      <c r="DN325" s="4"/>
      <c r="DO325" s="1"/>
      <c r="DP325" s="1"/>
      <c r="DQ325" s="1"/>
      <c r="DR325" s="1"/>
      <c r="DS325" s="1"/>
      <c r="DT325" s="1"/>
    </row>
    <row r="326" spans="1:124" ht="12.75" x14ac:dyDescent="0.2">
      <c r="A326" s="111">
        <f t="shared" si="220"/>
        <v>44591</v>
      </c>
      <c r="B326" s="112">
        <f t="shared" si="213"/>
        <v>0</v>
      </c>
      <c r="C326" s="112">
        <f t="shared" si="226"/>
        <v>0</v>
      </c>
      <c r="D326" s="113">
        <f t="shared" si="221"/>
        <v>5692.31</v>
      </c>
      <c r="E326" s="114">
        <f t="shared" si="235"/>
        <v>5739.56</v>
      </c>
      <c r="F326" s="115">
        <f t="shared" si="236"/>
        <v>44550</v>
      </c>
      <c r="G326" s="116">
        <f t="shared" si="214"/>
        <v>8.3006723105383262E-3</v>
      </c>
      <c r="H326" s="117">
        <f t="shared" si="222"/>
        <v>44613</v>
      </c>
      <c r="I326" s="117">
        <f t="shared" si="215"/>
        <v>44613</v>
      </c>
      <c r="J326" s="118">
        <f t="shared" si="223"/>
        <v>22</v>
      </c>
      <c r="K326" s="118">
        <f t="shared" si="239"/>
        <v>7</v>
      </c>
      <c r="L326" s="8">
        <f t="shared" si="224"/>
        <v>1.00263368</v>
      </c>
      <c r="M326" s="119">
        <f t="shared" si="238"/>
        <v>1.0083006699999999</v>
      </c>
      <c r="N326" s="119">
        <f t="shared" si="232"/>
        <v>1.0755003171849986</v>
      </c>
      <c r="O326" s="112">
        <f t="shared" si="237"/>
        <v>1.0783328400000001</v>
      </c>
      <c r="P326" s="112">
        <f t="shared" si="216"/>
        <v>0</v>
      </c>
      <c r="Q326" s="162">
        <f t="shared" si="227"/>
        <v>0</v>
      </c>
      <c r="R326" s="30">
        <f t="shared" si="228"/>
        <v>0</v>
      </c>
      <c r="S326" s="112">
        <f t="shared" si="234"/>
        <v>0</v>
      </c>
      <c r="T326" s="122">
        <f t="shared" si="225"/>
        <v>0.20100000000000001</v>
      </c>
      <c r="U326" s="120">
        <f t="shared" si="233"/>
        <v>7</v>
      </c>
      <c r="V326" s="120">
        <v>252</v>
      </c>
      <c r="W326" s="119">
        <f t="shared" si="217"/>
        <v>1.0051005900000001</v>
      </c>
      <c r="X326" s="112">
        <f t="shared" si="218"/>
        <v>0</v>
      </c>
      <c r="Y326" s="112">
        <f t="shared" si="219"/>
        <v>0</v>
      </c>
      <c r="Z326" s="125" t="str">
        <f t="shared" si="229"/>
        <v>A+J=</v>
      </c>
      <c r="AA326" s="117">
        <f t="shared" si="230"/>
        <v>44613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22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3"/>
      <c r="DE326" s="1"/>
      <c r="DF326" s="1"/>
      <c r="DG326" s="1"/>
      <c r="DH326" s="1"/>
      <c r="DI326" s="1"/>
      <c r="DJ326" s="1"/>
      <c r="DK326" s="1"/>
      <c r="DL326" s="1"/>
      <c r="DM326" s="1"/>
      <c r="DN326" s="4"/>
      <c r="DO326" s="1"/>
      <c r="DP326" s="1"/>
      <c r="DQ326" s="1"/>
      <c r="DR326" s="1"/>
      <c r="DS326" s="1"/>
      <c r="DT326" s="1"/>
    </row>
    <row r="327" spans="1:124" ht="12.75" x14ac:dyDescent="0.2">
      <c r="A327" s="111">
        <f t="shared" si="220"/>
        <v>44592</v>
      </c>
      <c r="B327" s="112">
        <f t="shared" si="213"/>
        <v>0</v>
      </c>
      <c r="C327" s="112">
        <f t="shared" si="226"/>
        <v>0</v>
      </c>
      <c r="D327" s="113">
        <f t="shared" si="221"/>
        <v>5692.31</v>
      </c>
      <c r="E327" s="114">
        <f t="shared" si="235"/>
        <v>5739.56</v>
      </c>
      <c r="F327" s="115">
        <f t="shared" si="236"/>
        <v>44550</v>
      </c>
      <c r="G327" s="116">
        <f t="shared" si="214"/>
        <v>8.3006723105383262E-3</v>
      </c>
      <c r="H327" s="117">
        <f t="shared" si="222"/>
        <v>44613</v>
      </c>
      <c r="I327" s="117">
        <f t="shared" si="215"/>
        <v>44613</v>
      </c>
      <c r="J327" s="118">
        <f t="shared" si="223"/>
        <v>22</v>
      </c>
      <c r="K327" s="118">
        <f t="shared" si="239"/>
        <v>7</v>
      </c>
      <c r="L327" s="8">
        <f t="shared" si="224"/>
        <v>1.00263368</v>
      </c>
      <c r="M327" s="119">
        <f t="shared" si="238"/>
        <v>1.0083006699999999</v>
      </c>
      <c r="N327" s="119">
        <f t="shared" si="232"/>
        <v>1.0755003171849986</v>
      </c>
      <c r="O327" s="112">
        <f t="shared" si="237"/>
        <v>1.0783328400000001</v>
      </c>
      <c r="P327" s="112">
        <f t="shared" si="216"/>
        <v>0</v>
      </c>
      <c r="Q327" s="162">
        <f t="shared" si="227"/>
        <v>0</v>
      </c>
      <c r="R327" s="30">
        <f t="shared" si="228"/>
        <v>0</v>
      </c>
      <c r="S327" s="112">
        <f t="shared" si="234"/>
        <v>0</v>
      </c>
      <c r="T327" s="122">
        <f t="shared" si="225"/>
        <v>0.20100000000000001</v>
      </c>
      <c r="U327" s="120">
        <f t="shared" si="233"/>
        <v>7</v>
      </c>
      <c r="V327" s="120">
        <v>252</v>
      </c>
      <c r="W327" s="119">
        <f t="shared" si="217"/>
        <v>1.0051005900000001</v>
      </c>
      <c r="X327" s="112">
        <f t="shared" si="218"/>
        <v>0</v>
      </c>
      <c r="Y327" s="112">
        <f t="shared" si="219"/>
        <v>0</v>
      </c>
      <c r="Z327" s="125" t="str">
        <f t="shared" si="229"/>
        <v>A+J=</v>
      </c>
      <c r="AA327" s="117">
        <f t="shared" si="230"/>
        <v>44613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22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3"/>
      <c r="DE327" s="1"/>
      <c r="DF327" s="1"/>
      <c r="DG327" s="1"/>
      <c r="DH327" s="1"/>
      <c r="DI327" s="1"/>
      <c r="DJ327" s="1"/>
      <c r="DK327" s="1"/>
      <c r="DL327" s="1"/>
      <c r="DM327" s="1"/>
      <c r="DN327" s="4"/>
      <c r="DO327" s="1"/>
      <c r="DP327" s="1"/>
      <c r="DQ327" s="1"/>
      <c r="DR327" s="1"/>
      <c r="DS327" s="1"/>
      <c r="DT327" s="1"/>
    </row>
    <row r="328" spans="1:124" ht="12.75" x14ac:dyDescent="0.2">
      <c r="A328" s="111">
        <f t="shared" si="220"/>
        <v>44593</v>
      </c>
      <c r="B328" s="112">
        <f t="shared" si="213"/>
        <v>0</v>
      </c>
      <c r="C328" s="112">
        <f t="shared" si="226"/>
        <v>0</v>
      </c>
      <c r="D328" s="113">
        <f t="shared" si="221"/>
        <v>5692.31</v>
      </c>
      <c r="E328" s="114">
        <f t="shared" si="235"/>
        <v>5739.56</v>
      </c>
      <c r="F328" s="115">
        <f t="shared" si="236"/>
        <v>44550</v>
      </c>
      <c r="G328" s="116">
        <f t="shared" si="214"/>
        <v>8.3006723105383262E-3</v>
      </c>
      <c r="H328" s="117">
        <f t="shared" si="222"/>
        <v>44613</v>
      </c>
      <c r="I328" s="117">
        <f t="shared" si="215"/>
        <v>44613</v>
      </c>
      <c r="J328" s="118">
        <f t="shared" si="223"/>
        <v>22</v>
      </c>
      <c r="K328" s="118">
        <f t="shared" si="239"/>
        <v>8</v>
      </c>
      <c r="L328" s="8">
        <f t="shared" si="224"/>
        <v>1.0030104900000001</v>
      </c>
      <c r="M328" s="119">
        <f t="shared" si="238"/>
        <v>1.0083006699999999</v>
      </c>
      <c r="N328" s="119">
        <f t="shared" si="232"/>
        <v>1.0755003171849986</v>
      </c>
      <c r="O328" s="112">
        <f t="shared" si="237"/>
        <v>1.0787381</v>
      </c>
      <c r="P328" s="112">
        <f t="shared" si="216"/>
        <v>0</v>
      </c>
      <c r="Q328" s="162">
        <f t="shared" si="227"/>
        <v>0</v>
      </c>
      <c r="R328" s="30">
        <f t="shared" si="228"/>
        <v>0</v>
      </c>
      <c r="S328" s="112">
        <f t="shared" si="234"/>
        <v>0</v>
      </c>
      <c r="T328" s="122">
        <f t="shared" si="225"/>
        <v>0.20100000000000001</v>
      </c>
      <c r="U328" s="120">
        <f t="shared" si="233"/>
        <v>8</v>
      </c>
      <c r="V328" s="120">
        <v>252</v>
      </c>
      <c r="W328" s="119">
        <f t="shared" si="217"/>
        <v>1.005831366</v>
      </c>
      <c r="X328" s="112">
        <f t="shared" si="218"/>
        <v>0</v>
      </c>
      <c r="Y328" s="112">
        <f t="shared" si="219"/>
        <v>0</v>
      </c>
      <c r="Z328" s="125" t="str">
        <f t="shared" si="229"/>
        <v>A+J=</v>
      </c>
      <c r="AA328" s="117">
        <f t="shared" si="230"/>
        <v>44613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22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3"/>
      <c r="DE328" s="1"/>
      <c r="DF328" s="1"/>
      <c r="DG328" s="1"/>
      <c r="DH328" s="1"/>
      <c r="DI328" s="1"/>
      <c r="DJ328" s="1"/>
      <c r="DK328" s="1"/>
      <c r="DL328" s="1"/>
      <c r="DM328" s="1"/>
      <c r="DN328" s="4"/>
      <c r="DO328" s="1"/>
      <c r="DP328" s="1"/>
      <c r="DQ328" s="1"/>
      <c r="DR328" s="1"/>
      <c r="DS328" s="1"/>
      <c r="DT328" s="1"/>
    </row>
    <row r="329" spans="1:124" ht="12.75" x14ac:dyDescent="0.2">
      <c r="A329" s="111">
        <f t="shared" si="220"/>
        <v>44594</v>
      </c>
      <c r="B329" s="112">
        <f t="shared" si="213"/>
        <v>0</v>
      </c>
      <c r="C329" s="112">
        <f t="shared" si="226"/>
        <v>0</v>
      </c>
      <c r="D329" s="113">
        <f t="shared" si="221"/>
        <v>5692.31</v>
      </c>
      <c r="E329" s="114">
        <f t="shared" si="235"/>
        <v>5739.56</v>
      </c>
      <c r="F329" s="115">
        <f t="shared" si="236"/>
        <v>44550</v>
      </c>
      <c r="G329" s="116">
        <f t="shared" si="214"/>
        <v>8.3006723105383262E-3</v>
      </c>
      <c r="H329" s="117">
        <f t="shared" si="222"/>
        <v>44613</v>
      </c>
      <c r="I329" s="117">
        <f t="shared" si="215"/>
        <v>44613</v>
      </c>
      <c r="J329" s="118">
        <f t="shared" si="223"/>
        <v>22</v>
      </c>
      <c r="K329" s="118">
        <f t="shared" si="239"/>
        <v>9</v>
      </c>
      <c r="L329" s="8">
        <f t="shared" si="224"/>
        <v>1.0033874300000001</v>
      </c>
      <c r="M329" s="119">
        <f t="shared" si="238"/>
        <v>1.0083006699999999</v>
      </c>
      <c r="N329" s="119">
        <f t="shared" si="232"/>
        <v>1.0755003171849986</v>
      </c>
      <c r="O329" s="112">
        <f t="shared" si="237"/>
        <v>1.0791434900000001</v>
      </c>
      <c r="P329" s="112">
        <f t="shared" si="216"/>
        <v>0</v>
      </c>
      <c r="Q329" s="162">
        <f t="shared" si="227"/>
        <v>0</v>
      </c>
      <c r="R329" s="30">
        <f t="shared" si="228"/>
        <v>0</v>
      </c>
      <c r="S329" s="112">
        <f t="shared" si="234"/>
        <v>0</v>
      </c>
      <c r="T329" s="122">
        <f t="shared" si="225"/>
        <v>0.20100000000000001</v>
      </c>
      <c r="U329" s="120">
        <f t="shared" si="233"/>
        <v>9</v>
      </c>
      <c r="V329" s="120">
        <v>252</v>
      </c>
      <c r="W329" s="119">
        <f t="shared" si="217"/>
        <v>1.006562674</v>
      </c>
      <c r="X329" s="112">
        <f t="shared" si="218"/>
        <v>0</v>
      </c>
      <c r="Y329" s="112">
        <f t="shared" si="219"/>
        <v>0</v>
      </c>
      <c r="Z329" s="125" t="str">
        <f t="shared" si="229"/>
        <v>A+J=</v>
      </c>
      <c r="AA329" s="117">
        <f t="shared" si="230"/>
        <v>44613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22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3"/>
      <c r="DE329" s="1"/>
      <c r="DF329" s="1"/>
      <c r="DG329" s="1"/>
      <c r="DH329" s="1"/>
      <c r="DI329" s="1"/>
      <c r="DJ329" s="1"/>
      <c r="DK329" s="1"/>
      <c r="DL329" s="1"/>
      <c r="DM329" s="1"/>
      <c r="DN329" s="4"/>
      <c r="DO329" s="1"/>
      <c r="DP329" s="1"/>
      <c r="DQ329" s="1"/>
      <c r="DR329" s="1"/>
      <c r="DS329" s="1"/>
      <c r="DT329" s="1"/>
    </row>
    <row r="330" spans="1:124" ht="12.75" x14ac:dyDescent="0.2">
      <c r="A330" s="111">
        <f t="shared" si="220"/>
        <v>44595</v>
      </c>
      <c r="B330" s="112">
        <f t="shared" ref="B330:B393" si="240">(P330+X330)</f>
        <v>0</v>
      </c>
      <c r="C330" s="112">
        <f t="shared" si="226"/>
        <v>0</v>
      </c>
      <c r="D330" s="113">
        <f t="shared" si="221"/>
        <v>5692.31</v>
      </c>
      <c r="E330" s="114">
        <f t="shared" si="235"/>
        <v>5739.56</v>
      </c>
      <c r="F330" s="115">
        <f t="shared" si="236"/>
        <v>44550</v>
      </c>
      <c r="G330" s="116">
        <f t="shared" ref="G330:G393" si="241">(E330/D330)-1</f>
        <v>8.3006723105383262E-3</v>
      </c>
      <c r="H330" s="117">
        <f t="shared" si="222"/>
        <v>44613</v>
      </c>
      <c r="I330" s="117">
        <f t="shared" ref="I330:I393" si="242">IF(A330&gt;I329,H330,I329)</f>
        <v>44613</v>
      </c>
      <c r="J330" s="118">
        <f t="shared" si="223"/>
        <v>22</v>
      </c>
      <c r="K330" s="118">
        <f t="shared" si="239"/>
        <v>10</v>
      </c>
      <c r="L330" s="8">
        <f t="shared" si="224"/>
        <v>1.00376452</v>
      </c>
      <c r="M330" s="119">
        <f t="shared" si="238"/>
        <v>1.0083006699999999</v>
      </c>
      <c r="N330" s="119">
        <f t="shared" si="232"/>
        <v>1.0755003171849986</v>
      </c>
      <c r="O330" s="112">
        <f t="shared" si="237"/>
        <v>1.07954905</v>
      </c>
      <c r="P330" s="112">
        <f t="shared" ref="P330:P393" si="243">TRUNC(C330*O330,8)</f>
        <v>0</v>
      </c>
      <c r="Q330" s="162">
        <f t="shared" si="227"/>
        <v>0</v>
      </c>
      <c r="R330" s="30">
        <f t="shared" si="228"/>
        <v>0</v>
      </c>
      <c r="S330" s="112">
        <f t="shared" si="234"/>
        <v>0</v>
      </c>
      <c r="T330" s="122">
        <f t="shared" si="225"/>
        <v>0.20100000000000001</v>
      </c>
      <c r="U330" s="120">
        <f t="shared" si="233"/>
        <v>10</v>
      </c>
      <c r="V330" s="120">
        <v>252</v>
      </c>
      <c r="W330" s="119">
        <f t="shared" ref="W330:W393" si="244">ROUND((1+T330)^TRUNC((U330/V330),9),9)</f>
        <v>1.007294514</v>
      </c>
      <c r="X330" s="112">
        <f t="shared" ref="X330:X393" si="245">TRUNC((P330*(W330-1)),8)</f>
        <v>0</v>
      </c>
      <c r="Y330" s="112">
        <f t="shared" ref="Y330:Y393" si="246">IF(Q330&gt;0,S330+X330,0)</f>
        <v>0</v>
      </c>
      <c r="Z330" s="125" t="str">
        <f t="shared" si="229"/>
        <v>A+J=</v>
      </c>
      <c r="AA330" s="117">
        <f t="shared" si="230"/>
        <v>44613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22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3"/>
      <c r="DE330" s="1"/>
      <c r="DF330" s="1"/>
      <c r="DG330" s="1"/>
      <c r="DH330" s="1"/>
      <c r="DI330" s="1"/>
      <c r="DJ330" s="1"/>
      <c r="DK330" s="1"/>
      <c r="DL330" s="1"/>
      <c r="DM330" s="1"/>
      <c r="DN330" s="4"/>
      <c r="DO330" s="1"/>
      <c r="DP330" s="1"/>
      <c r="DQ330" s="1"/>
      <c r="DR330" s="1"/>
      <c r="DS330" s="1"/>
      <c r="DT330" s="1"/>
    </row>
    <row r="331" spans="1:124" ht="12.75" x14ac:dyDescent="0.2">
      <c r="A331" s="111">
        <f t="shared" ref="A331:A394" si="247">(A330+1)</f>
        <v>44596</v>
      </c>
      <c r="B331" s="112">
        <f t="shared" si="240"/>
        <v>0</v>
      </c>
      <c r="C331" s="112">
        <f t="shared" si="226"/>
        <v>0</v>
      </c>
      <c r="D331" s="113">
        <f t="shared" ref="D331:D394" si="248">IF(E331=E330,D330,E330)</f>
        <v>5692.31</v>
      </c>
      <c r="E331" s="114">
        <f t="shared" si="235"/>
        <v>5739.56</v>
      </c>
      <c r="F331" s="115">
        <f t="shared" si="236"/>
        <v>44550</v>
      </c>
      <c r="G331" s="116">
        <f t="shared" si="241"/>
        <v>8.3006723105383262E-3</v>
      </c>
      <c r="H331" s="117">
        <f t="shared" ref="H331:H394" si="249">IF(DAY(A331)=H$9,VLOOKUP(A331,AH$118:AN$450,4),H330)</f>
        <v>44613</v>
      </c>
      <c r="I331" s="117">
        <f t="shared" si="242"/>
        <v>44613</v>
      </c>
      <c r="J331" s="118">
        <f t="shared" ref="J331:J394" si="250">IF(I331=I330,J330,NETWORKDAYS(I330,I331,$AD$148:$AD$502)-1)</f>
        <v>22</v>
      </c>
      <c r="K331" s="118">
        <f t="shared" si="239"/>
        <v>11</v>
      </c>
      <c r="L331" s="8">
        <f t="shared" ref="L331:L394" si="251">IF(E331&lt;D331,1,TRUNC((E331/D331)^TRUNC((K331/J331),9),8))</f>
        <v>1.0041417500000001</v>
      </c>
      <c r="M331" s="119">
        <f t="shared" si="238"/>
        <v>1.0083006699999999</v>
      </c>
      <c r="N331" s="119">
        <f t="shared" si="232"/>
        <v>1.0755003171849986</v>
      </c>
      <c r="O331" s="112">
        <f t="shared" si="237"/>
        <v>1.0799547700000001</v>
      </c>
      <c r="P331" s="112">
        <f t="shared" si="243"/>
        <v>0</v>
      </c>
      <c r="Q331" s="162">
        <f t="shared" si="227"/>
        <v>0</v>
      </c>
      <c r="R331" s="30">
        <f t="shared" si="228"/>
        <v>0</v>
      </c>
      <c r="S331" s="112">
        <f t="shared" si="234"/>
        <v>0</v>
      </c>
      <c r="T331" s="122">
        <f t="shared" ref="T331:T394" si="252">(T330)</f>
        <v>0.20100000000000001</v>
      </c>
      <c r="U331" s="120">
        <f t="shared" si="233"/>
        <v>11</v>
      </c>
      <c r="V331" s="120">
        <v>252</v>
      </c>
      <c r="W331" s="119">
        <f t="shared" si="244"/>
        <v>1.008026885</v>
      </c>
      <c r="X331" s="112">
        <f t="shared" si="245"/>
        <v>0</v>
      </c>
      <c r="Y331" s="112">
        <f t="shared" si="246"/>
        <v>0</v>
      </c>
      <c r="Z331" s="125" t="str">
        <f t="shared" si="229"/>
        <v>A+J=</v>
      </c>
      <c r="AA331" s="117">
        <f t="shared" si="230"/>
        <v>44613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22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3"/>
      <c r="DE331" s="1"/>
      <c r="DF331" s="1"/>
      <c r="DG331" s="1"/>
      <c r="DH331" s="1"/>
      <c r="DI331" s="1"/>
      <c r="DJ331" s="1"/>
      <c r="DK331" s="1"/>
      <c r="DL331" s="1"/>
      <c r="DM331" s="1"/>
      <c r="DN331" s="4"/>
      <c r="DO331" s="1"/>
      <c r="DP331" s="1"/>
      <c r="DQ331" s="1"/>
      <c r="DR331" s="1"/>
      <c r="DS331" s="1"/>
      <c r="DT331" s="1"/>
    </row>
    <row r="332" spans="1:124" ht="12.75" x14ac:dyDescent="0.2">
      <c r="A332" s="111">
        <f t="shared" si="247"/>
        <v>44597</v>
      </c>
      <c r="B332" s="112">
        <f t="shared" si="240"/>
        <v>0</v>
      </c>
      <c r="C332" s="112">
        <f t="shared" ref="C332:C395" si="253">TRUNC(IF(Q331&gt;0,VLOOKUP(A331,$AD$12:$AE$140,2),C331),8)</f>
        <v>0</v>
      </c>
      <c r="D332" s="113">
        <f t="shared" si="248"/>
        <v>5692.31</v>
      </c>
      <c r="E332" s="114">
        <f t="shared" si="235"/>
        <v>5739.56</v>
      </c>
      <c r="F332" s="115">
        <f t="shared" si="236"/>
        <v>44550</v>
      </c>
      <c r="G332" s="116">
        <f t="shared" si="241"/>
        <v>8.3006723105383262E-3</v>
      </c>
      <c r="H332" s="117">
        <f t="shared" si="249"/>
        <v>44613</v>
      </c>
      <c r="I332" s="117">
        <f t="shared" si="242"/>
        <v>44613</v>
      </c>
      <c r="J332" s="118">
        <f t="shared" si="250"/>
        <v>22</v>
      </c>
      <c r="K332" s="118">
        <f t="shared" si="239"/>
        <v>12</v>
      </c>
      <c r="L332" s="8">
        <f t="shared" si="251"/>
        <v>1.00451913</v>
      </c>
      <c r="M332" s="119">
        <f t="shared" si="238"/>
        <v>1.0083006699999999</v>
      </c>
      <c r="N332" s="119">
        <f t="shared" si="232"/>
        <v>1.0755003171849986</v>
      </c>
      <c r="O332" s="112">
        <f t="shared" si="237"/>
        <v>1.0803606400000001</v>
      </c>
      <c r="P332" s="112">
        <f t="shared" si="243"/>
        <v>0</v>
      </c>
      <c r="Q332" s="162">
        <f t="shared" ref="Q332:Q395" si="254">IF(VLOOKUP(A332,AD$10:AK$140,8)=VLOOKUP(A331,AD$10:AK$140,8),0,VLOOKUP(A332,AD$10:AK$140,8))</f>
        <v>0</v>
      </c>
      <c r="R332" s="30">
        <f t="shared" ref="R332:R395" si="255">IF(Q332&gt;0,VLOOKUP($A332,$AD$10:$AI$140,6),0)</f>
        <v>0</v>
      </c>
      <c r="S332" s="112">
        <f t="shared" si="234"/>
        <v>0</v>
      </c>
      <c r="T332" s="122">
        <f t="shared" si="252"/>
        <v>0.20100000000000001</v>
      </c>
      <c r="U332" s="120">
        <f t="shared" si="233"/>
        <v>12</v>
      </c>
      <c r="V332" s="120">
        <v>252</v>
      </c>
      <c r="W332" s="119">
        <f t="shared" si="244"/>
        <v>1.008759789</v>
      </c>
      <c r="X332" s="112">
        <f t="shared" si="245"/>
        <v>0</v>
      </c>
      <c r="Y332" s="112">
        <f t="shared" si="246"/>
        <v>0</v>
      </c>
      <c r="Z332" s="125" t="str">
        <f t="shared" ref="Z332:Z395" si="256">IF($Q331&gt;0,VLOOKUP($A331,$AD$10:$AM$140,9),Z331)</f>
        <v>A+J=</v>
      </c>
      <c r="AA332" s="117">
        <f t="shared" ref="AA332:AA395" si="257">IF($Q331&gt;0,VLOOKUP($A331,$AD$10:$AM$140,10),AA331)</f>
        <v>44613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22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3"/>
      <c r="DE332" s="1"/>
      <c r="DF332" s="1"/>
      <c r="DG332" s="1"/>
      <c r="DH332" s="1"/>
      <c r="DI332" s="1"/>
      <c r="DJ332" s="1"/>
      <c r="DK332" s="1"/>
      <c r="DL332" s="1"/>
      <c r="DM332" s="1"/>
      <c r="DN332" s="4"/>
      <c r="DO332" s="1"/>
      <c r="DP332" s="1"/>
      <c r="DQ332" s="1"/>
      <c r="DR332" s="1"/>
      <c r="DS332" s="1"/>
      <c r="DT332" s="1"/>
    </row>
    <row r="333" spans="1:124" ht="12.75" x14ac:dyDescent="0.2">
      <c r="A333" s="111">
        <f t="shared" si="247"/>
        <v>44598</v>
      </c>
      <c r="B333" s="112">
        <f t="shared" si="240"/>
        <v>0</v>
      </c>
      <c r="C333" s="112">
        <f t="shared" si="253"/>
        <v>0</v>
      </c>
      <c r="D333" s="113">
        <f t="shared" si="248"/>
        <v>5692.31</v>
      </c>
      <c r="E333" s="114">
        <f t="shared" si="235"/>
        <v>5739.56</v>
      </c>
      <c r="F333" s="115">
        <f t="shared" si="236"/>
        <v>44550</v>
      </c>
      <c r="G333" s="116">
        <f t="shared" si="241"/>
        <v>8.3006723105383262E-3</v>
      </c>
      <c r="H333" s="117">
        <f t="shared" si="249"/>
        <v>44613</v>
      </c>
      <c r="I333" s="117">
        <f t="shared" si="242"/>
        <v>44613</v>
      </c>
      <c r="J333" s="118">
        <f t="shared" si="250"/>
        <v>22</v>
      </c>
      <c r="K333" s="118">
        <f t="shared" si="239"/>
        <v>12</v>
      </c>
      <c r="L333" s="8">
        <f t="shared" si="251"/>
        <v>1.00451913</v>
      </c>
      <c r="M333" s="119">
        <f t="shared" si="238"/>
        <v>1.0083006699999999</v>
      </c>
      <c r="N333" s="119">
        <f t="shared" si="232"/>
        <v>1.0755003171849986</v>
      </c>
      <c r="O333" s="112">
        <f t="shared" si="237"/>
        <v>1.0803606400000001</v>
      </c>
      <c r="P333" s="112">
        <f t="shared" si="243"/>
        <v>0</v>
      </c>
      <c r="Q333" s="162">
        <f t="shared" si="254"/>
        <v>0</v>
      </c>
      <c r="R333" s="30">
        <f t="shared" si="255"/>
        <v>0</v>
      </c>
      <c r="S333" s="112">
        <f t="shared" si="234"/>
        <v>0</v>
      </c>
      <c r="T333" s="122">
        <f t="shared" si="252"/>
        <v>0.20100000000000001</v>
      </c>
      <c r="U333" s="120">
        <f t="shared" si="233"/>
        <v>12</v>
      </c>
      <c r="V333" s="120">
        <v>252</v>
      </c>
      <c r="W333" s="119">
        <f t="shared" si="244"/>
        <v>1.008759789</v>
      </c>
      <c r="X333" s="112">
        <f t="shared" si="245"/>
        <v>0</v>
      </c>
      <c r="Y333" s="112">
        <f t="shared" si="246"/>
        <v>0</v>
      </c>
      <c r="Z333" s="125" t="str">
        <f t="shared" si="256"/>
        <v>A+J=</v>
      </c>
      <c r="AA333" s="117">
        <f t="shared" si="257"/>
        <v>44613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22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3"/>
      <c r="DE333" s="1"/>
      <c r="DF333" s="1"/>
      <c r="DG333" s="1"/>
      <c r="DH333" s="1"/>
      <c r="DI333" s="1"/>
      <c r="DJ333" s="1"/>
      <c r="DK333" s="1"/>
      <c r="DL333" s="1"/>
      <c r="DM333" s="1"/>
      <c r="DN333" s="4"/>
      <c r="DO333" s="1"/>
      <c r="DP333" s="1"/>
      <c r="DQ333" s="1"/>
      <c r="DR333" s="1"/>
      <c r="DS333" s="1"/>
      <c r="DT333" s="1"/>
    </row>
    <row r="334" spans="1:124" ht="12.75" x14ac:dyDescent="0.2">
      <c r="A334" s="111">
        <f t="shared" si="247"/>
        <v>44599</v>
      </c>
      <c r="B334" s="112">
        <f t="shared" si="240"/>
        <v>0</v>
      </c>
      <c r="C334" s="112">
        <f t="shared" si="253"/>
        <v>0</v>
      </c>
      <c r="D334" s="113">
        <f t="shared" si="248"/>
        <v>5692.31</v>
      </c>
      <c r="E334" s="114">
        <f t="shared" si="235"/>
        <v>5739.56</v>
      </c>
      <c r="F334" s="115">
        <f t="shared" si="236"/>
        <v>44550</v>
      </c>
      <c r="G334" s="116">
        <f t="shared" si="241"/>
        <v>8.3006723105383262E-3</v>
      </c>
      <c r="H334" s="117">
        <f t="shared" si="249"/>
        <v>44613</v>
      </c>
      <c r="I334" s="117">
        <f t="shared" si="242"/>
        <v>44613</v>
      </c>
      <c r="J334" s="118">
        <f t="shared" si="250"/>
        <v>22</v>
      </c>
      <c r="K334" s="118">
        <f t="shared" si="239"/>
        <v>12</v>
      </c>
      <c r="L334" s="8">
        <f t="shared" si="251"/>
        <v>1.00451913</v>
      </c>
      <c r="M334" s="119">
        <f t="shared" si="238"/>
        <v>1.0083006699999999</v>
      </c>
      <c r="N334" s="119">
        <f t="shared" si="232"/>
        <v>1.0755003171849986</v>
      </c>
      <c r="O334" s="112">
        <f t="shared" si="237"/>
        <v>1.0803606400000001</v>
      </c>
      <c r="P334" s="112">
        <f t="shared" si="243"/>
        <v>0</v>
      </c>
      <c r="Q334" s="162">
        <f t="shared" si="254"/>
        <v>0</v>
      </c>
      <c r="R334" s="30">
        <f t="shared" si="255"/>
        <v>0</v>
      </c>
      <c r="S334" s="112">
        <f t="shared" si="234"/>
        <v>0</v>
      </c>
      <c r="T334" s="122">
        <f t="shared" si="252"/>
        <v>0.20100000000000001</v>
      </c>
      <c r="U334" s="120">
        <f t="shared" si="233"/>
        <v>12</v>
      </c>
      <c r="V334" s="120">
        <v>252</v>
      </c>
      <c r="W334" s="119">
        <f t="shared" si="244"/>
        <v>1.008759789</v>
      </c>
      <c r="X334" s="112">
        <f t="shared" si="245"/>
        <v>0</v>
      </c>
      <c r="Y334" s="112">
        <f t="shared" si="246"/>
        <v>0</v>
      </c>
      <c r="Z334" s="125" t="str">
        <f t="shared" si="256"/>
        <v>A+J=</v>
      </c>
      <c r="AA334" s="117">
        <f t="shared" si="257"/>
        <v>44613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22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3"/>
      <c r="DE334" s="1"/>
      <c r="DF334" s="1"/>
      <c r="DG334" s="1"/>
      <c r="DH334" s="1"/>
      <c r="DI334" s="1"/>
      <c r="DJ334" s="1"/>
      <c r="DK334" s="1"/>
      <c r="DL334" s="1"/>
      <c r="DM334" s="1"/>
      <c r="DN334" s="4"/>
      <c r="DO334" s="1"/>
      <c r="DP334" s="1"/>
      <c r="DQ334" s="1"/>
      <c r="DR334" s="1"/>
      <c r="DS334" s="1"/>
      <c r="DT334" s="1"/>
    </row>
    <row r="335" spans="1:124" ht="12.75" x14ac:dyDescent="0.2">
      <c r="A335" s="111">
        <f t="shared" si="247"/>
        <v>44600</v>
      </c>
      <c r="B335" s="112">
        <f t="shared" si="240"/>
        <v>0</v>
      </c>
      <c r="C335" s="112">
        <f t="shared" si="253"/>
        <v>0</v>
      </c>
      <c r="D335" s="113">
        <f t="shared" si="248"/>
        <v>5692.31</v>
      </c>
      <c r="E335" s="114">
        <f t="shared" si="235"/>
        <v>5739.56</v>
      </c>
      <c r="F335" s="115">
        <f t="shared" si="236"/>
        <v>44550</v>
      </c>
      <c r="G335" s="116">
        <f t="shared" si="241"/>
        <v>8.3006723105383262E-3</v>
      </c>
      <c r="H335" s="117">
        <f t="shared" si="249"/>
        <v>44613</v>
      </c>
      <c r="I335" s="117">
        <f t="shared" si="242"/>
        <v>44613</v>
      </c>
      <c r="J335" s="118">
        <f t="shared" si="250"/>
        <v>22</v>
      </c>
      <c r="K335" s="118">
        <f t="shared" si="239"/>
        <v>13</v>
      </c>
      <c r="L335" s="8">
        <f t="shared" si="251"/>
        <v>1.0048966399999999</v>
      </c>
      <c r="M335" s="119">
        <f t="shared" si="238"/>
        <v>1.0083006699999999</v>
      </c>
      <c r="N335" s="119">
        <f t="shared" si="232"/>
        <v>1.0755003171849986</v>
      </c>
      <c r="O335" s="112">
        <f t="shared" si="237"/>
        <v>1.0807666499999999</v>
      </c>
      <c r="P335" s="112">
        <f t="shared" si="243"/>
        <v>0</v>
      </c>
      <c r="Q335" s="162">
        <f t="shared" si="254"/>
        <v>0</v>
      </c>
      <c r="R335" s="30">
        <f t="shared" si="255"/>
        <v>0</v>
      </c>
      <c r="S335" s="112">
        <f t="shared" si="234"/>
        <v>0</v>
      </c>
      <c r="T335" s="122">
        <f t="shared" si="252"/>
        <v>0.20100000000000001</v>
      </c>
      <c r="U335" s="120">
        <f t="shared" si="233"/>
        <v>13</v>
      </c>
      <c r="V335" s="120">
        <v>252</v>
      </c>
      <c r="W335" s="119">
        <f t="shared" si="244"/>
        <v>1.009493226</v>
      </c>
      <c r="X335" s="112">
        <f t="shared" si="245"/>
        <v>0</v>
      </c>
      <c r="Y335" s="112">
        <f t="shared" si="246"/>
        <v>0</v>
      </c>
      <c r="Z335" s="125" t="str">
        <f t="shared" si="256"/>
        <v>A+J=</v>
      </c>
      <c r="AA335" s="117">
        <f t="shared" si="257"/>
        <v>44613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22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3"/>
      <c r="DE335" s="1"/>
      <c r="DF335" s="1"/>
      <c r="DG335" s="1"/>
      <c r="DH335" s="1"/>
      <c r="DI335" s="1"/>
      <c r="DJ335" s="1"/>
      <c r="DK335" s="1"/>
      <c r="DL335" s="1"/>
      <c r="DM335" s="1"/>
      <c r="DN335" s="4"/>
      <c r="DO335" s="1"/>
      <c r="DP335" s="1"/>
      <c r="DQ335" s="1"/>
      <c r="DR335" s="1"/>
      <c r="DS335" s="1"/>
      <c r="DT335" s="1"/>
    </row>
    <row r="336" spans="1:124" ht="12.75" x14ac:dyDescent="0.2">
      <c r="A336" s="111">
        <f t="shared" si="247"/>
        <v>44601</v>
      </c>
      <c r="B336" s="112">
        <f t="shared" si="240"/>
        <v>0</v>
      </c>
      <c r="C336" s="112">
        <f t="shared" si="253"/>
        <v>0</v>
      </c>
      <c r="D336" s="113">
        <f t="shared" si="248"/>
        <v>5692.31</v>
      </c>
      <c r="E336" s="114">
        <f t="shared" si="235"/>
        <v>5739.56</v>
      </c>
      <c r="F336" s="115">
        <f t="shared" si="236"/>
        <v>44550</v>
      </c>
      <c r="G336" s="116">
        <f t="shared" si="241"/>
        <v>8.3006723105383262E-3</v>
      </c>
      <c r="H336" s="117">
        <f t="shared" si="249"/>
        <v>44613</v>
      </c>
      <c r="I336" s="117">
        <f t="shared" si="242"/>
        <v>44613</v>
      </c>
      <c r="J336" s="118">
        <f t="shared" si="250"/>
        <v>22</v>
      </c>
      <c r="K336" s="118">
        <f t="shared" si="239"/>
        <v>14</v>
      </c>
      <c r="L336" s="8">
        <f t="shared" si="251"/>
        <v>1.0052743</v>
      </c>
      <c r="M336" s="119">
        <f t="shared" si="238"/>
        <v>1.0083006699999999</v>
      </c>
      <c r="N336" s="119">
        <f t="shared" si="232"/>
        <v>1.0755003171849986</v>
      </c>
      <c r="O336" s="112">
        <f t="shared" si="237"/>
        <v>1.0811728199999999</v>
      </c>
      <c r="P336" s="112">
        <f t="shared" si="243"/>
        <v>0</v>
      </c>
      <c r="Q336" s="162">
        <f t="shared" si="254"/>
        <v>0</v>
      </c>
      <c r="R336" s="30">
        <f t="shared" si="255"/>
        <v>0</v>
      </c>
      <c r="S336" s="112">
        <f t="shared" si="234"/>
        <v>0</v>
      </c>
      <c r="T336" s="122">
        <f t="shared" si="252"/>
        <v>0.20100000000000001</v>
      </c>
      <c r="U336" s="120">
        <f t="shared" si="233"/>
        <v>14</v>
      </c>
      <c r="V336" s="120">
        <v>252</v>
      </c>
      <c r="W336" s="119">
        <f t="shared" si="244"/>
        <v>1.010227196</v>
      </c>
      <c r="X336" s="112">
        <f t="shared" si="245"/>
        <v>0</v>
      </c>
      <c r="Y336" s="112">
        <f t="shared" si="246"/>
        <v>0</v>
      </c>
      <c r="Z336" s="125" t="str">
        <f t="shared" si="256"/>
        <v>A+J=</v>
      </c>
      <c r="AA336" s="117">
        <f t="shared" si="257"/>
        <v>44613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22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3"/>
      <c r="DE336" s="1"/>
      <c r="DF336" s="1"/>
      <c r="DG336" s="1"/>
      <c r="DH336" s="1"/>
      <c r="DI336" s="1"/>
      <c r="DJ336" s="1"/>
      <c r="DK336" s="1"/>
      <c r="DL336" s="1"/>
      <c r="DM336" s="1"/>
      <c r="DN336" s="4"/>
      <c r="DO336" s="1"/>
      <c r="DP336" s="1"/>
      <c r="DQ336" s="1"/>
      <c r="DR336" s="1"/>
      <c r="DS336" s="1"/>
      <c r="DT336" s="1"/>
    </row>
    <row r="337" spans="1:124" ht="12.75" x14ac:dyDescent="0.2">
      <c r="A337" s="111">
        <f t="shared" si="247"/>
        <v>44602</v>
      </c>
      <c r="B337" s="112">
        <f t="shared" si="240"/>
        <v>0</v>
      </c>
      <c r="C337" s="112">
        <f t="shared" si="253"/>
        <v>0</v>
      </c>
      <c r="D337" s="113">
        <f t="shared" si="248"/>
        <v>5692.31</v>
      </c>
      <c r="E337" s="114">
        <f t="shared" si="235"/>
        <v>5739.56</v>
      </c>
      <c r="F337" s="115">
        <f t="shared" si="236"/>
        <v>44550</v>
      </c>
      <c r="G337" s="116">
        <f t="shared" si="241"/>
        <v>8.3006723105383262E-3</v>
      </c>
      <c r="H337" s="117">
        <f t="shared" si="249"/>
        <v>44613</v>
      </c>
      <c r="I337" s="117">
        <f t="shared" si="242"/>
        <v>44613</v>
      </c>
      <c r="J337" s="118">
        <f t="shared" si="250"/>
        <v>22</v>
      </c>
      <c r="K337" s="118">
        <f t="shared" si="239"/>
        <v>15</v>
      </c>
      <c r="L337" s="8">
        <f t="shared" si="251"/>
        <v>1.0056521</v>
      </c>
      <c r="M337" s="119">
        <f t="shared" si="238"/>
        <v>1.0083006699999999</v>
      </c>
      <c r="N337" s="119">
        <f t="shared" si="232"/>
        <v>1.0755003171849986</v>
      </c>
      <c r="O337" s="112">
        <f t="shared" si="237"/>
        <v>1.08157915</v>
      </c>
      <c r="P337" s="112">
        <f t="shared" si="243"/>
        <v>0</v>
      </c>
      <c r="Q337" s="162">
        <f t="shared" si="254"/>
        <v>0</v>
      </c>
      <c r="R337" s="30">
        <f t="shared" si="255"/>
        <v>0</v>
      </c>
      <c r="S337" s="112">
        <f t="shared" si="234"/>
        <v>0</v>
      </c>
      <c r="T337" s="122">
        <f t="shared" si="252"/>
        <v>0.20100000000000001</v>
      </c>
      <c r="U337" s="120">
        <f t="shared" si="233"/>
        <v>15</v>
      </c>
      <c r="V337" s="120">
        <v>252</v>
      </c>
      <c r="W337" s="119">
        <f t="shared" si="244"/>
        <v>1.0109617</v>
      </c>
      <c r="X337" s="112">
        <f t="shared" si="245"/>
        <v>0</v>
      </c>
      <c r="Y337" s="112">
        <f t="shared" si="246"/>
        <v>0</v>
      </c>
      <c r="Z337" s="125" t="str">
        <f t="shared" si="256"/>
        <v>A+J=</v>
      </c>
      <c r="AA337" s="117">
        <f t="shared" si="257"/>
        <v>44613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22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3"/>
      <c r="DE337" s="1"/>
      <c r="DF337" s="1"/>
      <c r="DG337" s="1"/>
      <c r="DH337" s="1"/>
      <c r="DI337" s="1"/>
      <c r="DJ337" s="1"/>
      <c r="DK337" s="1"/>
      <c r="DL337" s="1"/>
      <c r="DM337" s="1"/>
      <c r="DN337" s="4"/>
      <c r="DO337" s="1"/>
      <c r="DP337" s="1"/>
      <c r="DQ337" s="1"/>
      <c r="DR337" s="1"/>
      <c r="DS337" s="1"/>
      <c r="DT337" s="1"/>
    </row>
    <row r="338" spans="1:124" ht="12.75" x14ac:dyDescent="0.2">
      <c r="A338" s="111">
        <f t="shared" si="247"/>
        <v>44603</v>
      </c>
      <c r="B338" s="112">
        <f t="shared" si="240"/>
        <v>0</v>
      </c>
      <c r="C338" s="112">
        <f t="shared" si="253"/>
        <v>0</v>
      </c>
      <c r="D338" s="113">
        <f t="shared" si="248"/>
        <v>5692.31</v>
      </c>
      <c r="E338" s="114">
        <f t="shared" si="235"/>
        <v>5739.56</v>
      </c>
      <c r="F338" s="115">
        <f t="shared" si="236"/>
        <v>44550</v>
      </c>
      <c r="G338" s="116">
        <f t="shared" si="241"/>
        <v>8.3006723105383262E-3</v>
      </c>
      <c r="H338" s="117">
        <f t="shared" si="249"/>
        <v>44613</v>
      </c>
      <c r="I338" s="117">
        <f t="shared" si="242"/>
        <v>44613</v>
      </c>
      <c r="J338" s="118">
        <f t="shared" si="250"/>
        <v>22</v>
      </c>
      <c r="K338" s="118">
        <f t="shared" si="239"/>
        <v>16</v>
      </c>
      <c r="L338" s="8">
        <f t="shared" si="251"/>
        <v>1.00603004</v>
      </c>
      <c r="M338" s="119">
        <f t="shared" si="238"/>
        <v>1.0083006699999999</v>
      </c>
      <c r="N338" s="119">
        <f t="shared" si="232"/>
        <v>1.0755003171849986</v>
      </c>
      <c r="O338" s="112">
        <f t="shared" si="237"/>
        <v>1.08198562</v>
      </c>
      <c r="P338" s="112">
        <f t="shared" si="243"/>
        <v>0</v>
      </c>
      <c r="Q338" s="162">
        <f t="shared" si="254"/>
        <v>0</v>
      </c>
      <c r="R338" s="30">
        <f t="shared" si="255"/>
        <v>0</v>
      </c>
      <c r="S338" s="112">
        <f t="shared" si="234"/>
        <v>0</v>
      </c>
      <c r="T338" s="122">
        <f t="shared" si="252"/>
        <v>0.20100000000000001</v>
      </c>
      <c r="U338" s="120">
        <f t="shared" si="233"/>
        <v>16</v>
      </c>
      <c r="V338" s="120">
        <v>252</v>
      </c>
      <c r="W338" s="119">
        <f t="shared" si="244"/>
        <v>1.0116967379999999</v>
      </c>
      <c r="X338" s="112">
        <f t="shared" si="245"/>
        <v>0</v>
      </c>
      <c r="Y338" s="112">
        <f t="shared" si="246"/>
        <v>0</v>
      </c>
      <c r="Z338" s="125" t="str">
        <f t="shared" si="256"/>
        <v>A+J=</v>
      </c>
      <c r="AA338" s="117">
        <f t="shared" si="257"/>
        <v>44613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22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3"/>
      <c r="DE338" s="1"/>
      <c r="DF338" s="1"/>
      <c r="DG338" s="1"/>
      <c r="DH338" s="1"/>
      <c r="DI338" s="1"/>
      <c r="DJ338" s="1"/>
      <c r="DK338" s="1"/>
      <c r="DL338" s="1"/>
      <c r="DM338" s="1"/>
      <c r="DN338" s="4"/>
      <c r="DO338" s="1"/>
      <c r="DP338" s="1"/>
      <c r="DQ338" s="1"/>
      <c r="DR338" s="1"/>
      <c r="DS338" s="1"/>
      <c r="DT338" s="1"/>
    </row>
    <row r="339" spans="1:124" ht="12.75" x14ac:dyDescent="0.2">
      <c r="A339" s="111">
        <f t="shared" si="247"/>
        <v>44604</v>
      </c>
      <c r="B339" s="112">
        <f t="shared" si="240"/>
        <v>0</v>
      </c>
      <c r="C339" s="112">
        <f t="shared" si="253"/>
        <v>0</v>
      </c>
      <c r="D339" s="113">
        <f t="shared" si="248"/>
        <v>5692.31</v>
      </c>
      <c r="E339" s="114">
        <f t="shared" si="235"/>
        <v>5739.56</v>
      </c>
      <c r="F339" s="115">
        <f t="shared" si="236"/>
        <v>44550</v>
      </c>
      <c r="G339" s="116">
        <f t="shared" si="241"/>
        <v>8.3006723105383262E-3</v>
      </c>
      <c r="H339" s="117">
        <f t="shared" si="249"/>
        <v>44613</v>
      </c>
      <c r="I339" s="117">
        <f t="shared" si="242"/>
        <v>44613</v>
      </c>
      <c r="J339" s="118">
        <f t="shared" si="250"/>
        <v>22</v>
      </c>
      <c r="K339" s="118">
        <f t="shared" si="239"/>
        <v>17</v>
      </c>
      <c r="L339" s="8">
        <f t="shared" si="251"/>
        <v>1.0064081199999999</v>
      </c>
      <c r="M339" s="119">
        <f t="shared" si="238"/>
        <v>1.0083006699999999</v>
      </c>
      <c r="N339" s="119">
        <f t="shared" si="232"/>
        <v>1.0755003171849986</v>
      </c>
      <c r="O339" s="112">
        <f t="shared" si="237"/>
        <v>1.0823922500000001</v>
      </c>
      <c r="P339" s="112">
        <f t="shared" si="243"/>
        <v>0</v>
      </c>
      <c r="Q339" s="162">
        <f t="shared" si="254"/>
        <v>0</v>
      </c>
      <c r="R339" s="30">
        <f t="shared" si="255"/>
        <v>0</v>
      </c>
      <c r="S339" s="112">
        <f t="shared" si="234"/>
        <v>0</v>
      </c>
      <c r="T339" s="122">
        <f t="shared" si="252"/>
        <v>0.20100000000000001</v>
      </c>
      <c r="U339" s="120">
        <f t="shared" si="233"/>
        <v>17</v>
      </c>
      <c r="V339" s="120">
        <v>252</v>
      </c>
      <c r="W339" s="119">
        <f t="shared" si="244"/>
        <v>1.0124323099999999</v>
      </c>
      <c r="X339" s="112">
        <f t="shared" si="245"/>
        <v>0</v>
      </c>
      <c r="Y339" s="112">
        <f t="shared" si="246"/>
        <v>0</v>
      </c>
      <c r="Z339" s="125" t="str">
        <f t="shared" si="256"/>
        <v>A+J=</v>
      </c>
      <c r="AA339" s="117">
        <f t="shared" si="257"/>
        <v>44613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22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3"/>
      <c r="DE339" s="1"/>
      <c r="DF339" s="1"/>
      <c r="DG339" s="1"/>
      <c r="DH339" s="1"/>
      <c r="DI339" s="1"/>
      <c r="DJ339" s="1"/>
      <c r="DK339" s="1"/>
      <c r="DL339" s="1"/>
      <c r="DM339" s="1"/>
      <c r="DN339" s="4"/>
      <c r="DO339" s="1"/>
      <c r="DP339" s="1"/>
      <c r="DQ339" s="1"/>
      <c r="DR339" s="1"/>
      <c r="DS339" s="1"/>
      <c r="DT339" s="1"/>
    </row>
    <row r="340" spans="1:124" ht="12.75" x14ac:dyDescent="0.2">
      <c r="A340" s="111">
        <f t="shared" si="247"/>
        <v>44605</v>
      </c>
      <c r="B340" s="112">
        <f t="shared" si="240"/>
        <v>0</v>
      </c>
      <c r="C340" s="112">
        <f t="shared" si="253"/>
        <v>0</v>
      </c>
      <c r="D340" s="113">
        <f t="shared" si="248"/>
        <v>5692.31</v>
      </c>
      <c r="E340" s="114">
        <f t="shared" si="235"/>
        <v>5739.56</v>
      </c>
      <c r="F340" s="115">
        <f t="shared" si="236"/>
        <v>44550</v>
      </c>
      <c r="G340" s="116">
        <f t="shared" si="241"/>
        <v>8.3006723105383262E-3</v>
      </c>
      <c r="H340" s="117">
        <f t="shared" si="249"/>
        <v>44613</v>
      </c>
      <c r="I340" s="117">
        <f t="shared" si="242"/>
        <v>44613</v>
      </c>
      <c r="J340" s="118">
        <f t="shared" si="250"/>
        <v>22</v>
      </c>
      <c r="K340" s="118">
        <f t="shared" si="239"/>
        <v>17</v>
      </c>
      <c r="L340" s="8">
        <f t="shared" si="251"/>
        <v>1.0064081199999999</v>
      </c>
      <c r="M340" s="119">
        <f t="shared" si="238"/>
        <v>1.0083006699999999</v>
      </c>
      <c r="N340" s="119">
        <f t="shared" si="232"/>
        <v>1.0755003171849986</v>
      </c>
      <c r="O340" s="112">
        <f t="shared" si="237"/>
        <v>1.0823922500000001</v>
      </c>
      <c r="P340" s="112">
        <f t="shared" si="243"/>
        <v>0</v>
      </c>
      <c r="Q340" s="162">
        <f t="shared" si="254"/>
        <v>0</v>
      </c>
      <c r="R340" s="30">
        <f t="shared" si="255"/>
        <v>0</v>
      </c>
      <c r="S340" s="112">
        <f t="shared" si="234"/>
        <v>0</v>
      </c>
      <c r="T340" s="122">
        <f t="shared" si="252"/>
        <v>0.20100000000000001</v>
      </c>
      <c r="U340" s="120">
        <f t="shared" si="233"/>
        <v>17</v>
      </c>
      <c r="V340" s="120">
        <v>252</v>
      </c>
      <c r="W340" s="119">
        <f t="shared" si="244"/>
        <v>1.0124323099999999</v>
      </c>
      <c r="X340" s="112">
        <f t="shared" si="245"/>
        <v>0</v>
      </c>
      <c r="Y340" s="112">
        <f t="shared" si="246"/>
        <v>0</v>
      </c>
      <c r="Z340" s="125" t="str">
        <f t="shared" si="256"/>
        <v>A+J=</v>
      </c>
      <c r="AA340" s="117">
        <f t="shared" si="257"/>
        <v>44613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22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3"/>
      <c r="DE340" s="1"/>
      <c r="DF340" s="1"/>
      <c r="DG340" s="1"/>
      <c r="DH340" s="1"/>
      <c r="DI340" s="1"/>
      <c r="DJ340" s="1"/>
      <c r="DK340" s="1"/>
      <c r="DL340" s="1"/>
      <c r="DM340" s="1"/>
      <c r="DN340" s="4"/>
      <c r="DO340" s="1"/>
      <c r="DP340" s="1"/>
      <c r="DQ340" s="1"/>
      <c r="DR340" s="1"/>
      <c r="DS340" s="1"/>
      <c r="DT340" s="1"/>
    </row>
    <row r="341" spans="1:124" ht="12.75" x14ac:dyDescent="0.2">
      <c r="A341" s="111">
        <f t="shared" si="247"/>
        <v>44606</v>
      </c>
      <c r="B341" s="112">
        <f t="shared" si="240"/>
        <v>0</v>
      </c>
      <c r="C341" s="112">
        <f t="shared" si="253"/>
        <v>0</v>
      </c>
      <c r="D341" s="113">
        <f t="shared" si="248"/>
        <v>5692.31</v>
      </c>
      <c r="E341" s="114">
        <f t="shared" si="235"/>
        <v>5739.56</v>
      </c>
      <c r="F341" s="115">
        <f t="shared" si="236"/>
        <v>44550</v>
      </c>
      <c r="G341" s="116">
        <f t="shared" si="241"/>
        <v>8.3006723105383262E-3</v>
      </c>
      <c r="H341" s="117">
        <f t="shared" si="249"/>
        <v>44613</v>
      </c>
      <c r="I341" s="117">
        <f t="shared" si="242"/>
        <v>44613</v>
      </c>
      <c r="J341" s="118">
        <f t="shared" si="250"/>
        <v>22</v>
      </c>
      <c r="K341" s="118">
        <f t="shared" si="239"/>
        <v>17</v>
      </c>
      <c r="L341" s="8">
        <f t="shared" si="251"/>
        <v>1.0064081199999999</v>
      </c>
      <c r="M341" s="119">
        <f t="shared" si="238"/>
        <v>1.0083006699999999</v>
      </c>
      <c r="N341" s="119">
        <f t="shared" si="232"/>
        <v>1.0755003171849986</v>
      </c>
      <c r="O341" s="112">
        <f t="shared" si="237"/>
        <v>1.0823922500000001</v>
      </c>
      <c r="P341" s="112">
        <f t="shared" si="243"/>
        <v>0</v>
      </c>
      <c r="Q341" s="162">
        <f t="shared" si="254"/>
        <v>0</v>
      </c>
      <c r="R341" s="30">
        <f t="shared" si="255"/>
        <v>0</v>
      </c>
      <c r="S341" s="112">
        <f t="shared" si="234"/>
        <v>0</v>
      </c>
      <c r="T341" s="122">
        <f t="shared" si="252"/>
        <v>0.20100000000000001</v>
      </c>
      <c r="U341" s="120">
        <f t="shared" si="233"/>
        <v>17</v>
      </c>
      <c r="V341" s="120">
        <v>252</v>
      </c>
      <c r="W341" s="119">
        <f t="shared" si="244"/>
        <v>1.0124323099999999</v>
      </c>
      <c r="X341" s="112">
        <f t="shared" si="245"/>
        <v>0</v>
      </c>
      <c r="Y341" s="112">
        <f t="shared" si="246"/>
        <v>0</v>
      </c>
      <c r="Z341" s="125" t="str">
        <f t="shared" si="256"/>
        <v>A+J=</v>
      </c>
      <c r="AA341" s="117">
        <f t="shared" si="257"/>
        <v>44613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22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3"/>
      <c r="DE341" s="1"/>
      <c r="DF341" s="1"/>
      <c r="DG341" s="1"/>
      <c r="DH341" s="1"/>
      <c r="DI341" s="1"/>
      <c r="DJ341" s="1"/>
      <c r="DK341" s="1"/>
      <c r="DL341" s="1"/>
      <c r="DM341" s="1"/>
      <c r="DN341" s="4"/>
      <c r="DO341" s="1"/>
      <c r="DP341" s="1"/>
      <c r="DQ341" s="1"/>
      <c r="DR341" s="1"/>
      <c r="DS341" s="1"/>
      <c r="DT341" s="1"/>
    </row>
    <row r="342" spans="1:124" ht="12.75" x14ac:dyDescent="0.2">
      <c r="A342" s="111">
        <f t="shared" si="247"/>
        <v>44607</v>
      </c>
      <c r="B342" s="112">
        <f t="shared" si="240"/>
        <v>0</v>
      </c>
      <c r="C342" s="112">
        <f t="shared" si="253"/>
        <v>0</v>
      </c>
      <c r="D342" s="113">
        <f t="shared" si="248"/>
        <v>5692.31</v>
      </c>
      <c r="E342" s="114">
        <f t="shared" si="235"/>
        <v>5739.56</v>
      </c>
      <c r="F342" s="115">
        <f t="shared" si="236"/>
        <v>44550</v>
      </c>
      <c r="G342" s="116">
        <f t="shared" si="241"/>
        <v>8.3006723105383262E-3</v>
      </c>
      <c r="H342" s="117">
        <f t="shared" si="249"/>
        <v>44613</v>
      </c>
      <c r="I342" s="117">
        <f t="shared" si="242"/>
        <v>44613</v>
      </c>
      <c r="J342" s="118">
        <f t="shared" si="250"/>
        <v>22</v>
      </c>
      <c r="K342" s="118">
        <f t="shared" si="239"/>
        <v>18</v>
      </c>
      <c r="L342" s="8">
        <f t="shared" si="251"/>
        <v>1.0067863500000001</v>
      </c>
      <c r="M342" s="119">
        <f t="shared" si="238"/>
        <v>1.0083006699999999</v>
      </c>
      <c r="N342" s="119">
        <f t="shared" si="232"/>
        <v>1.0755003171849986</v>
      </c>
      <c r="O342" s="112">
        <f t="shared" si="237"/>
        <v>1.0827990300000001</v>
      </c>
      <c r="P342" s="112">
        <f t="shared" si="243"/>
        <v>0</v>
      </c>
      <c r="Q342" s="162">
        <f t="shared" si="254"/>
        <v>0</v>
      </c>
      <c r="R342" s="30">
        <f t="shared" si="255"/>
        <v>0</v>
      </c>
      <c r="S342" s="112">
        <f t="shared" si="234"/>
        <v>0</v>
      </c>
      <c r="T342" s="122">
        <f t="shared" si="252"/>
        <v>0.20100000000000001</v>
      </c>
      <c r="U342" s="120">
        <f t="shared" si="233"/>
        <v>18</v>
      </c>
      <c r="V342" s="120">
        <v>252</v>
      </c>
      <c r="W342" s="119">
        <f t="shared" si="244"/>
        <v>1.0131684169999999</v>
      </c>
      <c r="X342" s="112">
        <f t="shared" si="245"/>
        <v>0</v>
      </c>
      <c r="Y342" s="112">
        <f t="shared" si="246"/>
        <v>0</v>
      </c>
      <c r="Z342" s="125" t="str">
        <f t="shared" si="256"/>
        <v>A+J=</v>
      </c>
      <c r="AA342" s="117">
        <f t="shared" si="257"/>
        <v>44613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22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3"/>
      <c r="DE342" s="1"/>
      <c r="DF342" s="1"/>
      <c r="DG342" s="1"/>
      <c r="DH342" s="1"/>
      <c r="DI342" s="1"/>
      <c r="DJ342" s="1"/>
      <c r="DK342" s="1"/>
      <c r="DL342" s="1"/>
      <c r="DM342" s="1"/>
      <c r="DN342" s="4"/>
      <c r="DO342" s="1"/>
      <c r="DP342" s="1"/>
      <c r="DQ342" s="1"/>
      <c r="DR342" s="1"/>
      <c r="DS342" s="1"/>
      <c r="DT342" s="1"/>
    </row>
    <row r="343" spans="1:124" ht="12.75" x14ac:dyDescent="0.2">
      <c r="A343" s="111">
        <f t="shared" si="247"/>
        <v>44608</v>
      </c>
      <c r="B343" s="112">
        <f t="shared" si="240"/>
        <v>0</v>
      </c>
      <c r="C343" s="112">
        <f t="shared" si="253"/>
        <v>0</v>
      </c>
      <c r="D343" s="113">
        <f t="shared" si="248"/>
        <v>5692.31</v>
      </c>
      <c r="E343" s="114">
        <f t="shared" si="235"/>
        <v>5739.56</v>
      </c>
      <c r="F343" s="115">
        <f t="shared" si="236"/>
        <v>44550</v>
      </c>
      <c r="G343" s="116">
        <f t="shared" si="241"/>
        <v>8.3006723105383262E-3</v>
      </c>
      <c r="H343" s="117">
        <f t="shared" si="249"/>
        <v>44613</v>
      </c>
      <c r="I343" s="117">
        <f t="shared" si="242"/>
        <v>44613</v>
      </c>
      <c r="J343" s="118">
        <f t="shared" si="250"/>
        <v>22</v>
      </c>
      <c r="K343" s="118">
        <f t="shared" si="239"/>
        <v>19</v>
      </c>
      <c r="L343" s="8">
        <f t="shared" si="251"/>
        <v>1.0071647100000001</v>
      </c>
      <c r="M343" s="119">
        <f t="shared" si="238"/>
        <v>1.0083006699999999</v>
      </c>
      <c r="N343" s="119">
        <f t="shared" si="232"/>
        <v>1.0755003171849986</v>
      </c>
      <c r="O343" s="112">
        <f t="shared" si="237"/>
        <v>1.0832059599999999</v>
      </c>
      <c r="P343" s="112">
        <f t="shared" si="243"/>
        <v>0</v>
      </c>
      <c r="Q343" s="162">
        <f t="shared" si="254"/>
        <v>0</v>
      </c>
      <c r="R343" s="30">
        <f t="shared" si="255"/>
        <v>0</v>
      </c>
      <c r="S343" s="112">
        <f t="shared" si="234"/>
        <v>0</v>
      </c>
      <c r="T343" s="122">
        <f t="shared" si="252"/>
        <v>0.20100000000000001</v>
      </c>
      <c r="U343" s="120">
        <f t="shared" si="233"/>
        <v>19</v>
      </c>
      <c r="V343" s="120">
        <v>252</v>
      </c>
      <c r="W343" s="119">
        <f t="shared" si="244"/>
        <v>1.0139050590000001</v>
      </c>
      <c r="X343" s="112">
        <f t="shared" si="245"/>
        <v>0</v>
      </c>
      <c r="Y343" s="112">
        <f t="shared" si="246"/>
        <v>0</v>
      </c>
      <c r="Z343" s="125" t="str">
        <f t="shared" si="256"/>
        <v>A+J=</v>
      </c>
      <c r="AA343" s="117">
        <f t="shared" si="257"/>
        <v>44613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22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3"/>
      <c r="DE343" s="1"/>
      <c r="DF343" s="1"/>
      <c r="DG343" s="1"/>
      <c r="DH343" s="1"/>
      <c r="DI343" s="1"/>
      <c r="DJ343" s="1"/>
      <c r="DK343" s="1"/>
      <c r="DL343" s="1"/>
      <c r="DM343" s="1"/>
      <c r="DN343" s="4"/>
      <c r="DO343" s="1"/>
      <c r="DP343" s="1"/>
      <c r="DQ343" s="1"/>
      <c r="DR343" s="1"/>
      <c r="DS343" s="1"/>
      <c r="DT343" s="1"/>
    </row>
    <row r="344" spans="1:124" ht="12.75" x14ac:dyDescent="0.2">
      <c r="A344" s="111">
        <f t="shared" si="247"/>
        <v>44609</v>
      </c>
      <c r="B344" s="112">
        <f t="shared" si="240"/>
        <v>0</v>
      </c>
      <c r="C344" s="112">
        <f t="shared" si="253"/>
        <v>0</v>
      </c>
      <c r="D344" s="113">
        <f t="shared" si="248"/>
        <v>5692.31</v>
      </c>
      <c r="E344" s="114">
        <f t="shared" si="235"/>
        <v>5739.56</v>
      </c>
      <c r="F344" s="115">
        <f t="shared" si="236"/>
        <v>44550</v>
      </c>
      <c r="G344" s="116">
        <f t="shared" si="241"/>
        <v>8.3006723105383262E-3</v>
      </c>
      <c r="H344" s="117">
        <f t="shared" si="249"/>
        <v>44613</v>
      </c>
      <c r="I344" s="117">
        <f t="shared" si="242"/>
        <v>44613</v>
      </c>
      <c r="J344" s="118">
        <f t="shared" si="250"/>
        <v>22</v>
      </c>
      <c r="K344" s="118">
        <f t="shared" si="239"/>
        <v>20</v>
      </c>
      <c r="L344" s="8">
        <f t="shared" si="251"/>
        <v>1.0075432200000001</v>
      </c>
      <c r="M344" s="119">
        <f t="shared" si="238"/>
        <v>1.0083006699999999</v>
      </c>
      <c r="N344" s="119">
        <f t="shared" si="232"/>
        <v>1.0755003171849986</v>
      </c>
      <c r="O344" s="112">
        <f t="shared" si="237"/>
        <v>1.0836130500000001</v>
      </c>
      <c r="P344" s="112">
        <f t="shared" si="243"/>
        <v>0</v>
      </c>
      <c r="Q344" s="162">
        <f t="shared" si="254"/>
        <v>0</v>
      </c>
      <c r="R344" s="30">
        <f t="shared" si="255"/>
        <v>0</v>
      </c>
      <c r="S344" s="112">
        <f t="shared" si="234"/>
        <v>0</v>
      </c>
      <c r="T344" s="122">
        <f t="shared" si="252"/>
        <v>0.20100000000000001</v>
      </c>
      <c r="U344" s="120">
        <f t="shared" si="233"/>
        <v>20</v>
      </c>
      <c r="V344" s="120">
        <v>252</v>
      </c>
      <c r="W344" s="119">
        <f t="shared" si="244"/>
        <v>1.0146422369999999</v>
      </c>
      <c r="X344" s="112">
        <f t="shared" si="245"/>
        <v>0</v>
      </c>
      <c r="Y344" s="112">
        <f t="shared" si="246"/>
        <v>0</v>
      </c>
      <c r="Z344" s="125" t="str">
        <f t="shared" si="256"/>
        <v>A+J=</v>
      </c>
      <c r="AA344" s="117">
        <f t="shared" si="257"/>
        <v>44613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22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3"/>
      <c r="DE344" s="1"/>
      <c r="DF344" s="1"/>
      <c r="DG344" s="1"/>
      <c r="DH344" s="1"/>
      <c r="DI344" s="1"/>
      <c r="DJ344" s="1"/>
      <c r="DK344" s="1"/>
      <c r="DL344" s="1"/>
      <c r="DM344" s="1"/>
      <c r="DN344" s="4"/>
      <c r="DO344" s="1"/>
      <c r="DP344" s="1"/>
      <c r="DQ344" s="1"/>
      <c r="DR344" s="1"/>
      <c r="DS344" s="1"/>
      <c r="DT344" s="1"/>
    </row>
    <row r="345" spans="1:124" ht="12.75" x14ac:dyDescent="0.2">
      <c r="A345" s="111">
        <f t="shared" si="247"/>
        <v>44610</v>
      </c>
      <c r="B345" s="112">
        <f t="shared" si="240"/>
        <v>0</v>
      </c>
      <c r="C345" s="112">
        <f t="shared" si="253"/>
        <v>0</v>
      </c>
      <c r="D345" s="113">
        <f t="shared" si="248"/>
        <v>5692.31</v>
      </c>
      <c r="E345" s="114">
        <f t="shared" si="235"/>
        <v>5739.56</v>
      </c>
      <c r="F345" s="115">
        <f t="shared" si="236"/>
        <v>44550</v>
      </c>
      <c r="G345" s="116">
        <f t="shared" si="241"/>
        <v>8.3006723105383262E-3</v>
      </c>
      <c r="H345" s="117">
        <f t="shared" si="249"/>
        <v>44613</v>
      </c>
      <c r="I345" s="117">
        <f t="shared" si="242"/>
        <v>44613</v>
      </c>
      <c r="J345" s="118">
        <f t="shared" si="250"/>
        <v>22</v>
      </c>
      <c r="K345" s="118">
        <f t="shared" si="239"/>
        <v>21</v>
      </c>
      <c r="L345" s="8">
        <f t="shared" si="251"/>
        <v>1.0079218700000001</v>
      </c>
      <c r="M345" s="119">
        <f t="shared" si="238"/>
        <v>1.0083006699999999</v>
      </c>
      <c r="N345" s="119">
        <f t="shared" si="232"/>
        <v>1.0755003171849986</v>
      </c>
      <c r="O345" s="112">
        <f t="shared" si="237"/>
        <v>1.08402029</v>
      </c>
      <c r="P345" s="112">
        <f t="shared" si="243"/>
        <v>0</v>
      </c>
      <c r="Q345" s="162">
        <f t="shared" si="254"/>
        <v>0</v>
      </c>
      <c r="R345" s="30">
        <f t="shared" si="255"/>
        <v>0</v>
      </c>
      <c r="S345" s="112">
        <f t="shared" si="234"/>
        <v>0</v>
      </c>
      <c r="T345" s="122">
        <f t="shared" si="252"/>
        <v>0.20100000000000001</v>
      </c>
      <c r="U345" s="120">
        <f t="shared" si="233"/>
        <v>21</v>
      </c>
      <c r="V345" s="120">
        <v>252</v>
      </c>
      <c r="W345" s="119">
        <f t="shared" si="244"/>
        <v>1.0153799509999999</v>
      </c>
      <c r="X345" s="112">
        <f t="shared" si="245"/>
        <v>0</v>
      </c>
      <c r="Y345" s="112">
        <f t="shared" si="246"/>
        <v>0</v>
      </c>
      <c r="Z345" s="125" t="str">
        <f t="shared" si="256"/>
        <v>A+J=</v>
      </c>
      <c r="AA345" s="117">
        <f t="shared" si="257"/>
        <v>44613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22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3"/>
      <c r="DE345" s="1"/>
      <c r="DF345" s="1"/>
      <c r="DG345" s="1"/>
      <c r="DH345" s="1"/>
      <c r="DI345" s="1"/>
      <c r="DJ345" s="1"/>
      <c r="DK345" s="1"/>
      <c r="DL345" s="1"/>
      <c r="DM345" s="1"/>
      <c r="DN345" s="4"/>
      <c r="DO345" s="1"/>
      <c r="DP345" s="1"/>
      <c r="DQ345" s="1"/>
      <c r="DR345" s="1"/>
      <c r="DS345" s="1"/>
      <c r="DT345" s="1"/>
    </row>
    <row r="346" spans="1:124" ht="12.75" x14ac:dyDescent="0.2">
      <c r="A346" s="111">
        <f t="shared" si="247"/>
        <v>44611</v>
      </c>
      <c r="B346" s="112">
        <f t="shared" si="240"/>
        <v>0</v>
      </c>
      <c r="C346" s="112">
        <f t="shared" si="253"/>
        <v>0</v>
      </c>
      <c r="D346" s="113">
        <f t="shared" si="248"/>
        <v>5692.31</v>
      </c>
      <c r="E346" s="114">
        <f t="shared" si="235"/>
        <v>5739.56</v>
      </c>
      <c r="F346" s="115">
        <f t="shared" si="236"/>
        <v>44550</v>
      </c>
      <c r="G346" s="116">
        <f t="shared" si="241"/>
        <v>8.3006723105383262E-3</v>
      </c>
      <c r="H346" s="117">
        <f t="shared" si="249"/>
        <v>44613</v>
      </c>
      <c r="I346" s="117">
        <f t="shared" si="242"/>
        <v>44613</v>
      </c>
      <c r="J346" s="118">
        <f t="shared" si="250"/>
        <v>22</v>
      </c>
      <c r="K346" s="118">
        <f t="shared" si="239"/>
        <v>22</v>
      </c>
      <c r="L346" s="8">
        <f t="shared" si="251"/>
        <v>1.0083006699999999</v>
      </c>
      <c r="M346" s="119">
        <f t="shared" si="238"/>
        <v>1.0083006699999999</v>
      </c>
      <c r="N346" s="119">
        <f t="shared" si="232"/>
        <v>1.0755003171849986</v>
      </c>
      <c r="O346" s="112">
        <f t="shared" si="237"/>
        <v>1.0844276900000001</v>
      </c>
      <c r="P346" s="112">
        <f t="shared" si="243"/>
        <v>0</v>
      </c>
      <c r="Q346" s="162">
        <f t="shared" si="254"/>
        <v>0</v>
      </c>
      <c r="R346" s="30">
        <f t="shared" si="255"/>
        <v>0</v>
      </c>
      <c r="S346" s="112">
        <f t="shared" si="234"/>
        <v>0</v>
      </c>
      <c r="T346" s="122">
        <f t="shared" si="252"/>
        <v>0.20100000000000001</v>
      </c>
      <c r="U346" s="120">
        <f t="shared" si="233"/>
        <v>22</v>
      </c>
      <c r="V346" s="120">
        <v>252</v>
      </c>
      <c r="W346" s="119">
        <f t="shared" si="244"/>
        <v>1.0161182010000001</v>
      </c>
      <c r="X346" s="112">
        <f t="shared" si="245"/>
        <v>0</v>
      </c>
      <c r="Y346" s="112">
        <f t="shared" si="246"/>
        <v>0</v>
      </c>
      <c r="Z346" s="125" t="str">
        <f t="shared" si="256"/>
        <v>A+J=</v>
      </c>
      <c r="AA346" s="117">
        <f t="shared" si="257"/>
        <v>44613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22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3"/>
      <c r="DE346" s="1"/>
      <c r="DF346" s="1"/>
      <c r="DG346" s="1"/>
      <c r="DH346" s="1"/>
      <c r="DI346" s="1"/>
      <c r="DJ346" s="1"/>
      <c r="DK346" s="1"/>
      <c r="DL346" s="1"/>
      <c r="DM346" s="1"/>
      <c r="DN346" s="4"/>
      <c r="DO346" s="1"/>
      <c r="DP346" s="1"/>
      <c r="DQ346" s="1"/>
      <c r="DR346" s="1"/>
      <c r="DS346" s="1"/>
      <c r="DT346" s="1"/>
    </row>
    <row r="347" spans="1:124" ht="12.75" x14ac:dyDescent="0.2">
      <c r="A347" s="111">
        <f t="shared" si="247"/>
        <v>44612</v>
      </c>
      <c r="B347" s="112">
        <f t="shared" si="240"/>
        <v>0</v>
      </c>
      <c r="C347" s="112">
        <f t="shared" si="253"/>
        <v>0</v>
      </c>
      <c r="D347" s="113">
        <f t="shared" si="248"/>
        <v>5692.31</v>
      </c>
      <c r="E347" s="114">
        <f t="shared" si="235"/>
        <v>5739.56</v>
      </c>
      <c r="F347" s="115">
        <f t="shared" si="236"/>
        <v>44550</v>
      </c>
      <c r="G347" s="116">
        <f t="shared" si="241"/>
        <v>8.3006723105383262E-3</v>
      </c>
      <c r="H347" s="117">
        <f t="shared" si="249"/>
        <v>44641</v>
      </c>
      <c r="I347" s="117">
        <f t="shared" si="242"/>
        <v>44613</v>
      </c>
      <c r="J347" s="118">
        <f t="shared" si="250"/>
        <v>22</v>
      </c>
      <c r="K347" s="118">
        <f t="shared" si="239"/>
        <v>22</v>
      </c>
      <c r="L347" s="8">
        <f t="shared" si="251"/>
        <v>1.0083006699999999</v>
      </c>
      <c r="M347" s="119">
        <f t="shared" si="238"/>
        <v>1.0083006699999999</v>
      </c>
      <c r="N347" s="119">
        <f t="shared" si="232"/>
        <v>1.0755003171849986</v>
      </c>
      <c r="O347" s="112">
        <f t="shared" si="237"/>
        <v>1.0844276900000001</v>
      </c>
      <c r="P347" s="112">
        <f t="shared" si="243"/>
        <v>0</v>
      </c>
      <c r="Q347" s="162">
        <f t="shared" si="254"/>
        <v>0</v>
      </c>
      <c r="R347" s="30">
        <f t="shared" si="255"/>
        <v>0</v>
      </c>
      <c r="S347" s="112">
        <f t="shared" si="234"/>
        <v>0</v>
      </c>
      <c r="T347" s="122">
        <f t="shared" si="252"/>
        <v>0.20100000000000001</v>
      </c>
      <c r="U347" s="120">
        <f t="shared" si="233"/>
        <v>22</v>
      </c>
      <c r="V347" s="120">
        <v>252</v>
      </c>
      <c r="W347" s="119">
        <f t="shared" si="244"/>
        <v>1.0161182010000001</v>
      </c>
      <c r="X347" s="112">
        <f t="shared" si="245"/>
        <v>0</v>
      </c>
      <c r="Y347" s="112">
        <f t="shared" si="246"/>
        <v>0</v>
      </c>
      <c r="Z347" s="125" t="str">
        <f t="shared" si="256"/>
        <v>A+J=</v>
      </c>
      <c r="AA347" s="117">
        <f t="shared" si="257"/>
        <v>44613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22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3"/>
      <c r="DE347" s="1"/>
      <c r="DF347" s="1"/>
      <c r="DG347" s="1"/>
      <c r="DH347" s="1"/>
      <c r="DI347" s="1"/>
      <c r="DJ347" s="1"/>
      <c r="DK347" s="1"/>
      <c r="DL347" s="1"/>
      <c r="DM347" s="1"/>
      <c r="DN347" s="4"/>
      <c r="DO347" s="1"/>
      <c r="DP347" s="1"/>
      <c r="DQ347" s="1"/>
      <c r="DR347" s="1"/>
      <c r="DS347" s="1"/>
      <c r="DT347" s="1"/>
    </row>
    <row r="348" spans="1:124" ht="12.75" x14ac:dyDescent="0.2">
      <c r="A348" s="111">
        <f t="shared" si="247"/>
        <v>44613</v>
      </c>
      <c r="B348" s="112">
        <f t="shared" si="240"/>
        <v>0</v>
      </c>
      <c r="C348" s="112">
        <f t="shared" si="253"/>
        <v>0</v>
      </c>
      <c r="D348" s="113">
        <f t="shared" si="248"/>
        <v>5692.31</v>
      </c>
      <c r="E348" s="114">
        <f t="shared" si="235"/>
        <v>5739.56</v>
      </c>
      <c r="F348" s="115">
        <f t="shared" si="236"/>
        <v>44550</v>
      </c>
      <c r="G348" s="116">
        <f t="shared" si="241"/>
        <v>8.3006723105383262E-3</v>
      </c>
      <c r="H348" s="117">
        <f t="shared" si="249"/>
        <v>44641</v>
      </c>
      <c r="I348" s="117">
        <f t="shared" si="242"/>
        <v>44613</v>
      </c>
      <c r="J348" s="118">
        <f t="shared" si="250"/>
        <v>22</v>
      </c>
      <c r="K348" s="118">
        <f t="shared" si="239"/>
        <v>22</v>
      </c>
      <c r="L348" s="8">
        <f t="shared" si="251"/>
        <v>1.0083006699999999</v>
      </c>
      <c r="M348" s="119">
        <f t="shared" si="238"/>
        <v>1.0083006699999999</v>
      </c>
      <c r="N348" s="119">
        <f t="shared" si="232"/>
        <v>1.0755003171849986</v>
      </c>
      <c r="O348" s="112">
        <f t="shared" si="237"/>
        <v>1.0844276900000001</v>
      </c>
      <c r="P348" s="112">
        <f t="shared" si="243"/>
        <v>0</v>
      </c>
      <c r="Q348" s="162">
        <f t="shared" si="254"/>
        <v>11</v>
      </c>
      <c r="R348" s="30">
        <f t="shared" si="255"/>
        <v>3.0096999999999999E-2</v>
      </c>
      <c r="S348" s="112">
        <f t="shared" si="234"/>
        <v>0</v>
      </c>
      <c r="T348" s="122">
        <f t="shared" si="252"/>
        <v>0.20100000000000001</v>
      </c>
      <c r="U348" s="120">
        <f t="shared" si="233"/>
        <v>22</v>
      </c>
      <c r="V348" s="120">
        <v>252</v>
      </c>
      <c r="W348" s="119">
        <f t="shared" si="244"/>
        <v>1.0161182010000001</v>
      </c>
      <c r="X348" s="112">
        <f t="shared" si="245"/>
        <v>0</v>
      </c>
      <c r="Y348" s="112">
        <f t="shared" si="246"/>
        <v>0</v>
      </c>
      <c r="Z348" s="125" t="str">
        <f t="shared" si="256"/>
        <v>A+J=</v>
      </c>
      <c r="AA348" s="117">
        <f t="shared" si="257"/>
        <v>44613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22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3"/>
      <c r="DE348" s="1"/>
      <c r="DF348" s="1"/>
      <c r="DG348" s="1"/>
      <c r="DH348" s="1"/>
      <c r="DI348" s="1"/>
      <c r="DJ348" s="1"/>
      <c r="DK348" s="1"/>
      <c r="DL348" s="1"/>
      <c r="DM348" s="1"/>
      <c r="DN348" s="4"/>
      <c r="DO348" s="1"/>
      <c r="DP348" s="1"/>
      <c r="DQ348" s="1"/>
      <c r="DR348" s="1"/>
      <c r="DS348" s="1"/>
      <c r="DT348" s="1"/>
    </row>
    <row r="349" spans="1:124" ht="12.75" x14ac:dyDescent="0.2">
      <c r="A349" s="111">
        <f t="shared" si="247"/>
        <v>44614</v>
      </c>
      <c r="B349" s="112">
        <f t="shared" si="240"/>
        <v>0</v>
      </c>
      <c r="C349" s="112">
        <f t="shared" si="253"/>
        <v>0</v>
      </c>
      <c r="D349" s="113">
        <f t="shared" si="248"/>
        <v>5692.31</v>
      </c>
      <c r="E349" s="114">
        <f t="shared" si="235"/>
        <v>5739.56</v>
      </c>
      <c r="F349" s="115">
        <f t="shared" si="236"/>
        <v>44582</v>
      </c>
      <c r="G349" s="116">
        <f t="shared" si="241"/>
        <v>8.3006723105383262E-3</v>
      </c>
      <c r="H349" s="117">
        <f t="shared" si="249"/>
        <v>44641</v>
      </c>
      <c r="I349" s="117">
        <f t="shared" si="242"/>
        <v>44641</v>
      </c>
      <c r="J349" s="118">
        <f t="shared" si="250"/>
        <v>18</v>
      </c>
      <c r="K349" s="118">
        <f t="shared" si="239"/>
        <v>1</v>
      </c>
      <c r="L349" s="8">
        <f t="shared" si="251"/>
        <v>1.0004593500000001</v>
      </c>
      <c r="M349" s="119">
        <f t="shared" si="238"/>
        <v>1.0083006699999999</v>
      </c>
      <c r="N349" s="119">
        <f t="shared" si="232"/>
        <v>1.0844276904028465</v>
      </c>
      <c r="O349" s="112">
        <f t="shared" si="237"/>
        <v>1.08492582</v>
      </c>
      <c r="P349" s="112">
        <f t="shared" si="243"/>
        <v>0</v>
      </c>
      <c r="Q349" s="162">
        <f t="shared" si="254"/>
        <v>0</v>
      </c>
      <c r="R349" s="30">
        <f t="shared" si="255"/>
        <v>0</v>
      </c>
      <c r="S349" s="112">
        <f t="shared" si="234"/>
        <v>0</v>
      </c>
      <c r="T349" s="122">
        <f t="shared" si="252"/>
        <v>0.20100000000000001</v>
      </c>
      <c r="U349" s="120">
        <f t="shared" si="233"/>
        <v>1</v>
      </c>
      <c r="V349" s="120">
        <v>252</v>
      </c>
      <c r="W349" s="119">
        <f t="shared" si="244"/>
        <v>1.000727068</v>
      </c>
      <c r="X349" s="112">
        <f t="shared" si="245"/>
        <v>0</v>
      </c>
      <c r="Y349" s="112">
        <f t="shared" si="246"/>
        <v>0</v>
      </c>
      <c r="Z349" s="125" t="str">
        <f t="shared" si="256"/>
        <v>A+J=</v>
      </c>
      <c r="AA349" s="117">
        <f t="shared" si="257"/>
        <v>44641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22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3"/>
      <c r="DE349" s="1"/>
      <c r="DF349" s="1"/>
      <c r="DG349" s="1"/>
      <c r="DH349" s="1"/>
      <c r="DI349" s="1"/>
      <c r="DJ349" s="1"/>
      <c r="DK349" s="1"/>
      <c r="DL349" s="1"/>
      <c r="DM349" s="1"/>
      <c r="DN349" s="4"/>
      <c r="DO349" s="1"/>
      <c r="DP349" s="1"/>
      <c r="DQ349" s="1"/>
      <c r="DR349" s="1"/>
      <c r="DS349" s="1"/>
      <c r="DT349" s="1"/>
    </row>
    <row r="350" spans="1:124" ht="12.75" x14ac:dyDescent="0.2">
      <c r="A350" s="111">
        <f t="shared" si="247"/>
        <v>44615</v>
      </c>
      <c r="B350" s="112">
        <f t="shared" si="240"/>
        <v>0</v>
      </c>
      <c r="C350" s="112">
        <f t="shared" si="253"/>
        <v>0</v>
      </c>
      <c r="D350" s="113">
        <f t="shared" si="248"/>
        <v>5692.31</v>
      </c>
      <c r="E350" s="114">
        <f t="shared" si="235"/>
        <v>5739.56</v>
      </c>
      <c r="F350" s="115">
        <f t="shared" si="236"/>
        <v>44582</v>
      </c>
      <c r="G350" s="116">
        <f t="shared" si="241"/>
        <v>8.3006723105383262E-3</v>
      </c>
      <c r="H350" s="117">
        <f t="shared" si="249"/>
        <v>44641</v>
      </c>
      <c r="I350" s="117">
        <f t="shared" si="242"/>
        <v>44641</v>
      </c>
      <c r="J350" s="118">
        <f t="shared" si="250"/>
        <v>18</v>
      </c>
      <c r="K350" s="118">
        <f t="shared" si="239"/>
        <v>2</v>
      </c>
      <c r="L350" s="8">
        <f t="shared" si="251"/>
        <v>1.00091891</v>
      </c>
      <c r="M350" s="119">
        <f t="shared" si="238"/>
        <v>1.0083006699999999</v>
      </c>
      <c r="N350" s="119">
        <f t="shared" si="232"/>
        <v>1.0844276904028465</v>
      </c>
      <c r="O350" s="112">
        <f t="shared" si="237"/>
        <v>1.08542418</v>
      </c>
      <c r="P350" s="112">
        <f t="shared" si="243"/>
        <v>0</v>
      </c>
      <c r="Q350" s="162">
        <f t="shared" si="254"/>
        <v>0</v>
      </c>
      <c r="R350" s="30">
        <f t="shared" si="255"/>
        <v>0</v>
      </c>
      <c r="S350" s="112">
        <f t="shared" si="234"/>
        <v>0</v>
      </c>
      <c r="T350" s="122">
        <f t="shared" si="252"/>
        <v>0.20100000000000001</v>
      </c>
      <c r="U350" s="120">
        <f t="shared" si="233"/>
        <v>2</v>
      </c>
      <c r="V350" s="120">
        <v>252</v>
      </c>
      <c r="W350" s="119">
        <f t="shared" si="244"/>
        <v>1.0014546639999999</v>
      </c>
      <c r="X350" s="112">
        <f t="shared" si="245"/>
        <v>0</v>
      </c>
      <c r="Y350" s="112">
        <f t="shared" si="246"/>
        <v>0</v>
      </c>
      <c r="Z350" s="125" t="str">
        <f t="shared" si="256"/>
        <v>A+J=</v>
      </c>
      <c r="AA350" s="117">
        <f t="shared" si="257"/>
        <v>44641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22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3"/>
      <c r="DE350" s="1"/>
      <c r="DF350" s="1"/>
      <c r="DG350" s="1"/>
      <c r="DH350" s="1"/>
      <c r="DI350" s="1"/>
      <c r="DJ350" s="1"/>
      <c r="DK350" s="1"/>
      <c r="DL350" s="1"/>
      <c r="DM350" s="1"/>
      <c r="DN350" s="4"/>
      <c r="DO350" s="1"/>
      <c r="DP350" s="1"/>
      <c r="DQ350" s="1"/>
      <c r="DR350" s="1"/>
      <c r="DS350" s="1"/>
      <c r="DT350" s="1"/>
    </row>
    <row r="351" spans="1:124" ht="12.75" x14ac:dyDescent="0.2">
      <c r="A351" s="111">
        <f t="shared" si="247"/>
        <v>44616</v>
      </c>
      <c r="B351" s="112">
        <f t="shared" si="240"/>
        <v>0</v>
      </c>
      <c r="C351" s="112">
        <f t="shared" si="253"/>
        <v>0</v>
      </c>
      <c r="D351" s="113">
        <f t="shared" si="248"/>
        <v>5692.31</v>
      </c>
      <c r="E351" s="114">
        <f t="shared" si="235"/>
        <v>5739.56</v>
      </c>
      <c r="F351" s="115">
        <f t="shared" si="236"/>
        <v>44582</v>
      </c>
      <c r="G351" s="116">
        <f t="shared" si="241"/>
        <v>8.3006723105383262E-3</v>
      </c>
      <c r="H351" s="117">
        <f t="shared" si="249"/>
        <v>44641</v>
      </c>
      <c r="I351" s="117">
        <f t="shared" si="242"/>
        <v>44641</v>
      </c>
      <c r="J351" s="118">
        <f t="shared" si="250"/>
        <v>18</v>
      </c>
      <c r="K351" s="118">
        <f t="shared" si="239"/>
        <v>3</v>
      </c>
      <c r="L351" s="8">
        <f t="shared" si="251"/>
        <v>1.00137868</v>
      </c>
      <c r="M351" s="119">
        <f t="shared" si="238"/>
        <v>1.0083006699999999</v>
      </c>
      <c r="N351" s="119">
        <f t="shared" ref="N351:N414" si="258">IF(I351&gt;I350,N350*M351,N350)</f>
        <v>1.0844276904028465</v>
      </c>
      <c r="O351" s="112">
        <f t="shared" si="237"/>
        <v>1.0859227600000001</v>
      </c>
      <c r="P351" s="112">
        <f t="shared" si="243"/>
        <v>0</v>
      </c>
      <c r="Q351" s="162">
        <f t="shared" si="254"/>
        <v>0</v>
      </c>
      <c r="R351" s="30">
        <f t="shared" si="255"/>
        <v>0</v>
      </c>
      <c r="S351" s="112">
        <f t="shared" si="234"/>
        <v>0</v>
      </c>
      <c r="T351" s="122">
        <f t="shared" si="252"/>
        <v>0.20100000000000001</v>
      </c>
      <c r="U351" s="120">
        <f t="shared" si="233"/>
        <v>3</v>
      </c>
      <c r="V351" s="120">
        <v>252</v>
      </c>
      <c r="W351" s="119">
        <f t="shared" si="244"/>
        <v>1.00218279</v>
      </c>
      <c r="X351" s="112">
        <f t="shared" si="245"/>
        <v>0</v>
      </c>
      <c r="Y351" s="112">
        <f t="shared" si="246"/>
        <v>0</v>
      </c>
      <c r="Z351" s="125" t="str">
        <f t="shared" si="256"/>
        <v>A+J=</v>
      </c>
      <c r="AA351" s="117">
        <f t="shared" si="257"/>
        <v>44641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22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3"/>
      <c r="DE351" s="1"/>
      <c r="DF351" s="1"/>
      <c r="DG351" s="1"/>
      <c r="DH351" s="1"/>
      <c r="DI351" s="1"/>
      <c r="DJ351" s="1"/>
      <c r="DK351" s="1"/>
      <c r="DL351" s="1"/>
      <c r="DM351" s="1"/>
      <c r="DN351" s="4"/>
      <c r="DO351" s="1"/>
      <c r="DP351" s="1"/>
      <c r="DQ351" s="1"/>
      <c r="DR351" s="1"/>
      <c r="DS351" s="1"/>
      <c r="DT351" s="1"/>
    </row>
    <row r="352" spans="1:124" ht="12.75" x14ac:dyDescent="0.2">
      <c r="A352" s="111">
        <f t="shared" si="247"/>
        <v>44617</v>
      </c>
      <c r="B352" s="112">
        <f t="shared" si="240"/>
        <v>0</v>
      </c>
      <c r="C352" s="112">
        <f t="shared" si="253"/>
        <v>0</v>
      </c>
      <c r="D352" s="113">
        <f t="shared" si="248"/>
        <v>5692.31</v>
      </c>
      <c r="E352" s="114">
        <f t="shared" si="235"/>
        <v>5739.56</v>
      </c>
      <c r="F352" s="115">
        <f t="shared" si="236"/>
        <v>44582</v>
      </c>
      <c r="G352" s="116">
        <f t="shared" si="241"/>
        <v>8.3006723105383262E-3</v>
      </c>
      <c r="H352" s="117">
        <f t="shared" si="249"/>
        <v>44641</v>
      </c>
      <c r="I352" s="117">
        <f t="shared" si="242"/>
        <v>44641</v>
      </c>
      <c r="J352" s="118">
        <f t="shared" si="250"/>
        <v>18</v>
      </c>
      <c r="K352" s="118">
        <f t="shared" si="239"/>
        <v>4</v>
      </c>
      <c r="L352" s="8">
        <f t="shared" si="251"/>
        <v>1.00183866</v>
      </c>
      <c r="M352" s="119">
        <f t="shared" si="238"/>
        <v>1.0083006699999999</v>
      </c>
      <c r="N352" s="119">
        <f t="shared" si="258"/>
        <v>1.0844276904028465</v>
      </c>
      <c r="O352" s="112">
        <f t="shared" si="237"/>
        <v>1.0864215800000001</v>
      </c>
      <c r="P352" s="112">
        <f t="shared" si="243"/>
        <v>0</v>
      </c>
      <c r="Q352" s="162">
        <f t="shared" si="254"/>
        <v>0</v>
      </c>
      <c r="R352" s="30">
        <f t="shared" si="255"/>
        <v>0</v>
      </c>
      <c r="S352" s="112">
        <f t="shared" si="234"/>
        <v>0</v>
      </c>
      <c r="T352" s="122">
        <f t="shared" si="252"/>
        <v>0.20100000000000001</v>
      </c>
      <c r="U352" s="120">
        <f t="shared" si="233"/>
        <v>4</v>
      </c>
      <c r="V352" s="120">
        <v>252</v>
      </c>
      <c r="W352" s="119">
        <f t="shared" si="244"/>
        <v>1.0029114450000001</v>
      </c>
      <c r="X352" s="112">
        <f t="shared" si="245"/>
        <v>0</v>
      </c>
      <c r="Y352" s="112">
        <f t="shared" si="246"/>
        <v>0</v>
      </c>
      <c r="Z352" s="125" t="str">
        <f t="shared" si="256"/>
        <v>A+J=</v>
      </c>
      <c r="AA352" s="117">
        <f t="shared" si="257"/>
        <v>44641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22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3"/>
      <c r="DE352" s="1"/>
      <c r="DF352" s="1"/>
      <c r="DG352" s="1"/>
      <c r="DH352" s="1"/>
      <c r="DI352" s="1"/>
      <c r="DJ352" s="1"/>
      <c r="DK352" s="1"/>
      <c r="DL352" s="1"/>
      <c r="DM352" s="1"/>
      <c r="DN352" s="4"/>
      <c r="DO352" s="1"/>
      <c r="DP352" s="1"/>
      <c r="DQ352" s="1"/>
      <c r="DR352" s="1"/>
      <c r="DS352" s="1"/>
      <c r="DT352" s="1"/>
    </row>
    <row r="353" spans="1:124" ht="12.75" x14ac:dyDescent="0.2">
      <c r="A353" s="111">
        <f t="shared" si="247"/>
        <v>44618</v>
      </c>
      <c r="B353" s="112">
        <f t="shared" si="240"/>
        <v>0</v>
      </c>
      <c r="C353" s="112">
        <f t="shared" si="253"/>
        <v>0</v>
      </c>
      <c r="D353" s="113">
        <f t="shared" si="248"/>
        <v>5692.31</v>
      </c>
      <c r="E353" s="114">
        <f t="shared" si="235"/>
        <v>5739.56</v>
      </c>
      <c r="F353" s="115">
        <f t="shared" si="236"/>
        <v>44582</v>
      </c>
      <c r="G353" s="116">
        <f t="shared" si="241"/>
        <v>8.3006723105383262E-3</v>
      </c>
      <c r="H353" s="117">
        <f t="shared" si="249"/>
        <v>44641</v>
      </c>
      <c r="I353" s="117">
        <f t="shared" si="242"/>
        <v>44641</v>
      </c>
      <c r="J353" s="118">
        <f t="shared" si="250"/>
        <v>18</v>
      </c>
      <c r="K353" s="118">
        <f t="shared" si="239"/>
        <v>5</v>
      </c>
      <c r="L353" s="8">
        <f t="shared" si="251"/>
        <v>1.00229886</v>
      </c>
      <c r="M353" s="119">
        <f t="shared" si="238"/>
        <v>1.0083006699999999</v>
      </c>
      <c r="N353" s="119">
        <f t="shared" si="258"/>
        <v>1.0844276904028465</v>
      </c>
      <c r="O353" s="112">
        <f t="shared" si="237"/>
        <v>1.0869206300000001</v>
      </c>
      <c r="P353" s="112">
        <f t="shared" si="243"/>
        <v>0</v>
      </c>
      <c r="Q353" s="162">
        <f t="shared" si="254"/>
        <v>0</v>
      </c>
      <c r="R353" s="30">
        <f t="shared" si="255"/>
        <v>0</v>
      </c>
      <c r="S353" s="112">
        <f t="shared" si="234"/>
        <v>0</v>
      </c>
      <c r="T353" s="122">
        <f t="shared" si="252"/>
        <v>0.20100000000000001</v>
      </c>
      <c r="U353" s="120">
        <f t="shared" si="233"/>
        <v>5</v>
      </c>
      <c r="V353" s="120">
        <v>252</v>
      </c>
      <c r="W353" s="119">
        <f t="shared" si="244"/>
        <v>1.00364063</v>
      </c>
      <c r="X353" s="112">
        <f t="shared" si="245"/>
        <v>0</v>
      </c>
      <c r="Y353" s="112">
        <f t="shared" si="246"/>
        <v>0</v>
      </c>
      <c r="Z353" s="125" t="str">
        <f t="shared" si="256"/>
        <v>A+J=</v>
      </c>
      <c r="AA353" s="117">
        <f t="shared" si="257"/>
        <v>44641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22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3"/>
      <c r="DE353" s="1"/>
      <c r="DF353" s="1"/>
      <c r="DG353" s="1"/>
      <c r="DH353" s="1"/>
      <c r="DI353" s="1"/>
      <c r="DJ353" s="1"/>
      <c r="DK353" s="1"/>
      <c r="DL353" s="1"/>
      <c r="DM353" s="1"/>
      <c r="DN353" s="4"/>
      <c r="DO353" s="1"/>
      <c r="DP353" s="1"/>
      <c r="DQ353" s="1"/>
      <c r="DR353" s="1"/>
      <c r="DS353" s="1"/>
      <c r="DT353" s="1"/>
    </row>
    <row r="354" spans="1:124" ht="12.75" x14ac:dyDescent="0.2">
      <c r="A354" s="111">
        <f t="shared" si="247"/>
        <v>44619</v>
      </c>
      <c r="B354" s="112">
        <f t="shared" si="240"/>
        <v>0</v>
      </c>
      <c r="C354" s="112">
        <f t="shared" si="253"/>
        <v>0</v>
      </c>
      <c r="D354" s="113">
        <f t="shared" si="248"/>
        <v>5692.31</v>
      </c>
      <c r="E354" s="114">
        <f t="shared" si="235"/>
        <v>5739.56</v>
      </c>
      <c r="F354" s="115">
        <f t="shared" si="236"/>
        <v>44582</v>
      </c>
      <c r="G354" s="116">
        <f t="shared" si="241"/>
        <v>8.3006723105383262E-3</v>
      </c>
      <c r="H354" s="117">
        <f t="shared" si="249"/>
        <v>44641</v>
      </c>
      <c r="I354" s="117">
        <f t="shared" si="242"/>
        <v>44641</v>
      </c>
      <c r="J354" s="118">
        <f t="shared" si="250"/>
        <v>18</v>
      </c>
      <c r="K354" s="118">
        <f t="shared" si="239"/>
        <v>5</v>
      </c>
      <c r="L354" s="8">
        <f t="shared" si="251"/>
        <v>1.00229886</v>
      </c>
      <c r="M354" s="119">
        <f t="shared" si="238"/>
        <v>1.0083006699999999</v>
      </c>
      <c r="N354" s="119">
        <f t="shared" si="258"/>
        <v>1.0844276904028465</v>
      </c>
      <c r="O354" s="112">
        <f t="shared" si="237"/>
        <v>1.0869206300000001</v>
      </c>
      <c r="P354" s="112">
        <f t="shared" si="243"/>
        <v>0</v>
      </c>
      <c r="Q354" s="162">
        <f t="shared" si="254"/>
        <v>0</v>
      </c>
      <c r="R354" s="30">
        <f t="shared" si="255"/>
        <v>0</v>
      </c>
      <c r="S354" s="112">
        <f t="shared" si="234"/>
        <v>0</v>
      </c>
      <c r="T354" s="122">
        <f t="shared" si="252"/>
        <v>0.20100000000000001</v>
      </c>
      <c r="U354" s="120">
        <f t="shared" si="233"/>
        <v>5</v>
      </c>
      <c r="V354" s="120">
        <v>252</v>
      </c>
      <c r="W354" s="119">
        <f t="shared" si="244"/>
        <v>1.00364063</v>
      </c>
      <c r="X354" s="112">
        <f t="shared" si="245"/>
        <v>0</v>
      </c>
      <c r="Y354" s="112">
        <f t="shared" si="246"/>
        <v>0</v>
      </c>
      <c r="Z354" s="125" t="str">
        <f t="shared" si="256"/>
        <v>A+J=</v>
      </c>
      <c r="AA354" s="117">
        <f t="shared" si="257"/>
        <v>44641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22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3"/>
      <c r="DE354" s="1"/>
      <c r="DF354" s="1"/>
      <c r="DG354" s="1"/>
      <c r="DH354" s="1"/>
      <c r="DI354" s="1"/>
      <c r="DJ354" s="1"/>
      <c r="DK354" s="1"/>
      <c r="DL354" s="1"/>
      <c r="DM354" s="1"/>
      <c r="DN354" s="4"/>
      <c r="DO354" s="1"/>
      <c r="DP354" s="1"/>
      <c r="DQ354" s="1"/>
      <c r="DR354" s="1"/>
      <c r="DS354" s="1"/>
      <c r="DT354" s="1"/>
    </row>
    <row r="355" spans="1:124" ht="12.75" x14ac:dyDescent="0.2">
      <c r="A355" s="111">
        <f t="shared" si="247"/>
        <v>44620</v>
      </c>
      <c r="B355" s="112">
        <f t="shared" si="240"/>
        <v>0</v>
      </c>
      <c r="C355" s="112">
        <f t="shared" si="253"/>
        <v>0</v>
      </c>
      <c r="D355" s="113">
        <f t="shared" si="248"/>
        <v>5692.31</v>
      </c>
      <c r="E355" s="114">
        <f t="shared" si="235"/>
        <v>5739.56</v>
      </c>
      <c r="F355" s="115">
        <f t="shared" si="236"/>
        <v>44582</v>
      </c>
      <c r="G355" s="116">
        <f t="shared" si="241"/>
        <v>8.3006723105383262E-3</v>
      </c>
      <c r="H355" s="117">
        <f t="shared" si="249"/>
        <v>44641</v>
      </c>
      <c r="I355" s="117">
        <f t="shared" si="242"/>
        <v>44641</v>
      </c>
      <c r="J355" s="118">
        <f t="shared" si="250"/>
        <v>18</v>
      </c>
      <c r="K355" s="118">
        <f t="shared" si="239"/>
        <v>5</v>
      </c>
      <c r="L355" s="8">
        <f t="shared" si="251"/>
        <v>1.00229886</v>
      </c>
      <c r="M355" s="119">
        <f t="shared" si="238"/>
        <v>1.0083006699999999</v>
      </c>
      <c r="N355" s="119">
        <f t="shared" si="258"/>
        <v>1.0844276904028465</v>
      </c>
      <c r="O355" s="112">
        <f t="shared" si="237"/>
        <v>1.0869206300000001</v>
      </c>
      <c r="P355" s="112">
        <f t="shared" si="243"/>
        <v>0</v>
      </c>
      <c r="Q355" s="162">
        <f t="shared" si="254"/>
        <v>0</v>
      </c>
      <c r="R355" s="30">
        <f t="shared" si="255"/>
        <v>0</v>
      </c>
      <c r="S355" s="112">
        <f t="shared" si="234"/>
        <v>0</v>
      </c>
      <c r="T355" s="122">
        <f t="shared" si="252"/>
        <v>0.20100000000000001</v>
      </c>
      <c r="U355" s="120">
        <f t="shared" si="233"/>
        <v>5</v>
      </c>
      <c r="V355" s="120">
        <v>252</v>
      </c>
      <c r="W355" s="119">
        <f t="shared" si="244"/>
        <v>1.00364063</v>
      </c>
      <c r="X355" s="112">
        <f t="shared" si="245"/>
        <v>0</v>
      </c>
      <c r="Y355" s="112">
        <f t="shared" si="246"/>
        <v>0</v>
      </c>
      <c r="Z355" s="125" t="str">
        <f t="shared" si="256"/>
        <v>A+J=</v>
      </c>
      <c r="AA355" s="117">
        <f t="shared" si="257"/>
        <v>44641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22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3"/>
      <c r="DE355" s="1"/>
      <c r="DF355" s="1"/>
      <c r="DG355" s="1"/>
      <c r="DH355" s="1"/>
      <c r="DI355" s="1"/>
      <c r="DJ355" s="1"/>
      <c r="DK355" s="1"/>
      <c r="DL355" s="1"/>
      <c r="DM355" s="1"/>
      <c r="DN355" s="4"/>
      <c r="DO355" s="1"/>
      <c r="DP355" s="1"/>
      <c r="DQ355" s="1"/>
      <c r="DR355" s="1"/>
      <c r="DS355" s="1"/>
      <c r="DT355" s="1"/>
    </row>
    <row r="356" spans="1:124" ht="12.75" x14ac:dyDescent="0.2">
      <c r="A356" s="111">
        <f t="shared" si="247"/>
        <v>44621</v>
      </c>
      <c r="B356" s="112">
        <f t="shared" si="240"/>
        <v>0</v>
      </c>
      <c r="C356" s="112">
        <f t="shared" si="253"/>
        <v>0</v>
      </c>
      <c r="D356" s="113">
        <f t="shared" si="248"/>
        <v>5692.31</v>
      </c>
      <c r="E356" s="114">
        <f t="shared" si="235"/>
        <v>5739.56</v>
      </c>
      <c r="F356" s="115">
        <f t="shared" si="236"/>
        <v>44582</v>
      </c>
      <c r="G356" s="116">
        <f t="shared" si="241"/>
        <v>8.3006723105383262E-3</v>
      </c>
      <c r="H356" s="117">
        <f t="shared" si="249"/>
        <v>44641</v>
      </c>
      <c r="I356" s="117">
        <f t="shared" si="242"/>
        <v>44641</v>
      </c>
      <c r="J356" s="118">
        <f t="shared" si="250"/>
        <v>18</v>
      </c>
      <c r="K356" s="118">
        <f t="shared" si="239"/>
        <v>5</v>
      </c>
      <c r="L356" s="8">
        <f t="shared" si="251"/>
        <v>1.00229886</v>
      </c>
      <c r="M356" s="119">
        <f t="shared" si="238"/>
        <v>1.0083006699999999</v>
      </c>
      <c r="N356" s="119">
        <f t="shared" si="258"/>
        <v>1.0844276904028465</v>
      </c>
      <c r="O356" s="112">
        <f t="shared" si="237"/>
        <v>1.0869206300000001</v>
      </c>
      <c r="P356" s="112">
        <f t="shared" si="243"/>
        <v>0</v>
      </c>
      <c r="Q356" s="162">
        <f t="shared" si="254"/>
        <v>0</v>
      </c>
      <c r="R356" s="30">
        <f t="shared" si="255"/>
        <v>0</v>
      </c>
      <c r="S356" s="112">
        <f t="shared" si="234"/>
        <v>0</v>
      </c>
      <c r="T356" s="122">
        <f t="shared" si="252"/>
        <v>0.20100000000000001</v>
      </c>
      <c r="U356" s="120">
        <f t="shared" si="233"/>
        <v>5</v>
      </c>
      <c r="V356" s="120">
        <v>252</v>
      </c>
      <c r="W356" s="119">
        <f t="shared" si="244"/>
        <v>1.00364063</v>
      </c>
      <c r="X356" s="112">
        <f t="shared" si="245"/>
        <v>0</v>
      </c>
      <c r="Y356" s="112">
        <f t="shared" si="246"/>
        <v>0</v>
      </c>
      <c r="Z356" s="125" t="str">
        <f t="shared" si="256"/>
        <v>A+J=</v>
      </c>
      <c r="AA356" s="117">
        <f t="shared" si="257"/>
        <v>44641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22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3"/>
      <c r="DE356" s="1"/>
      <c r="DF356" s="1"/>
      <c r="DG356" s="1"/>
      <c r="DH356" s="1"/>
      <c r="DI356" s="1"/>
      <c r="DJ356" s="1"/>
      <c r="DK356" s="1"/>
      <c r="DL356" s="1"/>
      <c r="DM356" s="1"/>
      <c r="DN356" s="4"/>
      <c r="DO356" s="1"/>
      <c r="DP356" s="1"/>
      <c r="DQ356" s="1"/>
      <c r="DR356" s="1"/>
      <c r="DS356" s="1"/>
      <c r="DT356" s="1"/>
    </row>
    <row r="357" spans="1:124" ht="12.75" x14ac:dyDescent="0.2">
      <c r="A357" s="111">
        <f t="shared" si="247"/>
        <v>44622</v>
      </c>
      <c r="B357" s="112">
        <f t="shared" si="240"/>
        <v>0</v>
      </c>
      <c r="C357" s="112">
        <f t="shared" si="253"/>
        <v>0</v>
      </c>
      <c r="D357" s="113">
        <f t="shared" si="248"/>
        <v>5692.31</v>
      </c>
      <c r="E357" s="114">
        <f t="shared" si="235"/>
        <v>5739.56</v>
      </c>
      <c r="F357" s="115">
        <f t="shared" si="236"/>
        <v>44582</v>
      </c>
      <c r="G357" s="116">
        <f t="shared" si="241"/>
        <v>8.3006723105383262E-3</v>
      </c>
      <c r="H357" s="117">
        <f t="shared" si="249"/>
        <v>44641</v>
      </c>
      <c r="I357" s="117">
        <f t="shared" si="242"/>
        <v>44641</v>
      </c>
      <c r="J357" s="118">
        <f t="shared" si="250"/>
        <v>18</v>
      </c>
      <c r="K357" s="118">
        <f t="shared" si="239"/>
        <v>5</v>
      </c>
      <c r="L357" s="8">
        <f t="shared" si="251"/>
        <v>1.00229886</v>
      </c>
      <c r="M357" s="119">
        <f t="shared" si="238"/>
        <v>1.0083006699999999</v>
      </c>
      <c r="N357" s="119">
        <f t="shared" si="258"/>
        <v>1.0844276904028465</v>
      </c>
      <c r="O357" s="112">
        <f t="shared" si="237"/>
        <v>1.0869206300000001</v>
      </c>
      <c r="P357" s="112">
        <f t="shared" si="243"/>
        <v>0</v>
      </c>
      <c r="Q357" s="162">
        <f t="shared" si="254"/>
        <v>0</v>
      </c>
      <c r="R357" s="30">
        <f t="shared" si="255"/>
        <v>0</v>
      </c>
      <c r="S357" s="112">
        <f t="shared" si="234"/>
        <v>0</v>
      </c>
      <c r="T357" s="122">
        <f t="shared" si="252"/>
        <v>0.20100000000000001</v>
      </c>
      <c r="U357" s="120">
        <f t="shared" ref="U357:U420" si="259">IF(Q356&gt;0,1,IF(K357=K356,U356,U356+1))</f>
        <v>5</v>
      </c>
      <c r="V357" s="120">
        <v>252</v>
      </c>
      <c r="W357" s="119">
        <f t="shared" si="244"/>
        <v>1.00364063</v>
      </c>
      <c r="X357" s="112">
        <f t="shared" si="245"/>
        <v>0</v>
      </c>
      <c r="Y357" s="112">
        <f t="shared" si="246"/>
        <v>0</v>
      </c>
      <c r="Z357" s="125" t="str">
        <f t="shared" si="256"/>
        <v>A+J=</v>
      </c>
      <c r="AA357" s="117">
        <f t="shared" si="257"/>
        <v>44641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22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3"/>
      <c r="DE357" s="1"/>
      <c r="DF357" s="1"/>
      <c r="DG357" s="1"/>
      <c r="DH357" s="1"/>
      <c r="DI357" s="1"/>
      <c r="DJ357" s="1"/>
      <c r="DK357" s="1"/>
      <c r="DL357" s="1"/>
      <c r="DM357" s="1"/>
      <c r="DN357" s="4"/>
      <c r="DO357" s="1"/>
      <c r="DP357" s="1"/>
      <c r="DQ357" s="1"/>
      <c r="DR357" s="1"/>
      <c r="DS357" s="1"/>
      <c r="DT357" s="1"/>
    </row>
    <row r="358" spans="1:124" ht="12.75" x14ac:dyDescent="0.2">
      <c r="A358" s="111">
        <f t="shared" si="247"/>
        <v>44623</v>
      </c>
      <c r="B358" s="112">
        <f t="shared" si="240"/>
        <v>0</v>
      </c>
      <c r="C358" s="112">
        <f t="shared" si="253"/>
        <v>0</v>
      </c>
      <c r="D358" s="113">
        <f t="shared" si="248"/>
        <v>5692.31</v>
      </c>
      <c r="E358" s="114">
        <f t="shared" si="235"/>
        <v>5739.56</v>
      </c>
      <c r="F358" s="115">
        <f t="shared" si="236"/>
        <v>44582</v>
      </c>
      <c r="G358" s="116">
        <f t="shared" si="241"/>
        <v>8.3006723105383262E-3</v>
      </c>
      <c r="H358" s="117">
        <f t="shared" si="249"/>
        <v>44641</v>
      </c>
      <c r="I358" s="117">
        <f t="shared" si="242"/>
        <v>44641</v>
      </c>
      <c r="J358" s="118">
        <f t="shared" si="250"/>
        <v>18</v>
      </c>
      <c r="K358" s="118">
        <f t="shared" si="239"/>
        <v>6</v>
      </c>
      <c r="L358" s="8">
        <f t="shared" si="251"/>
        <v>1.0027592700000001</v>
      </c>
      <c r="M358" s="119">
        <f t="shared" si="238"/>
        <v>1.0083006699999999</v>
      </c>
      <c r="N358" s="119">
        <f t="shared" si="258"/>
        <v>1.0844276904028465</v>
      </c>
      <c r="O358" s="112">
        <f t="shared" si="237"/>
        <v>1.0874199099999999</v>
      </c>
      <c r="P358" s="112">
        <f t="shared" si="243"/>
        <v>0</v>
      </c>
      <c r="Q358" s="162">
        <f t="shared" si="254"/>
        <v>0</v>
      </c>
      <c r="R358" s="30">
        <f t="shared" si="255"/>
        <v>0</v>
      </c>
      <c r="S358" s="112">
        <f t="shared" si="234"/>
        <v>0</v>
      </c>
      <c r="T358" s="122">
        <f t="shared" si="252"/>
        <v>0.20100000000000001</v>
      </c>
      <c r="U358" s="120">
        <f t="shared" si="259"/>
        <v>6</v>
      </c>
      <c r="V358" s="120">
        <v>252</v>
      </c>
      <c r="W358" s="119">
        <f t="shared" si="244"/>
        <v>1.0043703450000001</v>
      </c>
      <c r="X358" s="112">
        <f t="shared" si="245"/>
        <v>0</v>
      </c>
      <c r="Y358" s="112">
        <f t="shared" si="246"/>
        <v>0</v>
      </c>
      <c r="Z358" s="125" t="str">
        <f t="shared" si="256"/>
        <v>A+J=</v>
      </c>
      <c r="AA358" s="117">
        <f t="shared" si="257"/>
        <v>44641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22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3"/>
      <c r="DE358" s="1"/>
      <c r="DF358" s="1"/>
      <c r="DG358" s="1"/>
      <c r="DH358" s="1"/>
      <c r="DI358" s="1"/>
      <c r="DJ358" s="1"/>
      <c r="DK358" s="1"/>
      <c r="DL358" s="1"/>
      <c r="DM358" s="1"/>
      <c r="DN358" s="4"/>
      <c r="DO358" s="1"/>
      <c r="DP358" s="1"/>
      <c r="DQ358" s="1"/>
      <c r="DR358" s="1"/>
      <c r="DS358" s="1"/>
      <c r="DT358" s="1"/>
    </row>
    <row r="359" spans="1:124" ht="12.75" x14ac:dyDescent="0.2">
      <c r="A359" s="111">
        <f t="shared" si="247"/>
        <v>44624</v>
      </c>
      <c r="B359" s="112">
        <f t="shared" si="240"/>
        <v>0</v>
      </c>
      <c r="C359" s="112">
        <f t="shared" si="253"/>
        <v>0</v>
      </c>
      <c r="D359" s="113">
        <f t="shared" si="248"/>
        <v>5692.31</v>
      </c>
      <c r="E359" s="114">
        <f t="shared" si="235"/>
        <v>5739.56</v>
      </c>
      <c r="F359" s="115">
        <f t="shared" si="236"/>
        <v>44582</v>
      </c>
      <c r="G359" s="116">
        <f t="shared" si="241"/>
        <v>8.3006723105383262E-3</v>
      </c>
      <c r="H359" s="117">
        <f t="shared" si="249"/>
        <v>44641</v>
      </c>
      <c r="I359" s="117">
        <f t="shared" si="242"/>
        <v>44641</v>
      </c>
      <c r="J359" s="118">
        <f t="shared" si="250"/>
        <v>18</v>
      </c>
      <c r="K359" s="118">
        <f t="shared" si="239"/>
        <v>7</v>
      </c>
      <c r="L359" s="8">
        <f t="shared" si="251"/>
        <v>1.0032198800000001</v>
      </c>
      <c r="M359" s="119">
        <f t="shared" si="238"/>
        <v>1.0083006699999999</v>
      </c>
      <c r="N359" s="119">
        <f t="shared" si="258"/>
        <v>1.0844276904028465</v>
      </c>
      <c r="O359" s="112">
        <f t="shared" si="237"/>
        <v>1.08791941</v>
      </c>
      <c r="P359" s="112">
        <f t="shared" si="243"/>
        <v>0</v>
      </c>
      <c r="Q359" s="162">
        <f t="shared" si="254"/>
        <v>0</v>
      </c>
      <c r="R359" s="30">
        <f t="shared" si="255"/>
        <v>0</v>
      </c>
      <c r="S359" s="112">
        <f t="shared" ref="S359:S422" si="260">IF(R359&gt;0,TRUNC(R359*P359,8),0)</f>
        <v>0</v>
      </c>
      <c r="T359" s="122">
        <f t="shared" si="252"/>
        <v>0.20100000000000001</v>
      </c>
      <c r="U359" s="120">
        <f t="shared" si="259"/>
        <v>7</v>
      </c>
      <c r="V359" s="120">
        <v>252</v>
      </c>
      <c r="W359" s="119">
        <f t="shared" si="244"/>
        <v>1.0051005900000001</v>
      </c>
      <c r="X359" s="112">
        <f t="shared" si="245"/>
        <v>0</v>
      </c>
      <c r="Y359" s="112">
        <f t="shared" si="246"/>
        <v>0</v>
      </c>
      <c r="Z359" s="125" t="str">
        <f t="shared" si="256"/>
        <v>A+J=</v>
      </c>
      <c r="AA359" s="117">
        <f t="shared" si="257"/>
        <v>44641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22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3"/>
      <c r="DE359" s="1"/>
      <c r="DF359" s="1"/>
      <c r="DG359" s="1"/>
      <c r="DH359" s="1"/>
      <c r="DI359" s="1"/>
      <c r="DJ359" s="1"/>
      <c r="DK359" s="1"/>
      <c r="DL359" s="1"/>
      <c r="DM359" s="1"/>
      <c r="DN359" s="4"/>
      <c r="DO359" s="1"/>
      <c r="DP359" s="1"/>
      <c r="DQ359" s="1"/>
      <c r="DR359" s="1"/>
      <c r="DS359" s="1"/>
      <c r="DT359" s="1"/>
    </row>
    <row r="360" spans="1:124" ht="12.75" x14ac:dyDescent="0.2">
      <c r="A360" s="111">
        <f t="shared" si="247"/>
        <v>44625</v>
      </c>
      <c r="B360" s="112">
        <f t="shared" si="240"/>
        <v>0</v>
      </c>
      <c r="C360" s="112">
        <f t="shared" si="253"/>
        <v>0</v>
      </c>
      <c r="D360" s="113">
        <f t="shared" si="248"/>
        <v>5692.31</v>
      </c>
      <c r="E360" s="114">
        <f t="shared" ref="E360:E423" si="261">IF($K360=1,VLOOKUP($A359,$AO$10:$AS$131,4),E359)</f>
        <v>5739.56</v>
      </c>
      <c r="F360" s="115">
        <f t="shared" ref="F360:F423" si="262">IF($K360=1,VLOOKUP($A359,$AO$10:$AS$131,5),F359)</f>
        <v>44582</v>
      </c>
      <c r="G360" s="116">
        <f t="shared" si="241"/>
        <v>8.3006723105383262E-3</v>
      </c>
      <c r="H360" s="117">
        <f t="shared" si="249"/>
        <v>44641</v>
      </c>
      <c r="I360" s="117">
        <f t="shared" si="242"/>
        <v>44641</v>
      </c>
      <c r="J360" s="118">
        <f t="shared" si="250"/>
        <v>18</v>
      </c>
      <c r="K360" s="118">
        <f t="shared" si="239"/>
        <v>8</v>
      </c>
      <c r="L360" s="8">
        <f t="shared" si="251"/>
        <v>1.00368071</v>
      </c>
      <c r="M360" s="119">
        <f t="shared" si="238"/>
        <v>1.0083006699999999</v>
      </c>
      <c r="N360" s="119">
        <f t="shared" si="258"/>
        <v>1.0844276904028465</v>
      </c>
      <c r="O360" s="112">
        <f t="shared" si="237"/>
        <v>1.08841915</v>
      </c>
      <c r="P360" s="112">
        <f t="shared" si="243"/>
        <v>0</v>
      </c>
      <c r="Q360" s="162">
        <f t="shared" si="254"/>
        <v>0</v>
      </c>
      <c r="R360" s="30">
        <f t="shared" si="255"/>
        <v>0</v>
      </c>
      <c r="S360" s="112">
        <f t="shared" si="260"/>
        <v>0</v>
      </c>
      <c r="T360" s="122">
        <f t="shared" si="252"/>
        <v>0.20100000000000001</v>
      </c>
      <c r="U360" s="120">
        <f t="shared" si="259"/>
        <v>8</v>
      </c>
      <c r="V360" s="120">
        <v>252</v>
      </c>
      <c r="W360" s="119">
        <f t="shared" si="244"/>
        <v>1.005831366</v>
      </c>
      <c r="X360" s="112">
        <f t="shared" si="245"/>
        <v>0</v>
      </c>
      <c r="Y360" s="112">
        <f t="shared" si="246"/>
        <v>0</v>
      </c>
      <c r="Z360" s="125" t="str">
        <f t="shared" si="256"/>
        <v>A+J=</v>
      </c>
      <c r="AA360" s="117">
        <f t="shared" si="257"/>
        <v>44641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22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3"/>
      <c r="DE360" s="1"/>
      <c r="DF360" s="1"/>
      <c r="DG360" s="1"/>
      <c r="DH360" s="1"/>
      <c r="DI360" s="1"/>
      <c r="DJ360" s="1"/>
      <c r="DK360" s="1"/>
      <c r="DL360" s="1"/>
      <c r="DM360" s="1"/>
      <c r="DN360" s="4"/>
      <c r="DO360" s="1"/>
      <c r="DP360" s="1"/>
      <c r="DQ360" s="1"/>
      <c r="DR360" s="1"/>
      <c r="DS360" s="1"/>
      <c r="DT360" s="1"/>
    </row>
    <row r="361" spans="1:124" ht="12.75" x14ac:dyDescent="0.2">
      <c r="A361" s="111">
        <f t="shared" si="247"/>
        <v>44626</v>
      </c>
      <c r="B361" s="112">
        <f t="shared" si="240"/>
        <v>0</v>
      </c>
      <c r="C361" s="112">
        <f t="shared" si="253"/>
        <v>0</v>
      </c>
      <c r="D361" s="113">
        <f t="shared" si="248"/>
        <v>5692.31</v>
      </c>
      <c r="E361" s="114">
        <f t="shared" si="261"/>
        <v>5739.56</v>
      </c>
      <c r="F361" s="115">
        <f t="shared" si="262"/>
        <v>44582</v>
      </c>
      <c r="G361" s="116">
        <f t="shared" si="241"/>
        <v>8.3006723105383262E-3</v>
      </c>
      <c r="H361" s="117">
        <f t="shared" si="249"/>
        <v>44641</v>
      </c>
      <c r="I361" s="117">
        <f t="shared" si="242"/>
        <v>44641</v>
      </c>
      <c r="J361" s="118">
        <f t="shared" si="250"/>
        <v>18</v>
      </c>
      <c r="K361" s="118">
        <f t="shared" si="239"/>
        <v>8</v>
      </c>
      <c r="L361" s="8">
        <f t="shared" si="251"/>
        <v>1.00368071</v>
      </c>
      <c r="M361" s="119">
        <f t="shared" si="238"/>
        <v>1.0083006699999999</v>
      </c>
      <c r="N361" s="119">
        <f t="shared" si="258"/>
        <v>1.0844276904028465</v>
      </c>
      <c r="O361" s="112">
        <f t="shared" ref="O361:O424" si="263">TRUNC(TRUNC((L361*N361),15),8)</f>
        <v>1.08841915</v>
      </c>
      <c r="P361" s="112">
        <f t="shared" si="243"/>
        <v>0</v>
      </c>
      <c r="Q361" s="162">
        <f t="shared" si="254"/>
        <v>0</v>
      </c>
      <c r="R361" s="30">
        <f t="shared" si="255"/>
        <v>0</v>
      </c>
      <c r="S361" s="112">
        <f t="shared" si="260"/>
        <v>0</v>
      </c>
      <c r="T361" s="122">
        <f t="shared" si="252"/>
        <v>0.20100000000000001</v>
      </c>
      <c r="U361" s="120">
        <f t="shared" si="259"/>
        <v>8</v>
      </c>
      <c r="V361" s="120">
        <v>252</v>
      </c>
      <c r="W361" s="119">
        <f t="shared" si="244"/>
        <v>1.005831366</v>
      </c>
      <c r="X361" s="112">
        <f t="shared" si="245"/>
        <v>0</v>
      </c>
      <c r="Y361" s="112">
        <f t="shared" si="246"/>
        <v>0</v>
      </c>
      <c r="Z361" s="125" t="str">
        <f t="shared" si="256"/>
        <v>A+J=</v>
      </c>
      <c r="AA361" s="117">
        <f t="shared" si="257"/>
        <v>44641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22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3"/>
      <c r="DE361" s="1"/>
      <c r="DF361" s="1"/>
      <c r="DG361" s="1"/>
      <c r="DH361" s="1"/>
      <c r="DI361" s="1"/>
      <c r="DJ361" s="1"/>
      <c r="DK361" s="1"/>
      <c r="DL361" s="1"/>
      <c r="DM361" s="1"/>
      <c r="DN361" s="4"/>
      <c r="DO361" s="1"/>
      <c r="DP361" s="1"/>
      <c r="DQ361" s="1"/>
      <c r="DR361" s="1"/>
      <c r="DS361" s="1"/>
      <c r="DT361" s="1"/>
    </row>
    <row r="362" spans="1:124" ht="12.75" x14ac:dyDescent="0.2">
      <c r="A362" s="111">
        <f t="shared" si="247"/>
        <v>44627</v>
      </c>
      <c r="B362" s="112">
        <f t="shared" si="240"/>
        <v>0</v>
      </c>
      <c r="C362" s="112">
        <f t="shared" si="253"/>
        <v>0</v>
      </c>
      <c r="D362" s="113">
        <f t="shared" si="248"/>
        <v>5692.31</v>
      </c>
      <c r="E362" s="114">
        <f t="shared" si="261"/>
        <v>5739.56</v>
      </c>
      <c r="F362" s="115">
        <f t="shared" si="262"/>
        <v>44582</v>
      </c>
      <c r="G362" s="116">
        <f t="shared" si="241"/>
        <v>8.3006723105383262E-3</v>
      </c>
      <c r="H362" s="117">
        <f t="shared" si="249"/>
        <v>44641</v>
      </c>
      <c r="I362" s="117">
        <f t="shared" si="242"/>
        <v>44641</v>
      </c>
      <c r="J362" s="118">
        <f t="shared" si="250"/>
        <v>18</v>
      </c>
      <c r="K362" s="118">
        <f t="shared" si="239"/>
        <v>8</v>
      </c>
      <c r="L362" s="8">
        <f t="shared" si="251"/>
        <v>1.00368071</v>
      </c>
      <c r="M362" s="119">
        <f t="shared" ref="M362:M425" si="264">IF(I362&gt;I361,L361,M361)</f>
        <v>1.0083006699999999</v>
      </c>
      <c r="N362" s="119">
        <f t="shared" si="258"/>
        <v>1.0844276904028465</v>
      </c>
      <c r="O362" s="112">
        <f t="shared" si="263"/>
        <v>1.08841915</v>
      </c>
      <c r="P362" s="112">
        <f t="shared" si="243"/>
        <v>0</v>
      </c>
      <c r="Q362" s="162">
        <f t="shared" si="254"/>
        <v>0</v>
      </c>
      <c r="R362" s="30">
        <f t="shared" si="255"/>
        <v>0</v>
      </c>
      <c r="S362" s="112">
        <f t="shared" si="260"/>
        <v>0</v>
      </c>
      <c r="T362" s="122">
        <f t="shared" si="252"/>
        <v>0.20100000000000001</v>
      </c>
      <c r="U362" s="120">
        <f t="shared" si="259"/>
        <v>8</v>
      </c>
      <c r="V362" s="120">
        <v>252</v>
      </c>
      <c r="W362" s="119">
        <f t="shared" si="244"/>
        <v>1.005831366</v>
      </c>
      <c r="X362" s="112">
        <f t="shared" si="245"/>
        <v>0</v>
      </c>
      <c r="Y362" s="112">
        <f t="shared" si="246"/>
        <v>0</v>
      </c>
      <c r="Z362" s="125" t="str">
        <f t="shared" si="256"/>
        <v>A+J=</v>
      </c>
      <c r="AA362" s="117">
        <f t="shared" si="257"/>
        <v>44641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22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3"/>
      <c r="DE362" s="1"/>
      <c r="DF362" s="1"/>
      <c r="DG362" s="1"/>
      <c r="DH362" s="1"/>
      <c r="DI362" s="1"/>
      <c r="DJ362" s="1"/>
      <c r="DK362" s="1"/>
      <c r="DL362" s="1"/>
      <c r="DM362" s="1"/>
      <c r="DN362" s="4"/>
      <c r="DO362" s="1"/>
      <c r="DP362" s="1"/>
      <c r="DQ362" s="1"/>
      <c r="DR362" s="1"/>
      <c r="DS362" s="1"/>
      <c r="DT362" s="1"/>
    </row>
    <row r="363" spans="1:124" ht="12.75" x14ac:dyDescent="0.2">
      <c r="A363" s="111">
        <f t="shared" si="247"/>
        <v>44628</v>
      </c>
      <c r="B363" s="112">
        <f t="shared" si="240"/>
        <v>0</v>
      </c>
      <c r="C363" s="112">
        <f t="shared" si="253"/>
        <v>0</v>
      </c>
      <c r="D363" s="113">
        <f t="shared" si="248"/>
        <v>5692.31</v>
      </c>
      <c r="E363" s="114">
        <f t="shared" si="261"/>
        <v>5739.56</v>
      </c>
      <c r="F363" s="115">
        <f t="shared" si="262"/>
        <v>44582</v>
      </c>
      <c r="G363" s="116">
        <f t="shared" si="241"/>
        <v>8.3006723105383262E-3</v>
      </c>
      <c r="H363" s="117">
        <f t="shared" si="249"/>
        <v>44641</v>
      </c>
      <c r="I363" s="117">
        <f t="shared" si="242"/>
        <v>44641</v>
      </c>
      <c r="J363" s="118">
        <f t="shared" si="250"/>
        <v>18</v>
      </c>
      <c r="K363" s="118">
        <f t="shared" si="239"/>
        <v>9</v>
      </c>
      <c r="L363" s="8">
        <f t="shared" si="251"/>
        <v>1.0041417500000001</v>
      </c>
      <c r="M363" s="119">
        <f t="shared" si="264"/>
        <v>1.0083006699999999</v>
      </c>
      <c r="N363" s="119">
        <f t="shared" si="258"/>
        <v>1.0844276904028465</v>
      </c>
      <c r="O363" s="112">
        <f t="shared" si="263"/>
        <v>1.08891911</v>
      </c>
      <c r="P363" s="112">
        <f t="shared" si="243"/>
        <v>0</v>
      </c>
      <c r="Q363" s="162">
        <f t="shared" si="254"/>
        <v>0</v>
      </c>
      <c r="R363" s="30">
        <f t="shared" si="255"/>
        <v>0</v>
      </c>
      <c r="S363" s="112">
        <f t="shared" si="260"/>
        <v>0</v>
      </c>
      <c r="T363" s="122">
        <f t="shared" si="252"/>
        <v>0.20100000000000001</v>
      </c>
      <c r="U363" s="120">
        <f t="shared" si="259"/>
        <v>9</v>
      </c>
      <c r="V363" s="120">
        <v>252</v>
      </c>
      <c r="W363" s="119">
        <f t="shared" si="244"/>
        <v>1.006562674</v>
      </c>
      <c r="X363" s="112">
        <f t="shared" si="245"/>
        <v>0</v>
      </c>
      <c r="Y363" s="112">
        <f t="shared" si="246"/>
        <v>0</v>
      </c>
      <c r="Z363" s="125" t="str">
        <f t="shared" si="256"/>
        <v>A+J=</v>
      </c>
      <c r="AA363" s="117">
        <f t="shared" si="257"/>
        <v>44641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22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3"/>
      <c r="DE363" s="1"/>
      <c r="DF363" s="1"/>
      <c r="DG363" s="1"/>
      <c r="DH363" s="1"/>
      <c r="DI363" s="1"/>
      <c r="DJ363" s="1"/>
      <c r="DK363" s="1"/>
      <c r="DL363" s="1"/>
      <c r="DM363" s="1"/>
      <c r="DN363" s="4"/>
      <c r="DO363" s="1"/>
      <c r="DP363" s="1"/>
      <c r="DQ363" s="1"/>
      <c r="DR363" s="1"/>
      <c r="DS363" s="1"/>
      <c r="DT363" s="1"/>
    </row>
    <row r="364" spans="1:124" ht="12.75" x14ac:dyDescent="0.2">
      <c r="A364" s="111">
        <f t="shared" si="247"/>
        <v>44629</v>
      </c>
      <c r="B364" s="112">
        <f t="shared" si="240"/>
        <v>0</v>
      </c>
      <c r="C364" s="112">
        <f t="shared" si="253"/>
        <v>0</v>
      </c>
      <c r="D364" s="113">
        <f t="shared" si="248"/>
        <v>5692.31</v>
      </c>
      <c r="E364" s="114">
        <f t="shared" si="261"/>
        <v>5739.56</v>
      </c>
      <c r="F364" s="115">
        <f t="shared" si="262"/>
        <v>44582</v>
      </c>
      <c r="G364" s="116">
        <f t="shared" si="241"/>
        <v>8.3006723105383262E-3</v>
      </c>
      <c r="H364" s="117">
        <f t="shared" si="249"/>
        <v>44641</v>
      </c>
      <c r="I364" s="117">
        <f t="shared" si="242"/>
        <v>44641</v>
      </c>
      <c r="J364" s="118">
        <f t="shared" si="250"/>
        <v>18</v>
      </c>
      <c r="K364" s="118">
        <f t="shared" si="239"/>
        <v>10</v>
      </c>
      <c r="L364" s="8">
        <f t="shared" si="251"/>
        <v>1.0046030100000001</v>
      </c>
      <c r="M364" s="119">
        <f t="shared" si="264"/>
        <v>1.0083006699999999</v>
      </c>
      <c r="N364" s="119">
        <f t="shared" si="258"/>
        <v>1.0844276904028465</v>
      </c>
      <c r="O364" s="112">
        <f t="shared" si="263"/>
        <v>1.08941932</v>
      </c>
      <c r="P364" s="112">
        <f t="shared" si="243"/>
        <v>0</v>
      </c>
      <c r="Q364" s="162">
        <f t="shared" si="254"/>
        <v>0</v>
      </c>
      <c r="R364" s="30">
        <f t="shared" si="255"/>
        <v>0</v>
      </c>
      <c r="S364" s="112">
        <f t="shared" si="260"/>
        <v>0</v>
      </c>
      <c r="T364" s="122">
        <f t="shared" si="252"/>
        <v>0.20100000000000001</v>
      </c>
      <c r="U364" s="120">
        <f t="shared" si="259"/>
        <v>10</v>
      </c>
      <c r="V364" s="120">
        <v>252</v>
      </c>
      <c r="W364" s="119">
        <f t="shared" si="244"/>
        <v>1.007294514</v>
      </c>
      <c r="X364" s="112">
        <f t="shared" si="245"/>
        <v>0</v>
      </c>
      <c r="Y364" s="112">
        <f t="shared" si="246"/>
        <v>0</v>
      </c>
      <c r="Z364" s="125" t="str">
        <f t="shared" si="256"/>
        <v>A+J=</v>
      </c>
      <c r="AA364" s="117">
        <f t="shared" si="257"/>
        <v>44641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22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3"/>
      <c r="DE364" s="1"/>
      <c r="DF364" s="1"/>
      <c r="DG364" s="1"/>
      <c r="DH364" s="1"/>
      <c r="DI364" s="1"/>
      <c r="DJ364" s="1"/>
      <c r="DK364" s="1"/>
      <c r="DL364" s="1"/>
      <c r="DM364" s="1"/>
      <c r="DN364" s="4"/>
      <c r="DO364" s="1"/>
      <c r="DP364" s="1"/>
      <c r="DQ364" s="1"/>
      <c r="DR364" s="1"/>
      <c r="DS364" s="1"/>
      <c r="DT364" s="1"/>
    </row>
    <row r="365" spans="1:124" ht="12.75" x14ac:dyDescent="0.2">
      <c r="A365" s="111">
        <f t="shared" si="247"/>
        <v>44630</v>
      </c>
      <c r="B365" s="112">
        <f t="shared" si="240"/>
        <v>0</v>
      </c>
      <c r="C365" s="112">
        <f t="shared" si="253"/>
        <v>0</v>
      </c>
      <c r="D365" s="113">
        <f t="shared" si="248"/>
        <v>5692.31</v>
      </c>
      <c r="E365" s="114">
        <f t="shared" si="261"/>
        <v>5739.56</v>
      </c>
      <c r="F365" s="115">
        <f t="shared" si="262"/>
        <v>44582</v>
      </c>
      <c r="G365" s="116">
        <f t="shared" si="241"/>
        <v>8.3006723105383262E-3</v>
      </c>
      <c r="H365" s="117">
        <f t="shared" si="249"/>
        <v>44641</v>
      </c>
      <c r="I365" s="117">
        <f t="shared" si="242"/>
        <v>44641</v>
      </c>
      <c r="J365" s="118">
        <f t="shared" si="250"/>
        <v>18</v>
      </c>
      <c r="K365" s="118">
        <f t="shared" si="239"/>
        <v>11</v>
      </c>
      <c r="L365" s="8">
        <f t="shared" si="251"/>
        <v>1.00506447</v>
      </c>
      <c r="M365" s="119">
        <f t="shared" si="264"/>
        <v>1.0083006699999999</v>
      </c>
      <c r="N365" s="119">
        <f t="shared" si="258"/>
        <v>1.0844276904028465</v>
      </c>
      <c r="O365" s="112">
        <f t="shared" si="263"/>
        <v>1.08991974</v>
      </c>
      <c r="P365" s="112">
        <f t="shared" si="243"/>
        <v>0</v>
      </c>
      <c r="Q365" s="162">
        <f t="shared" si="254"/>
        <v>0</v>
      </c>
      <c r="R365" s="30">
        <f t="shared" si="255"/>
        <v>0</v>
      </c>
      <c r="S365" s="112">
        <f t="shared" si="260"/>
        <v>0</v>
      </c>
      <c r="T365" s="122">
        <f t="shared" si="252"/>
        <v>0.20100000000000001</v>
      </c>
      <c r="U365" s="120">
        <f t="shared" si="259"/>
        <v>11</v>
      </c>
      <c r="V365" s="120">
        <v>252</v>
      </c>
      <c r="W365" s="119">
        <f t="shared" si="244"/>
        <v>1.008026885</v>
      </c>
      <c r="X365" s="112">
        <f t="shared" si="245"/>
        <v>0</v>
      </c>
      <c r="Y365" s="112">
        <f t="shared" si="246"/>
        <v>0</v>
      </c>
      <c r="Z365" s="125" t="str">
        <f t="shared" si="256"/>
        <v>A+J=</v>
      </c>
      <c r="AA365" s="117">
        <f t="shared" si="257"/>
        <v>44641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22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3"/>
      <c r="DE365" s="1"/>
      <c r="DF365" s="1"/>
      <c r="DG365" s="1"/>
      <c r="DH365" s="1"/>
      <c r="DI365" s="1"/>
      <c r="DJ365" s="1"/>
      <c r="DK365" s="1"/>
      <c r="DL365" s="1"/>
      <c r="DM365" s="1"/>
      <c r="DN365" s="4"/>
      <c r="DO365" s="1"/>
      <c r="DP365" s="1"/>
      <c r="DQ365" s="1"/>
      <c r="DR365" s="1"/>
      <c r="DS365" s="1"/>
      <c r="DT365" s="1"/>
    </row>
    <row r="366" spans="1:124" ht="12.75" x14ac:dyDescent="0.2">
      <c r="A366" s="111">
        <f t="shared" si="247"/>
        <v>44631</v>
      </c>
      <c r="B366" s="112">
        <f t="shared" si="240"/>
        <v>0</v>
      </c>
      <c r="C366" s="112">
        <f t="shared" si="253"/>
        <v>0</v>
      </c>
      <c r="D366" s="113">
        <f t="shared" si="248"/>
        <v>5692.31</v>
      </c>
      <c r="E366" s="114">
        <f t="shared" si="261"/>
        <v>5739.56</v>
      </c>
      <c r="F366" s="115">
        <f t="shared" si="262"/>
        <v>44582</v>
      </c>
      <c r="G366" s="116">
        <f t="shared" si="241"/>
        <v>8.3006723105383262E-3</v>
      </c>
      <c r="H366" s="117">
        <f t="shared" si="249"/>
        <v>44641</v>
      </c>
      <c r="I366" s="117">
        <f t="shared" si="242"/>
        <v>44641</v>
      </c>
      <c r="J366" s="118">
        <f t="shared" si="250"/>
        <v>18</v>
      </c>
      <c r="K366" s="118">
        <f t="shared" ref="K366:K429" si="265">(J366-(NETWORKDAYS(A366,I366,AD$148:AD$502)-1))</f>
        <v>12</v>
      </c>
      <c r="L366" s="8">
        <f t="shared" si="251"/>
        <v>1.0055261499999999</v>
      </c>
      <c r="M366" s="119">
        <f t="shared" si="264"/>
        <v>1.0083006699999999</v>
      </c>
      <c r="N366" s="119">
        <f t="shared" si="258"/>
        <v>1.0844276904028465</v>
      </c>
      <c r="O366" s="112">
        <f t="shared" si="263"/>
        <v>1.0904204</v>
      </c>
      <c r="P366" s="112">
        <f t="shared" si="243"/>
        <v>0</v>
      </c>
      <c r="Q366" s="162">
        <f t="shared" si="254"/>
        <v>0</v>
      </c>
      <c r="R366" s="30">
        <f t="shared" si="255"/>
        <v>0</v>
      </c>
      <c r="S366" s="112">
        <f t="shared" si="260"/>
        <v>0</v>
      </c>
      <c r="T366" s="122">
        <f t="shared" si="252"/>
        <v>0.20100000000000001</v>
      </c>
      <c r="U366" s="120">
        <f t="shared" si="259"/>
        <v>12</v>
      </c>
      <c r="V366" s="120">
        <v>252</v>
      </c>
      <c r="W366" s="119">
        <f t="shared" si="244"/>
        <v>1.008759789</v>
      </c>
      <c r="X366" s="112">
        <f t="shared" si="245"/>
        <v>0</v>
      </c>
      <c r="Y366" s="112">
        <f t="shared" si="246"/>
        <v>0</v>
      </c>
      <c r="Z366" s="125" t="str">
        <f t="shared" si="256"/>
        <v>A+J=</v>
      </c>
      <c r="AA366" s="117">
        <f t="shared" si="257"/>
        <v>44641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22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3"/>
      <c r="DE366" s="1"/>
      <c r="DF366" s="1"/>
      <c r="DG366" s="1"/>
      <c r="DH366" s="1"/>
      <c r="DI366" s="1"/>
      <c r="DJ366" s="1"/>
      <c r="DK366" s="1"/>
      <c r="DL366" s="1"/>
      <c r="DM366" s="1"/>
      <c r="DN366" s="4"/>
      <c r="DO366" s="1"/>
      <c r="DP366" s="1"/>
      <c r="DQ366" s="1"/>
      <c r="DR366" s="1"/>
      <c r="DS366" s="1"/>
      <c r="DT366" s="1"/>
    </row>
    <row r="367" spans="1:124" ht="12.75" x14ac:dyDescent="0.2">
      <c r="A367" s="111">
        <f t="shared" si="247"/>
        <v>44632</v>
      </c>
      <c r="B367" s="112">
        <f t="shared" si="240"/>
        <v>0</v>
      </c>
      <c r="C367" s="112">
        <f t="shared" si="253"/>
        <v>0</v>
      </c>
      <c r="D367" s="113">
        <f t="shared" si="248"/>
        <v>5692.31</v>
      </c>
      <c r="E367" s="114">
        <f t="shared" si="261"/>
        <v>5739.56</v>
      </c>
      <c r="F367" s="115">
        <f t="shared" si="262"/>
        <v>44582</v>
      </c>
      <c r="G367" s="116">
        <f t="shared" si="241"/>
        <v>8.3006723105383262E-3</v>
      </c>
      <c r="H367" s="117">
        <f t="shared" si="249"/>
        <v>44641</v>
      </c>
      <c r="I367" s="117">
        <f t="shared" si="242"/>
        <v>44641</v>
      </c>
      <c r="J367" s="118">
        <f t="shared" si="250"/>
        <v>18</v>
      </c>
      <c r="K367" s="118">
        <f t="shared" si="265"/>
        <v>13</v>
      </c>
      <c r="L367" s="8">
        <f t="shared" si="251"/>
        <v>1.0059880400000001</v>
      </c>
      <c r="M367" s="119">
        <f t="shared" si="264"/>
        <v>1.0083006699999999</v>
      </c>
      <c r="N367" s="119">
        <f t="shared" si="258"/>
        <v>1.0844276904028465</v>
      </c>
      <c r="O367" s="112">
        <f t="shared" si="263"/>
        <v>1.0909212800000001</v>
      </c>
      <c r="P367" s="112">
        <f t="shared" si="243"/>
        <v>0</v>
      </c>
      <c r="Q367" s="162">
        <f t="shared" si="254"/>
        <v>0</v>
      </c>
      <c r="R367" s="30">
        <f t="shared" si="255"/>
        <v>0</v>
      </c>
      <c r="S367" s="112">
        <f t="shared" si="260"/>
        <v>0</v>
      </c>
      <c r="T367" s="122">
        <f t="shared" si="252"/>
        <v>0.20100000000000001</v>
      </c>
      <c r="U367" s="120">
        <f t="shared" si="259"/>
        <v>13</v>
      </c>
      <c r="V367" s="120">
        <v>252</v>
      </c>
      <c r="W367" s="119">
        <f t="shared" si="244"/>
        <v>1.009493226</v>
      </c>
      <c r="X367" s="112">
        <f t="shared" si="245"/>
        <v>0</v>
      </c>
      <c r="Y367" s="112">
        <f t="shared" si="246"/>
        <v>0</v>
      </c>
      <c r="Z367" s="125" t="str">
        <f t="shared" si="256"/>
        <v>A+J=</v>
      </c>
      <c r="AA367" s="117">
        <f t="shared" si="257"/>
        <v>44641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22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3"/>
      <c r="DE367" s="1"/>
      <c r="DF367" s="1"/>
      <c r="DG367" s="1"/>
      <c r="DH367" s="1"/>
      <c r="DI367" s="1"/>
      <c r="DJ367" s="1"/>
      <c r="DK367" s="1"/>
      <c r="DL367" s="1"/>
      <c r="DM367" s="1"/>
      <c r="DN367" s="4"/>
      <c r="DO367" s="1"/>
      <c r="DP367" s="1"/>
      <c r="DQ367" s="1"/>
      <c r="DR367" s="1"/>
      <c r="DS367" s="1"/>
      <c r="DT367" s="1"/>
    </row>
    <row r="368" spans="1:124" ht="12.75" x14ac:dyDescent="0.2">
      <c r="A368" s="111">
        <f t="shared" si="247"/>
        <v>44633</v>
      </c>
      <c r="B368" s="112">
        <f t="shared" si="240"/>
        <v>0</v>
      </c>
      <c r="C368" s="112">
        <f t="shared" si="253"/>
        <v>0</v>
      </c>
      <c r="D368" s="113">
        <f t="shared" si="248"/>
        <v>5692.31</v>
      </c>
      <c r="E368" s="114">
        <f t="shared" si="261"/>
        <v>5739.56</v>
      </c>
      <c r="F368" s="115">
        <f t="shared" si="262"/>
        <v>44582</v>
      </c>
      <c r="G368" s="116">
        <f t="shared" si="241"/>
        <v>8.3006723105383262E-3</v>
      </c>
      <c r="H368" s="117">
        <f t="shared" si="249"/>
        <v>44641</v>
      </c>
      <c r="I368" s="117">
        <f t="shared" si="242"/>
        <v>44641</v>
      </c>
      <c r="J368" s="118">
        <f t="shared" si="250"/>
        <v>18</v>
      </c>
      <c r="K368" s="118">
        <f t="shared" si="265"/>
        <v>13</v>
      </c>
      <c r="L368" s="8">
        <f t="shared" si="251"/>
        <v>1.0059880400000001</v>
      </c>
      <c r="M368" s="119">
        <f t="shared" si="264"/>
        <v>1.0083006699999999</v>
      </c>
      <c r="N368" s="119">
        <f t="shared" si="258"/>
        <v>1.0844276904028465</v>
      </c>
      <c r="O368" s="112">
        <f t="shared" si="263"/>
        <v>1.0909212800000001</v>
      </c>
      <c r="P368" s="112">
        <f t="shared" si="243"/>
        <v>0</v>
      </c>
      <c r="Q368" s="162">
        <f t="shared" si="254"/>
        <v>0</v>
      </c>
      <c r="R368" s="30">
        <f t="shared" si="255"/>
        <v>0</v>
      </c>
      <c r="S368" s="112">
        <f t="shared" si="260"/>
        <v>0</v>
      </c>
      <c r="T368" s="122">
        <f t="shared" si="252"/>
        <v>0.20100000000000001</v>
      </c>
      <c r="U368" s="120">
        <f t="shared" si="259"/>
        <v>13</v>
      </c>
      <c r="V368" s="120">
        <v>252</v>
      </c>
      <c r="W368" s="119">
        <f t="shared" si="244"/>
        <v>1.009493226</v>
      </c>
      <c r="X368" s="112">
        <f t="shared" si="245"/>
        <v>0</v>
      </c>
      <c r="Y368" s="112">
        <f t="shared" si="246"/>
        <v>0</v>
      </c>
      <c r="Z368" s="125" t="str">
        <f t="shared" si="256"/>
        <v>A+J=</v>
      </c>
      <c r="AA368" s="117">
        <f t="shared" si="257"/>
        <v>44641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22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3"/>
      <c r="DE368" s="1"/>
      <c r="DF368" s="1"/>
      <c r="DG368" s="1"/>
      <c r="DH368" s="1"/>
      <c r="DI368" s="1"/>
      <c r="DJ368" s="1"/>
      <c r="DK368" s="1"/>
      <c r="DL368" s="1"/>
      <c r="DM368" s="1"/>
      <c r="DN368" s="4"/>
      <c r="DO368" s="1"/>
      <c r="DP368" s="1"/>
      <c r="DQ368" s="1"/>
      <c r="DR368" s="1"/>
      <c r="DS368" s="1"/>
      <c r="DT368" s="1"/>
    </row>
    <row r="369" spans="1:124" ht="12.75" x14ac:dyDescent="0.2">
      <c r="A369" s="111">
        <f t="shared" si="247"/>
        <v>44634</v>
      </c>
      <c r="B369" s="112">
        <f t="shared" si="240"/>
        <v>0</v>
      </c>
      <c r="C369" s="112">
        <f t="shared" si="253"/>
        <v>0</v>
      </c>
      <c r="D369" s="113">
        <f t="shared" si="248"/>
        <v>5692.31</v>
      </c>
      <c r="E369" s="114">
        <f t="shared" si="261"/>
        <v>5739.56</v>
      </c>
      <c r="F369" s="115">
        <f t="shared" si="262"/>
        <v>44582</v>
      </c>
      <c r="G369" s="116">
        <f t="shared" si="241"/>
        <v>8.3006723105383262E-3</v>
      </c>
      <c r="H369" s="117">
        <f t="shared" si="249"/>
        <v>44641</v>
      </c>
      <c r="I369" s="117">
        <f t="shared" si="242"/>
        <v>44641</v>
      </c>
      <c r="J369" s="118">
        <f t="shared" si="250"/>
        <v>18</v>
      </c>
      <c r="K369" s="118">
        <f t="shared" si="265"/>
        <v>13</v>
      </c>
      <c r="L369" s="8">
        <f t="shared" si="251"/>
        <v>1.0059880400000001</v>
      </c>
      <c r="M369" s="119">
        <f t="shared" si="264"/>
        <v>1.0083006699999999</v>
      </c>
      <c r="N369" s="119">
        <f t="shared" si="258"/>
        <v>1.0844276904028465</v>
      </c>
      <c r="O369" s="112">
        <f t="shared" si="263"/>
        <v>1.0909212800000001</v>
      </c>
      <c r="P369" s="112">
        <f t="shared" si="243"/>
        <v>0</v>
      </c>
      <c r="Q369" s="162">
        <f t="shared" si="254"/>
        <v>0</v>
      </c>
      <c r="R369" s="30">
        <f t="shared" si="255"/>
        <v>0</v>
      </c>
      <c r="S369" s="112">
        <f t="shared" si="260"/>
        <v>0</v>
      </c>
      <c r="T369" s="122">
        <f t="shared" si="252"/>
        <v>0.20100000000000001</v>
      </c>
      <c r="U369" s="120">
        <f t="shared" si="259"/>
        <v>13</v>
      </c>
      <c r="V369" s="120">
        <v>252</v>
      </c>
      <c r="W369" s="119">
        <f t="shared" si="244"/>
        <v>1.009493226</v>
      </c>
      <c r="X369" s="112">
        <f t="shared" si="245"/>
        <v>0</v>
      </c>
      <c r="Y369" s="112">
        <f t="shared" si="246"/>
        <v>0</v>
      </c>
      <c r="Z369" s="125" t="str">
        <f t="shared" si="256"/>
        <v>A+J=</v>
      </c>
      <c r="AA369" s="117">
        <f t="shared" si="257"/>
        <v>44641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22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3"/>
      <c r="DE369" s="1"/>
      <c r="DF369" s="1"/>
      <c r="DG369" s="1"/>
      <c r="DH369" s="1"/>
      <c r="DI369" s="1"/>
      <c r="DJ369" s="1"/>
      <c r="DK369" s="1"/>
      <c r="DL369" s="1"/>
      <c r="DM369" s="1"/>
      <c r="DN369" s="4"/>
      <c r="DO369" s="1"/>
      <c r="DP369" s="1"/>
      <c r="DQ369" s="1"/>
      <c r="DR369" s="1"/>
      <c r="DS369" s="1"/>
      <c r="DT369" s="1"/>
    </row>
    <row r="370" spans="1:124" ht="12.75" x14ac:dyDescent="0.2">
      <c r="A370" s="111">
        <f t="shared" si="247"/>
        <v>44635</v>
      </c>
      <c r="B370" s="112">
        <f t="shared" si="240"/>
        <v>0</v>
      </c>
      <c r="C370" s="112">
        <f t="shared" si="253"/>
        <v>0</v>
      </c>
      <c r="D370" s="113">
        <f t="shared" si="248"/>
        <v>5692.31</v>
      </c>
      <c r="E370" s="114">
        <f t="shared" si="261"/>
        <v>5739.56</v>
      </c>
      <c r="F370" s="115">
        <f t="shared" si="262"/>
        <v>44582</v>
      </c>
      <c r="G370" s="116">
        <f t="shared" si="241"/>
        <v>8.3006723105383262E-3</v>
      </c>
      <c r="H370" s="117">
        <f t="shared" si="249"/>
        <v>44641</v>
      </c>
      <c r="I370" s="117">
        <f t="shared" si="242"/>
        <v>44641</v>
      </c>
      <c r="J370" s="118">
        <f t="shared" si="250"/>
        <v>18</v>
      </c>
      <c r="K370" s="118">
        <f t="shared" si="265"/>
        <v>14</v>
      </c>
      <c r="L370" s="8">
        <f t="shared" si="251"/>
        <v>1.0064501400000001</v>
      </c>
      <c r="M370" s="119">
        <f t="shared" si="264"/>
        <v>1.0083006699999999</v>
      </c>
      <c r="N370" s="119">
        <f t="shared" si="258"/>
        <v>1.0844276904028465</v>
      </c>
      <c r="O370" s="112">
        <f t="shared" si="263"/>
        <v>1.0914223999999999</v>
      </c>
      <c r="P370" s="112">
        <f t="shared" si="243"/>
        <v>0</v>
      </c>
      <c r="Q370" s="162">
        <f t="shared" si="254"/>
        <v>0</v>
      </c>
      <c r="R370" s="30">
        <f t="shared" si="255"/>
        <v>0</v>
      </c>
      <c r="S370" s="112">
        <f t="shared" si="260"/>
        <v>0</v>
      </c>
      <c r="T370" s="122">
        <f t="shared" si="252"/>
        <v>0.20100000000000001</v>
      </c>
      <c r="U370" s="120">
        <f t="shared" si="259"/>
        <v>14</v>
      </c>
      <c r="V370" s="120">
        <v>252</v>
      </c>
      <c r="W370" s="119">
        <f t="shared" si="244"/>
        <v>1.010227196</v>
      </c>
      <c r="X370" s="112">
        <f t="shared" si="245"/>
        <v>0</v>
      </c>
      <c r="Y370" s="112">
        <f t="shared" si="246"/>
        <v>0</v>
      </c>
      <c r="Z370" s="125" t="str">
        <f t="shared" si="256"/>
        <v>A+J=</v>
      </c>
      <c r="AA370" s="117">
        <f t="shared" si="257"/>
        <v>44641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22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3"/>
      <c r="DE370" s="1"/>
      <c r="DF370" s="1"/>
      <c r="DG370" s="1"/>
      <c r="DH370" s="1"/>
      <c r="DI370" s="1"/>
      <c r="DJ370" s="1"/>
      <c r="DK370" s="1"/>
      <c r="DL370" s="1"/>
      <c r="DM370" s="1"/>
      <c r="DN370" s="4"/>
      <c r="DO370" s="1"/>
      <c r="DP370" s="1"/>
      <c r="DQ370" s="1"/>
      <c r="DR370" s="1"/>
      <c r="DS370" s="1"/>
      <c r="DT370" s="1"/>
    </row>
    <row r="371" spans="1:124" ht="12.75" x14ac:dyDescent="0.2">
      <c r="A371" s="111">
        <f t="shared" si="247"/>
        <v>44636</v>
      </c>
      <c r="B371" s="112">
        <f t="shared" si="240"/>
        <v>0</v>
      </c>
      <c r="C371" s="112">
        <f t="shared" si="253"/>
        <v>0</v>
      </c>
      <c r="D371" s="113">
        <f t="shared" si="248"/>
        <v>5692.31</v>
      </c>
      <c r="E371" s="114">
        <f t="shared" si="261"/>
        <v>5739.56</v>
      </c>
      <c r="F371" s="115">
        <f t="shared" si="262"/>
        <v>44582</v>
      </c>
      <c r="G371" s="116">
        <f t="shared" si="241"/>
        <v>8.3006723105383262E-3</v>
      </c>
      <c r="H371" s="117">
        <f t="shared" si="249"/>
        <v>44641</v>
      </c>
      <c r="I371" s="117">
        <f t="shared" si="242"/>
        <v>44641</v>
      </c>
      <c r="J371" s="118">
        <f t="shared" si="250"/>
        <v>18</v>
      </c>
      <c r="K371" s="118">
        <f t="shared" si="265"/>
        <v>15</v>
      </c>
      <c r="L371" s="8">
        <f t="shared" si="251"/>
        <v>1.00691245</v>
      </c>
      <c r="M371" s="119">
        <f t="shared" si="264"/>
        <v>1.0083006699999999</v>
      </c>
      <c r="N371" s="119">
        <f t="shared" si="258"/>
        <v>1.0844276904028465</v>
      </c>
      <c r="O371" s="112">
        <f t="shared" si="263"/>
        <v>1.0919237399999999</v>
      </c>
      <c r="P371" s="112">
        <f t="shared" si="243"/>
        <v>0</v>
      </c>
      <c r="Q371" s="162">
        <f t="shared" si="254"/>
        <v>0</v>
      </c>
      <c r="R371" s="30">
        <f t="shared" si="255"/>
        <v>0</v>
      </c>
      <c r="S371" s="112">
        <f t="shared" si="260"/>
        <v>0</v>
      </c>
      <c r="T371" s="122">
        <f t="shared" si="252"/>
        <v>0.20100000000000001</v>
      </c>
      <c r="U371" s="120">
        <f t="shared" si="259"/>
        <v>15</v>
      </c>
      <c r="V371" s="120">
        <v>252</v>
      </c>
      <c r="W371" s="119">
        <f t="shared" si="244"/>
        <v>1.0109617</v>
      </c>
      <c r="X371" s="112">
        <f t="shared" si="245"/>
        <v>0</v>
      </c>
      <c r="Y371" s="112">
        <f t="shared" si="246"/>
        <v>0</v>
      </c>
      <c r="Z371" s="125" t="str">
        <f t="shared" si="256"/>
        <v>A+J=</v>
      </c>
      <c r="AA371" s="117">
        <f t="shared" si="257"/>
        <v>44641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22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3"/>
      <c r="DE371" s="1"/>
      <c r="DF371" s="1"/>
      <c r="DG371" s="1"/>
      <c r="DH371" s="1"/>
      <c r="DI371" s="1"/>
      <c r="DJ371" s="1"/>
      <c r="DK371" s="1"/>
      <c r="DL371" s="1"/>
      <c r="DM371" s="1"/>
      <c r="DN371" s="4"/>
      <c r="DO371" s="1"/>
      <c r="DP371" s="1"/>
      <c r="DQ371" s="1"/>
      <c r="DR371" s="1"/>
      <c r="DS371" s="1"/>
      <c r="DT371" s="1"/>
    </row>
    <row r="372" spans="1:124" ht="12.75" x14ac:dyDescent="0.2">
      <c r="A372" s="111">
        <f t="shared" si="247"/>
        <v>44637</v>
      </c>
      <c r="B372" s="112">
        <f t="shared" si="240"/>
        <v>0</v>
      </c>
      <c r="C372" s="112">
        <f t="shared" si="253"/>
        <v>0</v>
      </c>
      <c r="D372" s="113">
        <f t="shared" si="248"/>
        <v>5692.31</v>
      </c>
      <c r="E372" s="114">
        <f t="shared" si="261"/>
        <v>5739.56</v>
      </c>
      <c r="F372" s="115">
        <f t="shared" si="262"/>
        <v>44582</v>
      </c>
      <c r="G372" s="116">
        <f t="shared" si="241"/>
        <v>8.3006723105383262E-3</v>
      </c>
      <c r="H372" s="117">
        <f t="shared" si="249"/>
        <v>44641</v>
      </c>
      <c r="I372" s="117">
        <f t="shared" si="242"/>
        <v>44641</v>
      </c>
      <c r="J372" s="118">
        <f t="shared" si="250"/>
        <v>18</v>
      </c>
      <c r="K372" s="118">
        <f t="shared" si="265"/>
        <v>16</v>
      </c>
      <c r="L372" s="8">
        <f t="shared" si="251"/>
        <v>1.00737498</v>
      </c>
      <c r="M372" s="119">
        <f t="shared" si="264"/>
        <v>1.0083006699999999</v>
      </c>
      <c r="N372" s="119">
        <f t="shared" si="258"/>
        <v>1.0844276904028465</v>
      </c>
      <c r="O372" s="112">
        <f t="shared" si="263"/>
        <v>1.09242532</v>
      </c>
      <c r="P372" s="112">
        <f t="shared" si="243"/>
        <v>0</v>
      </c>
      <c r="Q372" s="162">
        <f t="shared" si="254"/>
        <v>0</v>
      </c>
      <c r="R372" s="30">
        <f t="shared" si="255"/>
        <v>0</v>
      </c>
      <c r="S372" s="112">
        <f t="shared" si="260"/>
        <v>0</v>
      </c>
      <c r="T372" s="122">
        <f t="shared" si="252"/>
        <v>0.20100000000000001</v>
      </c>
      <c r="U372" s="120">
        <f t="shared" si="259"/>
        <v>16</v>
      </c>
      <c r="V372" s="120">
        <v>252</v>
      </c>
      <c r="W372" s="119">
        <f t="shared" si="244"/>
        <v>1.0116967379999999</v>
      </c>
      <c r="X372" s="112">
        <f t="shared" si="245"/>
        <v>0</v>
      </c>
      <c r="Y372" s="112">
        <f t="shared" si="246"/>
        <v>0</v>
      </c>
      <c r="Z372" s="125" t="str">
        <f t="shared" si="256"/>
        <v>A+J=</v>
      </c>
      <c r="AA372" s="117">
        <f t="shared" si="257"/>
        <v>44641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22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3"/>
      <c r="DE372" s="1"/>
      <c r="DF372" s="1"/>
      <c r="DG372" s="1"/>
      <c r="DH372" s="1"/>
      <c r="DI372" s="1"/>
      <c r="DJ372" s="1"/>
      <c r="DK372" s="1"/>
      <c r="DL372" s="1"/>
      <c r="DM372" s="1"/>
      <c r="DN372" s="4"/>
      <c r="DO372" s="1"/>
      <c r="DP372" s="1"/>
      <c r="DQ372" s="1"/>
      <c r="DR372" s="1"/>
      <c r="DS372" s="1"/>
      <c r="DT372" s="1"/>
    </row>
    <row r="373" spans="1:124" ht="12.75" x14ac:dyDescent="0.2">
      <c r="A373" s="111">
        <f t="shared" si="247"/>
        <v>44638</v>
      </c>
      <c r="B373" s="112">
        <f t="shared" si="240"/>
        <v>0</v>
      </c>
      <c r="C373" s="112">
        <f t="shared" si="253"/>
        <v>0</v>
      </c>
      <c r="D373" s="113">
        <f t="shared" si="248"/>
        <v>5692.31</v>
      </c>
      <c r="E373" s="114">
        <f t="shared" si="261"/>
        <v>5739.56</v>
      </c>
      <c r="F373" s="115">
        <f t="shared" si="262"/>
        <v>44582</v>
      </c>
      <c r="G373" s="116">
        <f t="shared" si="241"/>
        <v>8.3006723105383262E-3</v>
      </c>
      <c r="H373" s="117">
        <f t="shared" si="249"/>
        <v>44641</v>
      </c>
      <c r="I373" s="117">
        <f t="shared" si="242"/>
        <v>44641</v>
      </c>
      <c r="J373" s="118">
        <f t="shared" si="250"/>
        <v>18</v>
      </c>
      <c r="K373" s="118">
        <f t="shared" si="265"/>
        <v>17</v>
      </c>
      <c r="L373" s="8">
        <f t="shared" si="251"/>
        <v>1.0078377199999999</v>
      </c>
      <c r="M373" s="119">
        <f t="shared" si="264"/>
        <v>1.0083006699999999</v>
      </c>
      <c r="N373" s="119">
        <f t="shared" si="258"/>
        <v>1.0844276904028465</v>
      </c>
      <c r="O373" s="112">
        <f t="shared" si="263"/>
        <v>1.0929271300000001</v>
      </c>
      <c r="P373" s="112">
        <f t="shared" si="243"/>
        <v>0</v>
      </c>
      <c r="Q373" s="162">
        <f t="shared" si="254"/>
        <v>0</v>
      </c>
      <c r="R373" s="30">
        <f t="shared" si="255"/>
        <v>0</v>
      </c>
      <c r="S373" s="112">
        <f t="shared" si="260"/>
        <v>0</v>
      </c>
      <c r="T373" s="122">
        <f t="shared" si="252"/>
        <v>0.20100000000000001</v>
      </c>
      <c r="U373" s="120">
        <f t="shared" si="259"/>
        <v>17</v>
      </c>
      <c r="V373" s="120">
        <v>252</v>
      </c>
      <c r="W373" s="119">
        <f t="shared" si="244"/>
        <v>1.0124323099999999</v>
      </c>
      <c r="X373" s="112">
        <f t="shared" si="245"/>
        <v>0</v>
      </c>
      <c r="Y373" s="112">
        <f t="shared" si="246"/>
        <v>0</v>
      </c>
      <c r="Z373" s="125" t="str">
        <f t="shared" si="256"/>
        <v>A+J=</v>
      </c>
      <c r="AA373" s="117">
        <f t="shared" si="257"/>
        <v>44641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22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3"/>
      <c r="DE373" s="1"/>
      <c r="DF373" s="1"/>
      <c r="DG373" s="1"/>
      <c r="DH373" s="1"/>
      <c r="DI373" s="1"/>
      <c r="DJ373" s="1"/>
      <c r="DK373" s="1"/>
      <c r="DL373" s="1"/>
      <c r="DM373" s="1"/>
      <c r="DN373" s="4"/>
      <c r="DO373" s="1"/>
      <c r="DP373" s="1"/>
      <c r="DQ373" s="1"/>
      <c r="DR373" s="1"/>
      <c r="DS373" s="1"/>
      <c r="DT373" s="1"/>
    </row>
    <row r="374" spans="1:124" ht="12.75" x14ac:dyDescent="0.2">
      <c r="A374" s="111">
        <f t="shared" si="247"/>
        <v>44639</v>
      </c>
      <c r="B374" s="112">
        <f t="shared" si="240"/>
        <v>0</v>
      </c>
      <c r="C374" s="112">
        <f t="shared" si="253"/>
        <v>0</v>
      </c>
      <c r="D374" s="113">
        <f t="shared" si="248"/>
        <v>5692.31</v>
      </c>
      <c r="E374" s="114">
        <f t="shared" si="261"/>
        <v>5739.56</v>
      </c>
      <c r="F374" s="115">
        <f t="shared" si="262"/>
        <v>44582</v>
      </c>
      <c r="G374" s="116">
        <f t="shared" si="241"/>
        <v>8.3006723105383262E-3</v>
      </c>
      <c r="H374" s="117">
        <f t="shared" si="249"/>
        <v>44641</v>
      </c>
      <c r="I374" s="117">
        <f t="shared" si="242"/>
        <v>44641</v>
      </c>
      <c r="J374" s="118">
        <f t="shared" si="250"/>
        <v>18</v>
      </c>
      <c r="K374" s="118">
        <f t="shared" si="265"/>
        <v>18</v>
      </c>
      <c r="L374" s="8">
        <f t="shared" si="251"/>
        <v>1.0083006699999999</v>
      </c>
      <c r="M374" s="119">
        <f t="shared" si="264"/>
        <v>1.0083006699999999</v>
      </c>
      <c r="N374" s="119">
        <f t="shared" si="258"/>
        <v>1.0844276904028465</v>
      </c>
      <c r="O374" s="112">
        <f t="shared" si="263"/>
        <v>1.0934291599999999</v>
      </c>
      <c r="P374" s="112">
        <f t="shared" si="243"/>
        <v>0</v>
      </c>
      <c r="Q374" s="162">
        <f t="shared" si="254"/>
        <v>0</v>
      </c>
      <c r="R374" s="30">
        <f t="shared" si="255"/>
        <v>0</v>
      </c>
      <c r="S374" s="112">
        <f t="shared" si="260"/>
        <v>0</v>
      </c>
      <c r="T374" s="122">
        <f t="shared" si="252"/>
        <v>0.20100000000000001</v>
      </c>
      <c r="U374" s="120">
        <f t="shared" si="259"/>
        <v>18</v>
      </c>
      <c r="V374" s="120">
        <v>252</v>
      </c>
      <c r="W374" s="119">
        <f t="shared" si="244"/>
        <v>1.0131684169999999</v>
      </c>
      <c r="X374" s="112">
        <f t="shared" si="245"/>
        <v>0</v>
      </c>
      <c r="Y374" s="112">
        <f t="shared" si="246"/>
        <v>0</v>
      </c>
      <c r="Z374" s="125" t="str">
        <f t="shared" si="256"/>
        <v>A+J=</v>
      </c>
      <c r="AA374" s="117">
        <f t="shared" si="257"/>
        <v>44641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22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3"/>
      <c r="DE374" s="1"/>
      <c r="DF374" s="1"/>
      <c r="DG374" s="1"/>
      <c r="DH374" s="1"/>
      <c r="DI374" s="1"/>
      <c r="DJ374" s="1"/>
      <c r="DK374" s="1"/>
      <c r="DL374" s="1"/>
      <c r="DM374" s="1"/>
      <c r="DN374" s="4"/>
      <c r="DO374" s="1"/>
      <c r="DP374" s="1"/>
      <c r="DQ374" s="1"/>
      <c r="DR374" s="1"/>
      <c r="DS374" s="1"/>
      <c r="DT374" s="1"/>
    </row>
    <row r="375" spans="1:124" ht="12.75" x14ac:dyDescent="0.2">
      <c r="A375" s="111">
        <f t="shared" si="247"/>
        <v>44640</v>
      </c>
      <c r="B375" s="112">
        <f t="shared" si="240"/>
        <v>0</v>
      </c>
      <c r="C375" s="112">
        <f t="shared" si="253"/>
        <v>0</v>
      </c>
      <c r="D375" s="113">
        <f t="shared" si="248"/>
        <v>5692.31</v>
      </c>
      <c r="E375" s="114">
        <f t="shared" si="261"/>
        <v>5739.56</v>
      </c>
      <c r="F375" s="115">
        <f t="shared" si="262"/>
        <v>44582</v>
      </c>
      <c r="G375" s="116">
        <f t="shared" si="241"/>
        <v>8.3006723105383262E-3</v>
      </c>
      <c r="H375" s="117">
        <f t="shared" si="249"/>
        <v>44671</v>
      </c>
      <c r="I375" s="117">
        <f t="shared" si="242"/>
        <v>44641</v>
      </c>
      <c r="J375" s="118">
        <f t="shared" si="250"/>
        <v>18</v>
      </c>
      <c r="K375" s="118">
        <f t="shared" si="265"/>
        <v>18</v>
      </c>
      <c r="L375" s="8">
        <f t="shared" si="251"/>
        <v>1.0083006699999999</v>
      </c>
      <c r="M375" s="119">
        <f t="shared" si="264"/>
        <v>1.0083006699999999</v>
      </c>
      <c r="N375" s="119">
        <f t="shared" si="258"/>
        <v>1.0844276904028465</v>
      </c>
      <c r="O375" s="112">
        <f t="shared" si="263"/>
        <v>1.0934291599999999</v>
      </c>
      <c r="P375" s="112">
        <f t="shared" si="243"/>
        <v>0</v>
      </c>
      <c r="Q375" s="162">
        <f t="shared" si="254"/>
        <v>0</v>
      </c>
      <c r="R375" s="30">
        <f t="shared" si="255"/>
        <v>0</v>
      </c>
      <c r="S375" s="112">
        <f t="shared" si="260"/>
        <v>0</v>
      </c>
      <c r="T375" s="122">
        <f t="shared" si="252"/>
        <v>0.20100000000000001</v>
      </c>
      <c r="U375" s="120">
        <f t="shared" si="259"/>
        <v>18</v>
      </c>
      <c r="V375" s="120">
        <v>252</v>
      </c>
      <c r="W375" s="119">
        <f t="shared" si="244"/>
        <v>1.0131684169999999</v>
      </c>
      <c r="X375" s="112">
        <f t="shared" si="245"/>
        <v>0</v>
      </c>
      <c r="Y375" s="112">
        <f t="shared" si="246"/>
        <v>0</v>
      </c>
      <c r="Z375" s="125" t="str">
        <f t="shared" si="256"/>
        <v>A+J=</v>
      </c>
      <c r="AA375" s="117">
        <f t="shared" si="257"/>
        <v>44641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1"/>
      <c r="CO375" s="25"/>
      <c r="CP375" s="1"/>
      <c r="CQ375" s="3"/>
      <c r="CR375" s="3"/>
      <c r="CS375" s="3"/>
      <c r="CT375" s="3"/>
      <c r="CU375" s="1"/>
      <c r="CV375" s="3"/>
      <c r="CW375" s="1"/>
      <c r="CX375" s="3"/>
      <c r="CY375" s="3"/>
      <c r="CZ375" s="3"/>
      <c r="DA375" s="3"/>
      <c r="DB375" s="3"/>
      <c r="DC375" s="1"/>
      <c r="DD375" s="3"/>
      <c r="DE375" s="3"/>
      <c r="DF375" s="3"/>
      <c r="DG375" s="3"/>
      <c r="DH375" s="1"/>
      <c r="DI375" s="3"/>
      <c r="DJ375" s="3"/>
      <c r="DK375" s="3"/>
      <c r="DL375" s="3"/>
      <c r="DM375" s="3"/>
      <c r="DN375" s="26"/>
      <c r="DO375" s="3"/>
      <c r="DP375" s="3"/>
      <c r="DQ375" s="3"/>
      <c r="DR375" s="3"/>
      <c r="DS375" s="3"/>
      <c r="DT375" s="3"/>
    </row>
    <row r="376" spans="1:124" ht="12.75" x14ac:dyDescent="0.2">
      <c r="A376" s="111">
        <f t="shared" si="247"/>
        <v>44641</v>
      </c>
      <c r="B376" s="112">
        <f t="shared" si="240"/>
        <v>0</v>
      </c>
      <c r="C376" s="112">
        <f t="shared" si="253"/>
        <v>0</v>
      </c>
      <c r="D376" s="113">
        <f t="shared" si="248"/>
        <v>5692.31</v>
      </c>
      <c r="E376" s="114">
        <f t="shared" si="261"/>
        <v>5739.56</v>
      </c>
      <c r="F376" s="115">
        <f t="shared" si="262"/>
        <v>44582</v>
      </c>
      <c r="G376" s="116">
        <f t="shared" si="241"/>
        <v>8.3006723105383262E-3</v>
      </c>
      <c r="H376" s="117">
        <f t="shared" si="249"/>
        <v>44671</v>
      </c>
      <c r="I376" s="117">
        <f t="shared" si="242"/>
        <v>44641</v>
      </c>
      <c r="J376" s="118">
        <f t="shared" si="250"/>
        <v>18</v>
      </c>
      <c r="K376" s="118">
        <f t="shared" si="265"/>
        <v>18</v>
      </c>
      <c r="L376" s="8">
        <f t="shared" si="251"/>
        <v>1.0083006699999999</v>
      </c>
      <c r="M376" s="119">
        <f t="shared" si="264"/>
        <v>1.0083006699999999</v>
      </c>
      <c r="N376" s="119">
        <f t="shared" si="258"/>
        <v>1.0844276904028465</v>
      </c>
      <c r="O376" s="112">
        <f t="shared" si="263"/>
        <v>1.0934291599999999</v>
      </c>
      <c r="P376" s="112">
        <f t="shared" si="243"/>
        <v>0</v>
      </c>
      <c r="Q376" s="162">
        <f t="shared" si="254"/>
        <v>12</v>
      </c>
      <c r="R376" s="30">
        <f t="shared" si="255"/>
        <v>3.2410000000000001E-2</v>
      </c>
      <c r="S376" s="112">
        <f t="shared" si="260"/>
        <v>0</v>
      </c>
      <c r="T376" s="122">
        <f t="shared" si="252"/>
        <v>0.20100000000000001</v>
      </c>
      <c r="U376" s="120">
        <f t="shared" si="259"/>
        <v>18</v>
      </c>
      <c r="V376" s="120">
        <v>252</v>
      </c>
      <c r="W376" s="119">
        <f t="shared" si="244"/>
        <v>1.0131684169999999</v>
      </c>
      <c r="X376" s="112">
        <f t="shared" si="245"/>
        <v>0</v>
      </c>
      <c r="Y376" s="112">
        <f t="shared" si="246"/>
        <v>0</v>
      </c>
      <c r="Z376" s="125" t="str">
        <f t="shared" si="256"/>
        <v>A+J=</v>
      </c>
      <c r="AA376" s="117">
        <f t="shared" si="257"/>
        <v>44641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1"/>
      <c r="CN376" s="1"/>
      <c r="CO376" s="22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3"/>
      <c r="DE376" s="1"/>
      <c r="DF376" s="1"/>
      <c r="DG376" s="1"/>
      <c r="DH376" s="1"/>
      <c r="DI376" s="1"/>
      <c r="DJ376" s="1"/>
      <c r="DK376" s="1"/>
      <c r="DL376" s="1"/>
      <c r="DM376" s="1"/>
      <c r="DN376" s="26"/>
      <c r="DO376" s="3"/>
      <c r="DP376" s="3"/>
      <c r="DQ376" s="3"/>
      <c r="DR376" s="3"/>
      <c r="DS376" s="3"/>
      <c r="DT376" s="3"/>
    </row>
    <row r="377" spans="1:124" ht="12.75" x14ac:dyDescent="0.2">
      <c r="A377" s="111">
        <f t="shared" si="247"/>
        <v>44642</v>
      </c>
      <c r="B377" s="112">
        <f t="shared" si="240"/>
        <v>0</v>
      </c>
      <c r="C377" s="112">
        <f t="shared" si="253"/>
        <v>0</v>
      </c>
      <c r="D377" s="113">
        <f t="shared" si="248"/>
        <v>5692.31</v>
      </c>
      <c r="E377" s="114">
        <f t="shared" si="261"/>
        <v>5739.56</v>
      </c>
      <c r="F377" s="115">
        <f t="shared" si="262"/>
        <v>44613</v>
      </c>
      <c r="G377" s="116">
        <f t="shared" si="241"/>
        <v>8.3006723105383262E-3</v>
      </c>
      <c r="H377" s="117">
        <f t="shared" si="249"/>
        <v>44671</v>
      </c>
      <c r="I377" s="117">
        <f t="shared" si="242"/>
        <v>44671</v>
      </c>
      <c r="J377" s="118">
        <f t="shared" si="250"/>
        <v>21</v>
      </c>
      <c r="K377" s="118">
        <f t="shared" si="265"/>
        <v>1</v>
      </c>
      <c r="L377" s="8">
        <f t="shared" si="251"/>
        <v>1.00039371</v>
      </c>
      <c r="M377" s="119">
        <f t="shared" si="264"/>
        <v>1.0083006699999999</v>
      </c>
      <c r="N377" s="119">
        <f t="shared" si="258"/>
        <v>1.0934291667997427</v>
      </c>
      <c r="O377" s="112">
        <f t="shared" si="263"/>
        <v>1.0938596599999999</v>
      </c>
      <c r="P377" s="112">
        <f t="shared" si="243"/>
        <v>0</v>
      </c>
      <c r="Q377" s="162">
        <f t="shared" si="254"/>
        <v>0</v>
      </c>
      <c r="R377" s="30">
        <f t="shared" si="255"/>
        <v>0</v>
      </c>
      <c r="S377" s="112">
        <f t="shared" si="260"/>
        <v>0</v>
      </c>
      <c r="T377" s="122">
        <f t="shared" si="252"/>
        <v>0.20100000000000001</v>
      </c>
      <c r="U377" s="120">
        <f t="shared" si="259"/>
        <v>1</v>
      </c>
      <c r="V377" s="120">
        <v>252</v>
      </c>
      <c r="W377" s="119">
        <f t="shared" si="244"/>
        <v>1.000727068</v>
      </c>
      <c r="X377" s="112">
        <f t="shared" si="245"/>
        <v>0</v>
      </c>
      <c r="Y377" s="112">
        <f t="shared" si="246"/>
        <v>0</v>
      </c>
      <c r="Z377" s="125" t="str">
        <f t="shared" si="256"/>
        <v>A+J=</v>
      </c>
      <c r="AA377" s="117">
        <f t="shared" si="257"/>
        <v>44671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22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3"/>
      <c r="DE377" s="1"/>
      <c r="DF377" s="1"/>
      <c r="DG377" s="1"/>
      <c r="DH377" s="1"/>
      <c r="DI377" s="1"/>
      <c r="DJ377" s="1"/>
      <c r="DK377" s="1"/>
      <c r="DL377" s="1"/>
      <c r="DM377" s="1"/>
      <c r="DN377" s="4"/>
      <c r="DO377" s="1"/>
      <c r="DP377" s="1"/>
      <c r="DQ377" s="1"/>
      <c r="DR377" s="1"/>
      <c r="DS377" s="1"/>
      <c r="DT377" s="1"/>
    </row>
    <row r="378" spans="1:124" ht="12.75" x14ac:dyDescent="0.2">
      <c r="A378" s="111">
        <f t="shared" si="247"/>
        <v>44643</v>
      </c>
      <c r="B378" s="112">
        <f t="shared" si="240"/>
        <v>0</v>
      </c>
      <c r="C378" s="112">
        <f t="shared" si="253"/>
        <v>0</v>
      </c>
      <c r="D378" s="113">
        <f t="shared" si="248"/>
        <v>5692.31</v>
      </c>
      <c r="E378" s="114">
        <f t="shared" si="261"/>
        <v>5739.56</v>
      </c>
      <c r="F378" s="115">
        <f t="shared" si="262"/>
        <v>44613</v>
      </c>
      <c r="G378" s="116">
        <f t="shared" si="241"/>
        <v>8.3006723105383262E-3</v>
      </c>
      <c r="H378" s="117">
        <f t="shared" si="249"/>
        <v>44671</v>
      </c>
      <c r="I378" s="117">
        <f t="shared" si="242"/>
        <v>44671</v>
      </c>
      <c r="J378" s="118">
        <f t="shared" si="250"/>
        <v>21</v>
      </c>
      <c r="K378" s="118">
        <f t="shared" si="265"/>
        <v>2</v>
      </c>
      <c r="L378" s="8">
        <f t="shared" si="251"/>
        <v>1.0007875799999999</v>
      </c>
      <c r="M378" s="119">
        <f t="shared" si="264"/>
        <v>1.0083006699999999</v>
      </c>
      <c r="N378" s="119">
        <f t="shared" si="258"/>
        <v>1.0934291667997427</v>
      </c>
      <c r="O378" s="112">
        <f t="shared" si="263"/>
        <v>1.09429032</v>
      </c>
      <c r="P378" s="112">
        <f t="shared" si="243"/>
        <v>0</v>
      </c>
      <c r="Q378" s="162">
        <f t="shared" si="254"/>
        <v>0</v>
      </c>
      <c r="R378" s="30">
        <f t="shared" si="255"/>
        <v>0</v>
      </c>
      <c r="S378" s="112">
        <f t="shared" si="260"/>
        <v>0</v>
      </c>
      <c r="T378" s="122">
        <f t="shared" si="252"/>
        <v>0.20100000000000001</v>
      </c>
      <c r="U378" s="120">
        <f t="shared" si="259"/>
        <v>2</v>
      </c>
      <c r="V378" s="120">
        <v>252</v>
      </c>
      <c r="W378" s="119">
        <f t="shared" si="244"/>
        <v>1.0014546639999999</v>
      </c>
      <c r="X378" s="112">
        <f t="shared" si="245"/>
        <v>0</v>
      </c>
      <c r="Y378" s="112">
        <f t="shared" si="246"/>
        <v>0</v>
      </c>
      <c r="Z378" s="125" t="str">
        <f t="shared" si="256"/>
        <v>A+J=</v>
      </c>
      <c r="AA378" s="117">
        <f t="shared" si="257"/>
        <v>44671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22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3"/>
      <c r="DE378" s="1"/>
      <c r="DF378" s="1"/>
      <c r="DG378" s="1"/>
      <c r="DH378" s="1"/>
      <c r="DI378" s="1"/>
      <c r="DJ378" s="1"/>
      <c r="DK378" s="1"/>
      <c r="DL378" s="1"/>
      <c r="DM378" s="1"/>
      <c r="DN378" s="4"/>
      <c r="DO378" s="1"/>
      <c r="DP378" s="1"/>
      <c r="DQ378" s="1"/>
      <c r="DR378" s="1"/>
      <c r="DS378" s="1"/>
      <c r="DT378" s="1"/>
    </row>
    <row r="379" spans="1:124" ht="12.75" x14ac:dyDescent="0.2">
      <c r="A379" s="111">
        <f t="shared" si="247"/>
        <v>44644</v>
      </c>
      <c r="B379" s="112">
        <f t="shared" si="240"/>
        <v>0</v>
      </c>
      <c r="C379" s="112">
        <f t="shared" si="253"/>
        <v>0</v>
      </c>
      <c r="D379" s="113">
        <f t="shared" si="248"/>
        <v>5692.31</v>
      </c>
      <c r="E379" s="114">
        <f t="shared" si="261"/>
        <v>5739.56</v>
      </c>
      <c r="F379" s="115">
        <f t="shared" si="262"/>
        <v>44613</v>
      </c>
      <c r="G379" s="116">
        <f t="shared" si="241"/>
        <v>8.3006723105383262E-3</v>
      </c>
      <c r="H379" s="117">
        <f t="shared" si="249"/>
        <v>44671</v>
      </c>
      <c r="I379" s="117">
        <f t="shared" si="242"/>
        <v>44671</v>
      </c>
      <c r="J379" s="118">
        <f t="shared" si="250"/>
        <v>21</v>
      </c>
      <c r="K379" s="118">
        <f t="shared" si="265"/>
        <v>3</v>
      </c>
      <c r="L379" s="8">
        <f t="shared" si="251"/>
        <v>1.0011816099999999</v>
      </c>
      <c r="M379" s="119">
        <f t="shared" si="264"/>
        <v>1.0083006699999999</v>
      </c>
      <c r="N379" s="119">
        <f t="shared" si="258"/>
        <v>1.0934291667997427</v>
      </c>
      <c r="O379" s="112">
        <f t="shared" si="263"/>
        <v>1.0947211699999999</v>
      </c>
      <c r="P379" s="112">
        <f t="shared" si="243"/>
        <v>0</v>
      </c>
      <c r="Q379" s="162">
        <f t="shared" si="254"/>
        <v>0</v>
      </c>
      <c r="R379" s="30">
        <f t="shared" si="255"/>
        <v>0</v>
      </c>
      <c r="S379" s="112">
        <f t="shared" si="260"/>
        <v>0</v>
      </c>
      <c r="T379" s="122">
        <f t="shared" si="252"/>
        <v>0.20100000000000001</v>
      </c>
      <c r="U379" s="120">
        <f t="shared" si="259"/>
        <v>3</v>
      </c>
      <c r="V379" s="120">
        <v>252</v>
      </c>
      <c r="W379" s="119">
        <f t="shared" si="244"/>
        <v>1.00218279</v>
      </c>
      <c r="X379" s="112">
        <f t="shared" si="245"/>
        <v>0</v>
      </c>
      <c r="Y379" s="112">
        <f t="shared" si="246"/>
        <v>0</v>
      </c>
      <c r="Z379" s="125" t="str">
        <f t="shared" si="256"/>
        <v>A+J=</v>
      </c>
      <c r="AA379" s="117">
        <f t="shared" si="257"/>
        <v>44671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22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3"/>
      <c r="DE379" s="1"/>
      <c r="DF379" s="1"/>
      <c r="DG379" s="1"/>
      <c r="DH379" s="1"/>
      <c r="DI379" s="1"/>
      <c r="DJ379" s="1"/>
      <c r="DK379" s="1"/>
      <c r="DL379" s="1"/>
      <c r="DM379" s="1"/>
      <c r="DN379" s="4"/>
      <c r="DO379" s="1"/>
      <c r="DP379" s="1"/>
      <c r="DQ379" s="1"/>
      <c r="DR379" s="1"/>
      <c r="DS379" s="1"/>
      <c r="DT379" s="1"/>
    </row>
    <row r="380" spans="1:124" ht="12.75" x14ac:dyDescent="0.2">
      <c r="A380" s="111">
        <f t="shared" si="247"/>
        <v>44645</v>
      </c>
      <c r="B380" s="112">
        <f t="shared" si="240"/>
        <v>0</v>
      </c>
      <c r="C380" s="112">
        <f t="shared" si="253"/>
        <v>0</v>
      </c>
      <c r="D380" s="113">
        <f t="shared" si="248"/>
        <v>5692.31</v>
      </c>
      <c r="E380" s="114">
        <f t="shared" si="261"/>
        <v>5739.56</v>
      </c>
      <c r="F380" s="115">
        <f t="shared" si="262"/>
        <v>44613</v>
      </c>
      <c r="G380" s="116">
        <f t="shared" si="241"/>
        <v>8.3006723105383262E-3</v>
      </c>
      <c r="H380" s="117">
        <f t="shared" si="249"/>
        <v>44671</v>
      </c>
      <c r="I380" s="117">
        <f t="shared" si="242"/>
        <v>44671</v>
      </c>
      <c r="J380" s="118">
        <f t="shared" si="250"/>
        <v>21</v>
      </c>
      <c r="K380" s="118">
        <f t="shared" si="265"/>
        <v>4</v>
      </c>
      <c r="L380" s="8">
        <f t="shared" si="251"/>
        <v>1.00157579</v>
      </c>
      <c r="M380" s="119">
        <f t="shared" si="264"/>
        <v>1.0083006699999999</v>
      </c>
      <c r="N380" s="119">
        <f t="shared" si="258"/>
        <v>1.0934291667997427</v>
      </c>
      <c r="O380" s="112">
        <f t="shared" si="263"/>
        <v>1.0951521799999999</v>
      </c>
      <c r="P380" s="112">
        <f t="shared" si="243"/>
        <v>0</v>
      </c>
      <c r="Q380" s="162">
        <f t="shared" si="254"/>
        <v>0</v>
      </c>
      <c r="R380" s="30">
        <f t="shared" si="255"/>
        <v>0</v>
      </c>
      <c r="S380" s="112">
        <f t="shared" si="260"/>
        <v>0</v>
      </c>
      <c r="T380" s="122">
        <f t="shared" si="252"/>
        <v>0.20100000000000001</v>
      </c>
      <c r="U380" s="120">
        <f t="shared" si="259"/>
        <v>4</v>
      </c>
      <c r="V380" s="120">
        <v>252</v>
      </c>
      <c r="W380" s="119">
        <f t="shared" si="244"/>
        <v>1.0029114450000001</v>
      </c>
      <c r="X380" s="112">
        <f t="shared" si="245"/>
        <v>0</v>
      </c>
      <c r="Y380" s="112">
        <f t="shared" si="246"/>
        <v>0</v>
      </c>
      <c r="Z380" s="125" t="str">
        <f t="shared" si="256"/>
        <v>A+J=</v>
      </c>
      <c r="AA380" s="117">
        <f t="shared" si="257"/>
        <v>44671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22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3"/>
      <c r="DE380" s="1"/>
      <c r="DF380" s="1"/>
      <c r="DG380" s="1"/>
      <c r="DH380" s="1"/>
      <c r="DI380" s="1"/>
      <c r="DJ380" s="1"/>
      <c r="DK380" s="1"/>
      <c r="DL380" s="1"/>
      <c r="DM380" s="1"/>
      <c r="DN380" s="4"/>
      <c r="DO380" s="1"/>
      <c r="DP380" s="1"/>
      <c r="DQ380" s="1"/>
      <c r="DR380" s="1"/>
      <c r="DS380" s="1"/>
      <c r="DT380" s="1"/>
    </row>
    <row r="381" spans="1:124" ht="12.75" x14ac:dyDescent="0.2">
      <c r="A381" s="111">
        <f t="shared" si="247"/>
        <v>44646</v>
      </c>
      <c r="B381" s="112">
        <f t="shared" si="240"/>
        <v>0</v>
      </c>
      <c r="C381" s="112">
        <f t="shared" si="253"/>
        <v>0</v>
      </c>
      <c r="D381" s="113">
        <f t="shared" si="248"/>
        <v>5692.31</v>
      </c>
      <c r="E381" s="114">
        <f t="shared" si="261"/>
        <v>5739.56</v>
      </c>
      <c r="F381" s="115">
        <f t="shared" si="262"/>
        <v>44613</v>
      </c>
      <c r="G381" s="116">
        <f t="shared" si="241"/>
        <v>8.3006723105383262E-3</v>
      </c>
      <c r="H381" s="117">
        <f t="shared" si="249"/>
        <v>44671</v>
      </c>
      <c r="I381" s="117">
        <f t="shared" si="242"/>
        <v>44671</v>
      </c>
      <c r="J381" s="118">
        <f t="shared" si="250"/>
        <v>21</v>
      </c>
      <c r="K381" s="118">
        <f t="shared" si="265"/>
        <v>5</v>
      </c>
      <c r="L381" s="8">
        <f t="shared" si="251"/>
        <v>1.0019701299999999</v>
      </c>
      <c r="M381" s="119">
        <f t="shared" si="264"/>
        <v>1.0083006699999999</v>
      </c>
      <c r="N381" s="119">
        <f t="shared" si="258"/>
        <v>1.0934291667997427</v>
      </c>
      <c r="O381" s="112">
        <f t="shared" si="263"/>
        <v>1.09558336</v>
      </c>
      <c r="P381" s="112">
        <f t="shared" si="243"/>
        <v>0</v>
      </c>
      <c r="Q381" s="162">
        <f t="shared" si="254"/>
        <v>0</v>
      </c>
      <c r="R381" s="30">
        <f t="shared" si="255"/>
        <v>0</v>
      </c>
      <c r="S381" s="112">
        <f t="shared" si="260"/>
        <v>0</v>
      </c>
      <c r="T381" s="122">
        <f t="shared" si="252"/>
        <v>0.20100000000000001</v>
      </c>
      <c r="U381" s="120">
        <f t="shared" si="259"/>
        <v>5</v>
      </c>
      <c r="V381" s="120">
        <v>252</v>
      </c>
      <c r="W381" s="119">
        <f t="shared" si="244"/>
        <v>1.00364063</v>
      </c>
      <c r="X381" s="112">
        <f t="shared" si="245"/>
        <v>0</v>
      </c>
      <c r="Y381" s="112">
        <f t="shared" si="246"/>
        <v>0</v>
      </c>
      <c r="Z381" s="125" t="str">
        <f t="shared" si="256"/>
        <v>A+J=</v>
      </c>
      <c r="AA381" s="117">
        <f t="shared" si="257"/>
        <v>44671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22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3"/>
      <c r="DE381" s="1"/>
      <c r="DF381" s="1"/>
      <c r="DG381" s="1"/>
      <c r="DH381" s="1"/>
      <c r="DI381" s="1"/>
      <c r="DJ381" s="1"/>
      <c r="DK381" s="1"/>
      <c r="DL381" s="1"/>
      <c r="DM381" s="1"/>
      <c r="DN381" s="4"/>
      <c r="DO381" s="1"/>
      <c r="DP381" s="1"/>
      <c r="DQ381" s="1"/>
      <c r="DR381" s="1"/>
      <c r="DS381" s="1"/>
      <c r="DT381" s="1"/>
    </row>
    <row r="382" spans="1:124" ht="12.75" x14ac:dyDescent="0.2">
      <c r="A382" s="111">
        <f t="shared" si="247"/>
        <v>44647</v>
      </c>
      <c r="B382" s="112">
        <f t="shared" si="240"/>
        <v>0</v>
      </c>
      <c r="C382" s="112">
        <f t="shared" si="253"/>
        <v>0</v>
      </c>
      <c r="D382" s="113">
        <f t="shared" si="248"/>
        <v>5692.31</v>
      </c>
      <c r="E382" s="114">
        <f t="shared" si="261"/>
        <v>5739.56</v>
      </c>
      <c r="F382" s="115">
        <f t="shared" si="262"/>
        <v>44613</v>
      </c>
      <c r="G382" s="116">
        <f t="shared" si="241"/>
        <v>8.3006723105383262E-3</v>
      </c>
      <c r="H382" s="117">
        <f t="shared" si="249"/>
        <v>44671</v>
      </c>
      <c r="I382" s="117">
        <f t="shared" si="242"/>
        <v>44671</v>
      </c>
      <c r="J382" s="118">
        <f t="shared" si="250"/>
        <v>21</v>
      </c>
      <c r="K382" s="118">
        <f t="shared" si="265"/>
        <v>5</v>
      </c>
      <c r="L382" s="8">
        <f t="shared" si="251"/>
        <v>1.0019701299999999</v>
      </c>
      <c r="M382" s="119">
        <f t="shared" si="264"/>
        <v>1.0083006699999999</v>
      </c>
      <c r="N382" s="119">
        <f t="shared" si="258"/>
        <v>1.0934291667997427</v>
      </c>
      <c r="O382" s="112">
        <f t="shared" si="263"/>
        <v>1.09558336</v>
      </c>
      <c r="P382" s="112">
        <f t="shared" si="243"/>
        <v>0</v>
      </c>
      <c r="Q382" s="162">
        <f t="shared" si="254"/>
        <v>0</v>
      </c>
      <c r="R382" s="30">
        <f t="shared" si="255"/>
        <v>0</v>
      </c>
      <c r="S382" s="112">
        <f t="shared" si="260"/>
        <v>0</v>
      </c>
      <c r="T382" s="122">
        <f t="shared" si="252"/>
        <v>0.20100000000000001</v>
      </c>
      <c r="U382" s="120">
        <f t="shared" si="259"/>
        <v>5</v>
      </c>
      <c r="V382" s="120">
        <v>252</v>
      </c>
      <c r="W382" s="119">
        <f t="shared" si="244"/>
        <v>1.00364063</v>
      </c>
      <c r="X382" s="112">
        <f t="shared" si="245"/>
        <v>0</v>
      </c>
      <c r="Y382" s="112">
        <f t="shared" si="246"/>
        <v>0</v>
      </c>
      <c r="Z382" s="125" t="str">
        <f t="shared" si="256"/>
        <v>A+J=</v>
      </c>
      <c r="AA382" s="117">
        <f t="shared" si="257"/>
        <v>44671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22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3"/>
      <c r="DE382" s="1"/>
      <c r="DF382" s="1"/>
      <c r="DG382" s="1"/>
      <c r="DH382" s="1"/>
      <c r="DI382" s="1"/>
      <c r="DJ382" s="1"/>
      <c r="DK382" s="1"/>
      <c r="DL382" s="1"/>
      <c r="DM382" s="1"/>
      <c r="DN382" s="4"/>
      <c r="DO382" s="1"/>
      <c r="DP382" s="1"/>
      <c r="DQ382" s="1"/>
      <c r="DR382" s="1"/>
      <c r="DS382" s="1"/>
      <c r="DT382" s="1"/>
    </row>
    <row r="383" spans="1:124" ht="12.75" x14ac:dyDescent="0.2">
      <c r="A383" s="111">
        <f t="shared" si="247"/>
        <v>44648</v>
      </c>
      <c r="B383" s="112">
        <f t="shared" si="240"/>
        <v>0</v>
      </c>
      <c r="C383" s="112">
        <f t="shared" si="253"/>
        <v>0</v>
      </c>
      <c r="D383" s="113">
        <f t="shared" si="248"/>
        <v>5692.31</v>
      </c>
      <c r="E383" s="114">
        <f t="shared" si="261"/>
        <v>5739.56</v>
      </c>
      <c r="F383" s="115">
        <f t="shared" si="262"/>
        <v>44613</v>
      </c>
      <c r="G383" s="116">
        <f t="shared" si="241"/>
        <v>8.3006723105383262E-3</v>
      </c>
      <c r="H383" s="117">
        <f t="shared" si="249"/>
        <v>44671</v>
      </c>
      <c r="I383" s="117">
        <f t="shared" si="242"/>
        <v>44671</v>
      </c>
      <c r="J383" s="118">
        <f t="shared" si="250"/>
        <v>21</v>
      </c>
      <c r="K383" s="118">
        <f t="shared" si="265"/>
        <v>5</v>
      </c>
      <c r="L383" s="8">
        <f t="shared" si="251"/>
        <v>1.0019701299999999</v>
      </c>
      <c r="M383" s="119">
        <f t="shared" si="264"/>
        <v>1.0083006699999999</v>
      </c>
      <c r="N383" s="119">
        <f t="shared" si="258"/>
        <v>1.0934291667997427</v>
      </c>
      <c r="O383" s="112">
        <f t="shared" si="263"/>
        <v>1.09558336</v>
      </c>
      <c r="P383" s="112">
        <f t="shared" si="243"/>
        <v>0</v>
      </c>
      <c r="Q383" s="162">
        <f t="shared" si="254"/>
        <v>0</v>
      </c>
      <c r="R383" s="30">
        <f t="shared" si="255"/>
        <v>0</v>
      </c>
      <c r="S383" s="112">
        <f t="shared" si="260"/>
        <v>0</v>
      </c>
      <c r="T383" s="122">
        <f t="shared" si="252"/>
        <v>0.20100000000000001</v>
      </c>
      <c r="U383" s="120">
        <f t="shared" si="259"/>
        <v>5</v>
      </c>
      <c r="V383" s="120">
        <v>252</v>
      </c>
      <c r="W383" s="119">
        <f t="shared" si="244"/>
        <v>1.00364063</v>
      </c>
      <c r="X383" s="112">
        <f t="shared" si="245"/>
        <v>0</v>
      </c>
      <c r="Y383" s="112">
        <f t="shared" si="246"/>
        <v>0</v>
      </c>
      <c r="Z383" s="125" t="str">
        <f t="shared" si="256"/>
        <v>A+J=</v>
      </c>
      <c r="AA383" s="117">
        <f t="shared" si="257"/>
        <v>44671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22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3"/>
      <c r="DE383" s="1"/>
      <c r="DF383" s="1"/>
      <c r="DG383" s="1"/>
      <c r="DH383" s="1"/>
      <c r="DI383" s="1"/>
      <c r="DJ383" s="1"/>
      <c r="DK383" s="1"/>
      <c r="DL383" s="1"/>
      <c r="DM383" s="1"/>
      <c r="DN383" s="4"/>
      <c r="DO383" s="1"/>
      <c r="DP383" s="1"/>
      <c r="DQ383" s="1"/>
      <c r="DR383" s="1"/>
      <c r="DS383" s="1"/>
      <c r="DT383" s="1"/>
    </row>
    <row r="384" spans="1:124" ht="12.75" x14ac:dyDescent="0.2">
      <c r="A384" s="111">
        <f t="shared" si="247"/>
        <v>44649</v>
      </c>
      <c r="B384" s="112">
        <f t="shared" si="240"/>
        <v>0</v>
      </c>
      <c r="C384" s="112">
        <f t="shared" si="253"/>
        <v>0</v>
      </c>
      <c r="D384" s="113">
        <f t="shared" si="248"/>
        <v>5692.31</v>
      </c>
      <c r="E384" s="114">
        <f t="shared" si="261"/>
        <v>5739.56</v>
      </c>
      <c r="F384" s="115">
        <f t="shared" si="262"/>
        <v>44613</v>
      </c>
      <c r="G384" s="116">
        <f t="shared" si="241"/>
        <v>8.3006723105383262E-3</v>
      </c>
      <c r="H384" s="117">
        <f t="shared" si="249"/>
        <v>44671</v>
      </c>
      <c r="I384" s="117">
        <f t="shared" si="242"/>
        <v>44671</v>
      </c>
      <c r="J384" s="118">
        <f t="shared" si="250"/>
        <v>21</v>
      </c>
      <c r="K384" s="118">
        <f t="shared" si="265"/>
        <v>6</v>
      </c>
      <c r="L384" s="8">
        <f t="shared" si="251"/>
        <v>1.00236462</v>
      </c>
      <c r="M384" s="119">
        <f t="shared" si="264"/>
        <v>1.0083006699999999</v>
      </c>
      <c r="N384" s="119">
        <f t="shared" si="258"/>
        <v>1.0934291667997427</v>
      </c>
      <c r="O384" s="112">
        <f t="shared" si="263"/>
        <v>1.0960147099999999</v>
      </c>
      <c r="P384" s="112">
        <f t="shared" si="243"/>
        <v>0</v>
      </c>
      <c r="Q384" s="162">
        <f t="shared" si="254"/>
        <v>0</v>
      </c>
      <c r="R384" s="30">
        <f t="shared" si="255"/>
        <v>0</v>
      </c>
      <c r="S384" s="112">
        <f t="shared" si="260"/>
        <v>0</v>
      </c>
      <c r="T384" s="122">
        <f t="shared" si="252"/>
        <v>0.20100000000000001</v>
      </c>
      <c r="U384" s="120">
        <f t="shared" si="259"/>
        <v>6</v>
      </c>
      <c r="V384" s="120">
        <v>252</v>
      </c>
      <c r="W384" s="119">
        <f t="shared" si="244"/>
        <v>1.0043703450000001</v>
      </c>
      <c r="X384" s="112">
        <f t="shared" si="245"/>
        <v>0</v>
      </c>
      <c r="Y384" s="112">
        <f t="shared" si="246"/>
        <v>0</v>
      </c>
      <c r="Z384" s="125" t="str">
        <f t="shared" si="256"/>
        <v>A+J=</v>
      </c>
      <c r="AA384" s="117">
        <f t="shared" si="257"/>
        <v>44671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22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3"/>
      <c r="DE384" s="1"/>
      <c r="DF384" s="1"/>
      <c r="DG384" s="1"/>
      <c r="DH384" s="1"/>
      <c r="DI384" s="1"/>
      <c r="DJ384" s="1"/>
      <c r="DK384" s="1"/>
      <c r="DL384" s="1"/>
      <c r="DM384" s="1"/>
      <c r="DN384" s="4"/>
      <c r="DO384" s="1"/>
      <c r="DP384" s="1"/>
      <c r="DQ384" s="1"/>
      <c r="DR384" s="1"/>
      <c r="DS384" s="1"/>
      <c r="DT384" s="1"/>
    </row>
    <row r="385" spans="1:124" ht="12.75" x14ac:dyDescent="0.2">
      <c r="A385" s="111">
        <f t="shared" si="247"/>
        <v>44650</v>
      </c>
      <c r="B385" s="112">
        <f t="shared" si="240"/>
        <v>0</v>
      </c>
      <c r="C385" s="112">
        <f t="shared" si="253"/>
        <v>0</v>
      </c>
      <c r="D385" s="113">
        <f t="shared" si="248"/>
        <v>5692.31</v>
      </c>
      <c r="E385" s="114">
        <f t="shared" si="261"/>
        <v>5739.56</v>
      </c>
      <c r="F385" s="115">
        <f t="shared" si="262"/>
        <v>44613</v>
      </c>
      <c r="G385" s="116">
        <f t="shared" si="241"/>
        <v>8.3006723105383262E-3</v>
      </c>
      <c r="H385" s="117">
        <f t="shared" si="249"/>
        <v>44671</v>
      </c>
      <c r="I385" s="117">
        <f t="shared" si="242"/>
        <v>44671</v>
      </c>
      <c r="J385" s="118">
        <f t="shared" si="250"/>
        <v>21</v>
      </c>
      <c r="K385" s="118">
        <f t="shared" si="265"/>
        <v>7</v>
      </c>
      <c r="L385" s="8">
        <f t="shared" si="251"/>
        <v>1.0027592700000001</v>
      </c>
      <c r="M385" s="119">
        <f t="shared" si="264"/>
        <v>1.0083006699999999</v>
      </c>
      <c r="N385" s="119">
        <f t="shared" si="258"/>
        <v>1.0934291667997427</v>
      </c>
      <c r="O385" s="112">
        <f t="shared" si="263"/>
        <v>1.09644623</v>
      </c>
      <c r="P385" s="112">
        <f t="shared" si="243"/>
        <v>0</v>
      </c>
      <c r="Q385" s="162">
        <f t="shared" si="254"/>
        <v>0</v>
      </c>
      <c r="R385" s="30">
        <f t="shared" si="255"/>
        <v>0</v>
      </c>
      <c r="S385" s="112">
        <f t="shared" si="260"/>
        <v>0</v>
      </c>
      <c r="T385" s="122">
        <f t="shared" si="252"/>
        <v>0.20100000000000001</v>
      </c>
      <c r="U385" s="120">
        <f t="shared" si="259"/>
        <v>7</v>
      </c>
      <c r="V385" s="120">
        <v>252</v>
      </c>
      <c r="W385" s="119">
        <f t="shared" si="244"/>
        <v>1.0051005900000001</v>
      </c>
      <c r="X385" s="112">
        <f t="shared" si="245"/>
        <v>0</v>
      </c>
      <c r="Y385" s="112">
        <f t="shared" si="246"/>
        <v>0</v>
      </c>
      <c r="Z385" s="125" t="str">
        <f t="shared" si="256"/>
        <v>A+J=</v>
      </c>
      <c r="AA385" s="117">
        <f t="shared" si="257"/>
        <v>44671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22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3"/>
      <c r="DE385" s="1"/>
      <c r="DF385" s="1"/>
      <c r="DG385" s="1"/>
      <c r="DH385" s="1"/>
      <c r="DI385" s="1"/>
      <c r="DJ385" s="1"/>
      <c r="DK385" s="1"/>
      <c r="DL385" s="1"/>
      <c r="DM385" s="1"/>
      <c r="DN385" s="4"/>
      <c r="DO385" s="1"/>
      <c r="DP385" s="1"/>
      <c r="DQ385" s="1"/>
      <c r="DR385" s="1"/>
      <c r="DS385" s="1"/>
      <c r="DT385" s="1"/>
    </row>
    <row r="386" spans="1:124" ht="12.75" x14ac:dyDescent="0.2">
      <c r="A386" s="111">
        <f t="shared" si="247"/>
        <v>44651</v>
      </c>
      <c r="B386" s="112">
        <f t="shared" si="240"/>
        <v>0</v>
      </c>
      <c r="C386" s="112">
        <f t="shared" si="253"/>
        <v>0</v>
      </c>
      <c r="D386" s="113">
        <f t="shared" si="248"/>
        <v>5692.31</v>
      </c>
      <c r="E386" s="114">
        <f t="shared" si="261"/>
        <v>5739.56</v>
      </c>
      <c r="F386" s="115">
        <f t="shared" si="262"/>
        <v>44613</v>
      </c>
      <c r="G386" s="116">
        <f t="shared" si="241"/>
        <v>8.3006723105383262E-3</v>
      </c>
      <c r="H386" s="117">
        <f t="shared" si="249"/>
        <v>44671</v>
      </c>
      <c r="I386" s="117">
        <f t="shared" si="242"/>
        <v>44671</v>
      </c>
      <c r="J386" s="118">
        <f t="shared" si="250"/>
        <v>21</v>
      </c>
      <c r="K386" s="118">
        <f t="shared" si="265"/>
        <v>8</v>
      </c>
      <c r="L386" s="8">
        <f t="shared" si="251"/>
        <v>1.0031540699999999</v>
      </c>
      <c r="M386" s="119">
        <f t="shared" si="264"/>
        <v>1.0083006699999999</v>
      </c>
      <c r="N386" s="119">
        <f t="shared" si="258"/>
        <v>1.0934291667997427</v>
      </c>
      <c r="O386" s="112">
        <f t="shared" si="263"/>
        <v>1.0968779099999999</v>
      </c>
      <c r="P386" s="112">
        <f t="shared" si="243"/>
        <v>0</v>
      </c>
      <c r="Q386" s="162">
        <f t="shared" si="254"/>
        <v>0</v>
      </c>
      <c r="R386" s="30">
        <f t="shared" si="255"/>
        <v>0</v>
      </c>
      <c r="S386" s="112">
        <f t="shared" si="260"/>
        <v>0</v>
      </c>
      <c r="T386" s="122">
        <f t="shared" si="252"/>
        <v>0.20100000000000001</v>
      </c>
      <c r="U386" s="120">
        <f t="shared" si="259"/>
        <v>8</v>
      </c>
      <c r="V386" s="120">
        <v>252</v>
      </c>
      <c r="W386" s="119">
        <f t="shared" si="244"/>
        <v>1.005831366</v>
      </c>
      <c r="X386" s="112">
        <f t="shared" si="245"/>
        <v>0</v>
      </c>
      <c r="Y386" s="112">
        <f t="shared" si="246"/>
        <v>0</v>
      </c>
      <c r="Z386" s="125" t="str">
        <f t="shared" si="256"/>
        <v>A+J=</v>
      </c>
      <c r="AA386" s="117">
        <f t="shared" si="257"/>
        <v>44671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22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3"/>
      <c r="DE386" s="1"/>
      <c r="DF386" s="1"/>
      <c r="DG386" s="1"/>
      <c r="DH386" s="1"/>
      <c r="DI386" s="1"/>
      <c r="DJ386" s="1"/>
      <c r="DK386" s="1"/>
      <c r="DL386" s="1"/>
      <c r="DM386" s="1"/>
      <c r="DN386" s="4"/>
      <c r="DO386" s="1"/>
      <c r="DP386" s="1"/>
      <c r="DQ386" s="1"/>
      <c r="DR386" s="1"/>
      <c r="DS386" s="1"/>
      <c r="DT386" s="1"/>
    </row>
    <row r="387" spans="1:124" ht="12.75" x14ac:dyDescent="0.2">
      <c r="A387" s="111">
        <f t="shared" si="247"/>
        <v>44652</v>
      </c>
      <c r="B387" s="112">
        <f t="shared" si="240"/>
        <v>0</v>
      </c>
      <c r="C387" s="112">
        <f t="shared" si="253"/>
        <v>0</v>
      </c>
      <c r="D387" s="113">
        <f t="shared" si="248"/>
        <v>5692.31</v>
      </c>
      <c r="E387" s="114">
        <f t="shared" si="261"/>
        <v>5739.56</v>
      </c>
      <c r="F387" s="115">
        <f t="shared" si="262"/>
        <v>44613</v>
      </c>
      <c r="G387" s="116">
        <f t="shared" si="241"/>
        <v>8.3006723105383262E-3</v>
      </c>
      <c r="H387" s="117">
        <f t="shared" si="249"/>
        <v>44671</v>
      </c>
      <c r="I387" s="117">
        <f t="shared" si="242"/>
        <v>44671</v>
      </c>
      <c r="J387" s="118">
        <f t="shared" si="250"/>
        <v>21</v>
      </c>
      <c r="K387" s="118">
        <f t="shared" si="265"/>
        <v>9</v>
      </c>
      <c r="L387" s="8">
        <f t="shared" si="251"/>
        <v>1.0035490300000001</v>
      </c>
      <c r="M387" s="119">
        <f t="shared" si="264"/>
        <v>1.0083006699999999</v>
      </c>
      <c r="N387" s="119">
        <f t="shared" si="258"/>
        <v>1.0934291667997427</v>
      </c>
      <c r="O387" s="112">
        <f t="shared" si="263"/>
        <v>1.0973097700000001</v>
      </c>
      <c r="P387" s="112">
        <f t="shared" si="243"/>
        <v>0</v>
      </c>
      <c r="Q387" s="162">
        <f t="shared" si="254"/>
        <v>0</v>
      </c>
      <c r="R387" s="30">
        <f t="shared" si="255"/>
        <v>0</v>
      </c>
      <c r="S387" s="112">
        <f t="shared" si="260"/>
        <v>0</v>
      </c>
      <c r="T387" s="122">
        <f t="shared" si="252"/>
        <v>0.20100000000000001</v>
      </c>
      <c r="U387" s="120">
        <f t="shared" si="259"/>
        <v>9</v>
      </c>
      <c r="V387" s="120">
        <v>252</v>
      </c>
      <c r="W387" s="119">
        <f t="shared" si="244"/>
        <v>1.006562674</v>
      </c>
      <c r="X387" s="112">
        <f t="shared" si="245"/>
        <v>0</v>
      </c>
      <c r="Y387" s="112">
        <f t="shared" si="246"/>
        <v>0</v>
      </c>
      <c r="Z387" s="125" t="str">
        <f t="shared" si="256"/>
        <v>A+J=</v>
      </c>
      <c r="AA387" s="117">
        <f t="shared" si="257"/>
        <v>44671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22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3"/>
      <c r="DE387" s="1"/>
      <c r="DF387" s="1"/>
      <c r="DG387" s="1"/>
      <c r="DH387" s="1"/>
      <c r="DI387" s="1"/>
      <c r="DJ387" s="1"/>
      <c r="DK387" s="1"/>
      <c r="DL387" s="1"/>
      <c r="DM387" s="1"/>
      <c r="DN387" s="4"/>
      <c r="DO387" s="1"/>
      <c r="DP387" s="1"/>
      <c r="DQ387" s="1"/>
      <c r="DR387" s="1"/>
      <c r="DS387" s="1"/>
      <c r="DT387" s="1"/>
    </row>
    <row r="388" spans="1:124" ht="12.75" x14ac:dyDescent="0.2">
      <c r="A388" s="111">
        <f t="shared" si="247"/>
        <v>44653</v>
      </c>
      <c r="B388" s="112">
        <f t="shared" si="240"/>
        <v>0</v>
      </c>
      <c r="C388" s="112">
        <f t="shared" si="253"/>
        <v>0</v>
      </c>
      <c r="D388" s="113">
        <f t="shared" si="248"/>
        <v>5692.31</v>
      </c>
      <c r="E388" s="114">
        <f t="shared" si="261"/>
        <v>5739.56</v>
      </c>
      <c r="F388" s="115">
        <f t="shared" si="262"/>
        <v>44613</v>
      </c>
      <c r="G388" s="116">
        <f t="shared" si="241"/>
        <v>8.3006723105383262E-3</v>
      </c>
      <c r="H388" s="117">
        <f t="shared" si="249"/>
        <v>44671</v>
      </c>
      <c r="I388" s="117">
        <f t="shared" si="242"/>
        <v>44671</v>
      </c>
      <c r="J388" s="118">
        <f t="shared" si="250"/>
        <v>21</v>
      </c>
      <c r="K388" s="118">
        <f t="shared" si="265"/>
        <v>10</v>
      </c>
      <c r="L388" s="8">
        <f t="shared" si="251"/>
        <v>1.00394414</v>
      </c>
      <c r="M388" s="119">
        <f t="shared" si="264"/>
        <v>1.0083006699999999</v>
      </c>
      <c r="N388" s="119">
        <f t="shared" si="258"/>
        <v>1.0934291667997427</v>
      </c>
      <c r="O388" s="112">
        <f t="shared" si="263"/>
        <v>1.0977418000000001</v>
      </c>
      <c r="P388" s="112">
        <f t="shared" si="243"/>
        <v>0</v>
      </c>
      <c r="Q388" s="162">
        <f t="shared" si="254"/>
        <v>0</v>
      </c>
      <c r="R388" s="30">
        <f t="shared" si="255"/>
        <v>0</v>
      </c>
      <c r="S388" s="112">
        <f t="shared" si="260"/>
        <v>0</v>
      </c>
      <c r="T388" s="122">
        <f t="shared" si="252"/>
        <v>0.20100000000000001</v>
      </c>
      <c r="U388" s="120">
        <f t="shared" si="259"/>
        <v>10</v>
      </c>
      <c r="V388" s="120">
        <v>252</v>
      </c>
      <c r="W388" s="119">
        <f t="shared" si="244"/>
        <v>1.007294514</v>
      </c>
      <c r="X388" s="112">
        <f t="shared" si="245"/>
        <v>0</v>
      </c>
      <c r="Y388" s="112">
        <f t="shared" si="246"/>
        <v>0</v>
      </c>
      <c r="Z388" s="125" t="str">
        <f t="shared" si="256"/>
        <v>A+J=</v>
      </c>
      <c r="AA388" s="117">
        <f t="shared" si="257"/>
        <v>44671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22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3"/>
      <c r="DE388" s="1"/>
      <c r="DF388" s="1"/>
      <c r="DG388" s="1"/>
      <c r="DH388" s="1"/>
      <c r="DI388" s="1"/>
      <c r="DJ388" s="1"/>
      <c r="DK388" s="1"/>
      <c r="DL388" s="1"/>
      <c r="DM388" s="1"/>
      <c r="DN388" s="4"/>
      <c r="DO388" s="1"/>
      <c r="DP388" s="1"/>
      <c r="DQ388" s="1"/>
      <c r="DR388" s="1"/>
      <c r="DS388" s="1"/>
      <c r="DT388" s="1"/>
    </row>
    <row r="389" spans="1:124" ht="12.75" x14ac:dyDescent="0.2">
      <c r="A389" s="111">
        <f t="shared" si="247"/>
        <v>44654</v>
      </c>
      <c r="B389" s="112">
        <f t="shared" si="240"/>
        <v>0</v>
      </c>
      <c r="C389" s="112">
        <f t="shared" si="253"/>
        <v>0</v>
      </c>
      <c r="D389" s="113">
        <f t="shared" si="248"/>
        <v>5692.31</v>
      </c>
      <c r="E389" s="114">
        <f t="shared" si="261"/>
        <v>5739.56</v>
      </c>
      <c r="F389" s="115">
        <f t="shared" si="262"/>
        <v>44613</v>
      </c>
      <c r="G389" s="116">
        <f t="shared" si="241"/>
        <v>8.3006723105383262E-3</v>
      </c>
      <c r="H389" s="117">
        <f t="shared" si="249"/>
        <v>44671</v>
      </c>
      <c r="I389" s="117">
        <f t="shared" si="242"/>
        <v>44671</v>
      </c>
      <c r="J389" s="118">
        <f t="shared" si="250"/>
        <v>21</v>
      </c>
      <c r="K389" s="118">
        <f t="shared" si="265"/>
        <v>10</v>
      </c>
      <c r="L389" s="8">
        <f t="shared" si="251"/>
        <v>1.00394414</v>
      </c>
      <c r="M389" s="119">
        <f t="shared" si="264"/>
        <v>1.0083006699999999</v>
      </c>
      <c r="N389" s="119">
        <f t="shared" si="258"/>
        <v>1.0934291667997427</v>
      </c>
      <c r="O389" s="112">
        <f t="shared" si="263"/>
        <v>1.0977418000000001</v>
      </c>
      <c r="P389" s="112">
        <f t="shared" si="243"/>
        <v>0</v>
      </c>
      <c r="Q389" s="162">
        <f t="shared" si="254"/>
        <v>0</v>
      </c>
      <c r="R389" s="30">
        <f t="shared" si="255"/>
        <v>0</v>
      </c>
      <c r="S389" s="112">
        <f t="shared" si="260"/>
        <v>0</v>
      </c>
      <c r="T389" s="122">
        <f t="shared" si="252"/>
        <v>0.20100000000000001</v>
      </c>
      <c r="U389" s="120">
        <f t="shared" si="259"/>
        <v>10</v>
      </c>
      <c r="V389" s="120">
        <v>252</v>
      </c>
      <c r="W389" s="119">
        <f t="shared" si="244"/>
        <v>1.007294514</v>
      </c>
      <c r="X389" s="112">
        <f t="shared" si="245"/>
        <v>0</v>
      </c>
      <c r="Y389" s="112">
        <f t="shared" si="246"/>
        <v>0</v>
      </c>
      <c r="Z389" s="125" t="str">
        <f t="shared" si="256"/>
        <v>A+J=</v>
      </c>
      <c r="AA389" s="117">
        <f t="shared" si="257"/>
        <v>44671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22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3"/>
      <c r="DE389" s="1"/>
      <c r="DF389" s="1"/>
      <c r="DG389" s="1"/>
      <c r="DH389" s="1"/>
      <c r="DI389" s="1"/>
      <c r="DJ389" s="1"/>
      <c r="DK389" s="1"/>
      <c r="DL389" s="1"/>
      <c r="DM389" s="1"/>
      <c r="DN389" s="4"/>
      <c r="DO389" s="1"/>
      <c r="DP389" s="1"/>
      <c r="DQ389" s="1"/>
      <c r="DR389" s="1"/>
      <c r="DS389" s="1"/>
      <c r="DT389" s="1"/>
    </row>
    <row r="390" spans="1:124" ht="12.75" x14ac:dyDescent="0.2">
      <c r="A390" s="111">
        <f t="shared" si="247"/>
        <v>44655</v>
      </c>
      <c r="B390" s="112">
        <f t="shared" si="240"/>
        <v>0</v>
      </c>
      <c r="C390" s="112">
        <f t="shared" si="253"/>
        <v>0</v>
      </c>
      <c r="D390" s="113">
        <f t="shared" si="248"/>
        <v>5692.31</v>
      </c>
      <c r="E390" s="114">
        <f t="shared" si="261"/>
        <v>5739.56</v>
      </c>
      <c r="F390" s="115">
        <f t="shared" si="262"/>
        <v>44613</v>
      </c>
      <c r="G390" s="116">
        <f t="shared" si="241"/>
        <v>8.3006723105383262E-3</v>
      </c>
      <c r="H390" s="117">
        <f t="shared" si="249"/>
        <v>44671</v>
      </c>
      <c r="I390" s="117">
        <f t="shared" si="242"/>
        <v>44671</v>
      </c>
      <c r="J390" s="118">
        <f t="shared" si="250"/>
        <v>21</v>
      </c>
      <c r="K390" s="118">
        <f t="shared" si="265"/>
        <v>10</v>
      </c>
      <c r="L390" s="8">
        <f t="shared" si="251"/>
        <v>1.00394414</v>
      </c>
      <c r="M390" s="119">
        <f t="shared" si="264"/>
        <v>1.0083006699999999</v>
      </c>
      <c r="N390" s="119">
        <f t="shared" si="258"/>
        <v>1.0934291667997427</v>
      </c>
      <c r="O390" s="112">
        <f t="shared" si="263"/>
        <v>1.0977418000000001</v>
      </c>
      <c r="P390" s="112">
        <f t="shared" si="243"/>
        <v>0</v>
      </c>
      <c r="Q390" s="162">
        <f t="shared" si="254"/>
        <v>0</v>
      </c>
      <c r="R390" s="30">
        <f t="shared" si="255"/>
        <v>0</v>
      </c>
      <c r="S390" s="112">
        <f t="shared" si="260"/>
        <v>0</v>
      </c>
      <c r="T390" s="122">
        <f t="shared" si="252"/>
        <v>0.20100000000000001</v>
      </c>
      <c r="U390" s="120">
        <f t="shared" si="259"/>
        <v>10</v>
      </c>
      <c r="V390" s="120">
        <v>252</v>
      </c>
      <c r="W390" s="119">
        <f t="shared" si="244"/>
        <v>1.007294514</v>
      </c>
      <c r="X390" s="112">
        <f t="shared" si="245"/>
        <v>0</v>
      </c>
      <c r="Y390" s="112">
        <f t="shared" si="246"/>
        <v>0</v>
      </c>
      <c r="Z390" s="125" t="str">
        <f t="shared" si="256"/>
        <v>A+J=</v>
      </c>
      <c r="AA390" s="117">
        <f t="shared" si="257"/>
        <v>44671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22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3"/>
      <c r="DE390" s="1"/>
      <c r="DF390" s="1"/>
      <c r="DG390" s="1"/>
      <c r="DH390" s="1"/>
      <c r="DI390" s="1"/>
      <c r="DJ390" s="1"/>
      <c r="DK390" s="1"/>
      <c r="DL390" s="1"/>
      <c r="DM390" s="1"/>
      <c r="DN390" s="4"/>
      <c r="DO390" s="1"/>
      <c r="DP390" s="1"/>
      <c r="DQ390" s="1"/>
      <c r="DR390" s="1"/>
      <c r="DS390" s="1"/>
      <c r="DT390" s="1"/>
    </row>
    <row r="391" spans="1:124" ht="12.75" x14ac:dyDescent="0.2">
      <c r="A391" s="111">
        <f t="shared" si="247"/>
        <v>44656</v>
      </c>
      <c r="B391" s="112">
        <f t="shared" si="240"/>
        <v>0</v>
      </c>
      <c r="C391" s="112">
        <f t="shared" si="253"/>
        <v>0</v>
      </c>
      <c r="D391" s="113">
        <f t="shared" si="248"/>
        <v>5692.31</v>
      </c>
      <c r="E391" s="114">
        <f t="shared" si="261"/>
        <v>5739.56</v>
      </c>
      <c r="F391" s="115">
        <f t="shared" si="262"/>
        <v>44613</v>
      </c>
      <c r="G391" s="116">
        <f t="shared" si="241"/>
        <v>8.3006723105383262E-3</v>
      </c>
      <c r="H391" s="117">
        <f t="shared" si="249"/>
        <v>44671</v>
      </c>
      <c r="I391" s="117">
        <f t="shared" si="242"/>
        <v>44671</v>
      </c>
      <c r="J391" s="118">
        <f t="shared" si="250"/>
        <v>21</v>
      </c>
      <c r="K391" s="118">
        <f t="shared" si="265"/>
        <v>11</v>
      </c>
      <c r="L391" s="8">
        <f t="shared" si="251"/>
        <v>1.00433941</v>
      </c>
      <c r="M391" s="119">
        <f t="shared" si="264"/>
        <v>1.0083006699999999</v>
      </c>
      <c r="N391" s="119">
        <f t="shared" si="258"/>
        <v>1.0934291667997427</v>
      </c>
      <c r="O391" s="112">
        <f t="shared" si="263"/>
        <v>1.098174</v>
      </c>
      <c r="P391" s="112">
        <f t="shared" si="243"/>
        <v>0</v>
      </c>
      <c r="Q391" s="162">
        <f t="shared" si="254"/>
        <v>0</v>
      </c>
      <c r="R391" s="30">
        <f t="shared" si="255"/>
        <v>0</v>
      </c>
      <c r="S391" s="112">
        <f t="shared" si="260"/>
        <v>0</v>
      </c>
      <c r="T391" s="122">
        <f t="shared" si="252"/>
        <v>0.20100000000000001</v>
      </c>
      <c r="U391" s="120">
        <f t="shared" si="259"/>
        <v>11</v>
      </c>
      <c r="V391" s="120">
        <v>252</v>
      </c>
      <c r="W391" s="119">
        <f t="shared" si="244"/>
        <v>1.008026885</v>
      </c>
      <c r="X391" s="112">
        <f t="shared" si="245"/>
        <v>0</v>
      </c>
      <c r="Y391" s="112">
        <f t="shared" si="246"/>
        <v>0</v>
      </c>
      <c r="Z391" s="125" t="str">
        <f t="shared" si="256"/>
        <v>A+J=</v>
      </c>
      <c r="AA391" s="117">
        <f t="shared" si="257"/>
        <v>44671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22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3"/>
      <c r="DE391" s="1"/>
      <c r="DF391" s="1"/>
      <c r="DG391" s="1"/>
      <c r="DH391" s="1"/>
      <c r="DI391" s="1"/>
      <c r="DJ391" s="1"/>
      <c r="DK391" s="1"/>
      <c r="DL391" s="1"/>
      <c r="DM391" s="1"/>
      <c r="DN391" s="4"/>
      <c r="DO391" s="1"/>
      <c r="DP391" s="1"/>
      <c r="DQ391" s="1"/>
      <c r="DR391" s="1"/>
      <c r="DS391" s="1"/>
      <c r="DT391" s="1"/>
    </row>
    <row r="392" spans="1:124" ht="12.75" x14ac:dyDescent="0.2">
      <c r="A392" s="111">
        <f t="shared" si="247"/>
        <v>44657</v>
      </c>
      <c r="B392" s="112">
        <f t="shared" si="240"/>
        <v>0</v>
      </c>
      <c r="C392" s="112">
        <f t="shared" si="253"/>
        <v>0</v>
      </c>
      <c r="D392" s="113">
        <f t="shared" si="248"/>
        <v>5692.31</v>
      </c>
      <c r="E392" s="114">
        <f t="shared" si="261"/>
        <v>5739.56</v>
      </c>
      <c r="F392" s="115">
        <f t="shared" si="262"/>
        <v>44613</v>
      </c>
      <c r="G392" s="116">
        <f t="shared" si="241"/>
        <v>8.3006723105383262E-3</v>
      </c>
      <c r="H392" s="117">
        <f t="shared" si="249"/>
        <v>44671</v>
      </c>
      <c r="I392" s="117">
        <f t="shared" si="242"/>
        <v>44671</v>
      </c>
      <c r="J392" s="118">
        <f t="shared" si="250"/>
        <v>21</v>
      </c>
      <c r="K392" s="118">
        <f t="shared" si="265"/>
        <v>12</v>
      </c>
      <c r="L392" s="8">
        <f t="shared" si="251"/>
        <v>1.0047348300000001</v>
      </c>
      <c r="M392" s="119">
        <f t="shared" si="264"/>
        <v>1.0083006699999999</v>
      </c>
      <c r="N392" s="119">
        <f t="shared" si="258"/>
        <v>1.0934291667997427</v>
      </c>
      <c r="O392" s="112">
        <f t="shared" si="263"/>
        <v>1.09860636</v>
      </c>
      <c r="P392" s="112">
        <f t="shared" si="243"/>
        <v>0</v>
      </c>
      <c r="Q392" s="162">
        <f t="shared" si="254"/>
        <v>0</v>
      </c>
      <c r="R392" s="30">
        <f t="shared" si="255"/>
        <v>0</v>
      </c>
      <c r="S392" s="112">
        <f t="shared" si="260"/>
        <v>0</v>
      </c>
      <c r="T392" s="122">
        <f t="shared" si="252"/>
        <v>0.20100000000000001</v>
      </c>
      <c r="U392" s="120">
        <f t="shared" si="259"/>
        <v>12</v>
      </c>
      <c r="V392" s="120">
        <v>252</v>
      </c>
      <c r="W392" s="119">
        <f t="shared" si="244"/>
        <v>1.008759789</v>
      </c>
      <c r="X392" s="112">
        <f t="shared" si="245"/>
        <v>0</v>
      </c>
      <c r="Y392" s="112">
        <f t="shared" si="246"/>
        <v>0</v>
      </c>
      <c r="Z392" s="125" t="str">
        <f t="shared" si="256"/>
        <v>A+J=</v>
      </c>
      <c r="AA392" s="117">
        <f t="shared" si="257"/>
        <v>44671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22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3"/>
      <c r="DE392" s="1"/>
      <c r="DF392" s="1"/>
      <c r="DG392" s="1"/>
      <c r="DH392" s="1"/>
      <c r="DI392" s="1"/>
      <c r="DJ392" s="1"/>
      <c r="DK392" s="1"/>
      <c r="DL392" s="1"/>
      <c r="DM392" s="1"/>
      <c r="DN392" s="4"/>
      <c r="DO392" s="1"/>
      <c r="DP392" s="1"/>
      <c r="DQ392" s="1"/>
      <c r="DR392" s="1"/>
      <c r="DS392" s="1"/>
      <c r="DT392" s="1"/>
    </row>
    <row r="393" spans="1:124" ht="12.75" x14ac:dyDescent="0.2">
      <c r="A393" s="111">
        <f t="shared" si="247"/>
        <v>44658</v>
      </c>
      <c r="B393" s="112">
        <f t="shared" si="240"/>
        <v>0</v>
      </c>
      <c r="C393" s="112">
        <f t="shared" si="253"/>
        <v>0</v>
      </c>
      <c r="D393" s="113">
        <f t="shared" si="248"/>
        <v>5692.31</v>
      </c>
      <c r="E393" s="114">
        <f t="shared" si="261"/>
        <v>5739.56</v>
      </c>
      <c r="F393" s="115">
        <f t="shared" si="262"/>
        <v>44613</v>
      </c>
      <c r="G393" s="116">
        <f t="shared" si="241"/>
        <v>8.3006723105383262E-3</v>
      </c>
      <c r="H393" s="117">
        <f t="shared" si="249"/>
        <v>44671</v>
      </c>
      <c r="I393" s="117">
        <f t="shared" si="242"/>
        <v>44671</v>
      </c>
      <c r="J393" s="118">
        <f t="shared" si="250"/>
        <v>21</v>
      </c>
      <c r="K393" s="118">
        <f t="shared" si="265"/>
        <v>13</v>
      </c>
      <c r="L393" s="8">
        <f t="shared" si="251"/>
        <v>1.00513041</v>
      </c>
      <c r="M393" s="119">
        <f t="shared" si="264"/>
        <v>1.0083006699999999</v>
      </c>
      <c r="N393" s="119">
        <f t="shared" si="258"/>
        <v>1.0934291667997427</v>
      </c>
      <c r="O393" s="112">
        <f t="shared" si="263"/>
        <v>1.0990389</v>
      </c>
      <c r="P393" s="112">
        <f t="shared" si="243"/>
        <v>0</v>
      </c>
      <c r="Q393" s="162">
        <f t="shared" si="254"/>
        <v>0</v>
      </c>
      <c r="R393" s="30">
        <f t="shared" si="255"/>
        <v>0</v>
      </c>
      <c r="S393" s="112">
        <f t="shared" si="260"/>
        <v>0</v>
      </c>
      <c r="T393" s="122">
        <f t="shared" si="252"/>
        <v>0.20100000000000001</v>
      </c>
      <c r="U393" s="120">
        <f t="shared" si="259"/>
        <v>13</v>
      </c>
      <c r="V393" s="120">
        <v>252</v>
      </c>
      <c r="W393" s="119">
        <f t="shared" si="244"/>
        <v>1.009493226</v>
      </c>
      <c r="X393" s="112">
        <f t="shared" si="245"/>
        <v>0</v>
      </c>
      <c r="Y393" s="112">
        <f t="shared" si="246"/>
        <v>0</v>
      </c>
      <c r="Z393" s="125" t="str">
        <f t="shared" si="256"/>
        <v>A+J=</v>
      </c>
      <c r="AA393" s="117">
        <f t="shared" si="257"/>
        <v>44671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22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3"/>
      <c r="DE393" s="1"/>
      <c r="DF393" s="1"/>
      <c r="DG393" s="1"/>
      <c r="DH393" s="1"/>
      <c r="DI393" s="1"/>
      <c r="DJ393" s="1"/>
      <c r="DK393" s="1"/>
      <c r="DL393" s="1"/>
      <c r="DM393" s="1"/>
      <c r="DN393" s="4"/>
      <c r="DO393" s="1"/>
      <c r="DP393" s="1"/>
      <c r="DQ393" s="1"/>
      <c r="DR393" s="1"/>
      <c r="DS393" s="1"/>
      <c r="DT393" s="1"/>
    </row>
    <row r="394" spans="1:124" ht="12.75" x14ac:dyDescent="0.2">
      <c r="A394" s="111">
        <f t="shared" si="247"/>
        <v>44659</v>
      </c>
      <c r="B394" s="112">
        <f t="shared" ref="B394:B457" si="266">(P394+X394)</f>
        <v>0</v>
      </c>
      <c r="C394" s="112">
        <f t="shared" si="253"/>
        <v>0</v>
      </c>
      <c r="D394" s="113">
        <f t="shared" si="248"/>
        <v>5692.31</v>
      </c>
      <c r="E394" s="114">
        <f t="shared" si="261"/>
        <v>5739.56</v>
      </c>
      <c r="F394" s="115">
        <f t="shared" si="262"/>
        <v>44613</v>
      </c>
      <c r="G394" s="116">
        <f t="shared" ref="G394:G457" si="267">(E394/D394)-1</f>
        <v>8.3006723105383262E-3</v>
      </c>
      <c r="H394" s="117">
        <f t="shared" si="249"/>
        <v>44671</v>
      </c>
      <c r="I394" s="117">
        <f t="shared" ref="I394:I457" si="268">IF(A394&gt;I393,H394,I393)</f>
        <v>44671</v>
      </c>
      <c r="J394" s="118">
        <f t="shared" si="250"/>
        <v>21</v>
      </c>
      <c r="K394" s="118">
        <f t="shared" si="265"/>
        <v>14</v>
      </c>
      <c r="L394" s="8">
        <f t="shared" si="251"/>
        <v>1.0055261499999999</v>
      </c>
      <c r="M394" s="119">
        <f t="shared" si="264"/>
        <v>1.0083006699999999</v>
      </c>
      <c r="N394" s="119">
        <f t="shared" si="258"/>
        <v>1.0934291667997427</v>
      </c>
      <c r="O394" s="112">
        <f t="shared" si="263"/>
        <v>1.0994716200000001</v>
      </c>
      <c r="P394" s="112">
        <f t="shared" ref="P394:P457" si="269">TRUNC(C394*O394,8)</f>
        <v>0</v>
      </c>
      <c r="Q394" s="162">
        <f t="shared" si="254"/>
        <v>0</v>
      </c>
      <c r="R394" s="30">
        <f t="shared" si="255"/>
        <v>0</v>
      </c>
      <c r="S394" s="112">
        <f t="shared" si="260"/>
        <v>0</v>
      </c>
      <c r="T394" s="122">
        <f t="shared" si="252"/>
        <v>0.20100000000000001</v>
      </c>
      <c r="U394" s="120">
        <f t="shared" si="259"/>
        <v>14</v>
      </c>
      <c r="V394" s="120">
        <v>252</v>
      </c>
      <c r="W394" s="119">
        <f t="shared" ref="W394:W457" si="270">ROUND((1+T394)^TRUNC((U394/V394),9),9)</f>
        <v>1.010227196</v>
      </c>
      <c r="X394" s="112">
        <f t="shared" ref="X394:X457" si="271">TRUNC((P394*(W394-1)),8)</f>
        <v>0</v>
      </c>
      <c r="Y394" s="112">
        <f t="shared" ref="Y394:Y457" si="272">IF(Q394&gt;0,S394+X394,0)</f>
        <v>0</v>
      </c>
      <c r="Z394" s="125" t="str">
        <f t="shared" si="256"/>
        <v>A+J=</v>
      </c>
      <c r="AA394" s="117">
        <f t="shared" si="257"/>
        <v>44671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22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3"/>
      <c r="DE394" s="1"/>
      <c r="DF394" s="1"/>
      <c r="DG394" s="1"/>
      <c r="DH394" s="1"/>
      <c r="DI394" s="1"/>
      <c r="DJ394" s="1"/>
      <c r="DK394" s="1"/>
      <c r="DL394" s="1"/>
      <c r="DM394" s="1"/>
      <c r="DN394" s="4"/>
      <c r="DO394" s="1"/>
      <c r="DP394" s="1"/>
      <c r="DQ394" s="1"/>
      <c r="DR394" s="1"/>
      <c r="DS394" s="1"/>
      <c r="DT394" s="1"/>
    </row>
    <row r="395" spans="1:124" ht="12.75" x14ac:dyDescent="0.2">
      <c r="A395" s="111">
        <f t="shared" ref="A395:A458" si="273">(A394+1)</f>
        <v>44660</v>
      </c>
      <c r="B395" s="112">
        <f t="shared" si="266"/>
        <v>0</v>
      </c>
      <c r="C395" s="112">
        <f t="shared" si="253"/>
        <v>0</v>
      </c>
      <c r="D395" s="113">
        <f t="shared" ref="D395:D458" si="274">IF(E395=E394,D394,E394)</f>
        <v>5692.31</v>
      </c>
      <c r="E395" s="114">
        <f t="shared" si="261"/>
        <v>5739.56</v>
      </c>
      <c r="F395" s="115">
        <f t="shared" si="262"/>
        <v>44613</v>
      </c>
      <c r="G395" s="116">
        <f t="shared" si="267"/>
        <v>8.3006723105383262E-3</v>
      </c>
      <c r="H395" s="117">
        <f t="shared" ref="H395:H458" si="275">IF(DAY(A395)=H$9,VLOOKUP(A395,AH$118:AN$450,4),H394)</f>
        <v>44671</v>
      </c>
      <c r="I395" s="117">
        <f t="shared" si="268"/>
        <v>44671</v>
      </c>
      <c r="J395" s="118">
        <f t="shared" ref="J395:J458" si="276">IF(I395=I394,J394,NETWORKDAYS(I394,I395,$AD$148:$AD$502)-1)</f>
        <v>21</v>
      </c>
      <c r="K395" s="118">
        <f t="shared" si="265"/>
        <v>15</v>
      </c>
      <c r="L395" s="8">
        <f t="shared" ref="L395:L458" si="277">IF(E395&lt;D395,1,TRUNC((E395/D395)^TRUNC((K395/J395),9),8))</f>
        <v>1.00592204</v>
      </c>
      <c r="M395" s="119">
        <f t="shared" si="264"/>
        <v>1.0083006699999999</v>
      </c>
      <c r="N395" s="119">
        <f t="shared" si="258"/>
        <v>1.0934291667997427</v>
      </c>
      <c r="O395" s="112">
        <f t="shared" si="263"/>
        <v>1.0999044899999999</v>
      </c>
      <c r="P395" s="112">
        <f t="shared" si="269"/>
        <v>0</v>
      </c>
      <c r="Q395" s="162">
        <f t="shared" si="254"/>
        <v>0</v>
      </c>
      <c r="R395" s="30">
        <f t="shared" si="255"/>
        <v>0</v>
      </c>
      <c r="S395" s="112">
        <f t="shared" si="260"/>
        <v>0</v>
      </c>
      <c r="T395" s="122">
        <f t="shared" ref="T395:T458" si="278">(T394)</f>
        <v>0.20100000000000001</v>
      </c>
      <c r="U395" s="120">
        <f t="shared" si="259"/>
        <v>15</v>
      </c>
      <c r="V395" s="120">
        <v>252</v>
      </c>
      <c r="W395" s="119">
        <f t="shared" si="270"/>
        <v>1.0109617</v>
      </c>
      <c r="X395" s="112">
        <f t="shared" si="271"/>
        <v>0</v>
      </c>
      <c r="Y395" s="112">
        <f t="shared" si="272"/>
        <v>0</v>
      </c>
      <c r="Z395" s="125" t="str">
        <f t="shared" si="256"/>
        <v>A+J=</v>
      </c>
      <c r="AA395" s="117">
        <f t="shared" si="257"/>
        <v>44671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22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3"/>
      <c r="DE395" s="1"/>
      <c r="DF395" s="1"/>
      <c r="DG395" s="1"/>
      <c r="DH395" s="1"/>
      <c r="DI395" s="1"/>
      <c r="DJ395" s="1"/>
      <c r="DK395" s="1"/>
      <c r="DL395" s="1"/>
      <c r="DM395" s="1"/>
      <c r="DN395" s="4"/>
      <c r="DO395" s="1"/>
      <c r="DP395" s="1"/>
      <c r="DQ395" s="1"/>
      <c r="DR395" s="1"/>
      <c r="DS395" s="1"/>
      <c r="DT395" s="1"/>
    </row>
    <row r="396" spans="1:124" ht="12.75" x14ac:dyDescent="0.2">
      <c r="A396" s="111">
        <f t="shared" si="273"/>
        <v>44661</v>
      </c>
      <c r="B396" s="112">
        <f t="shared" si="266"/>
        <v>0</v>
      </c>
      <c r="C396" s="112">
        <f t="shared" ref="C396:C459" si="279">TRUNC(IF(Q395&gt;0,VLOOKUP(A395,$AD$12:$AE$140,2),C395),8)</f>
        <v>0</v>
      </c>
      <c r="D396" s="113">
        <f t="shared" si="274"/>
        <v>5692.31</v>
      </c>
      <c r="E396" s="114">
        <f t="shared" si="261"/>
        <v>5739.56</v>
      </c>
      <c r="F396" s="115">
        <f t="shared" si="262"/>
        <v>44613</v>
      </c>
      <c r="G396" s="116">
        <f t="shared" si="267"/>
        <v>8.3006723105383262E-3</v>
      </c>
      <c r="H396" s="117">
        <f t="shared" si="275"/>
        <v>44671</v>
      </c>
      <c r="I396" s="117">
        <f t="shared" si="268"/>
        <v>44671</v>
      </c>
      <c r="J396" s="118">
        <f t="shared" si="276"/>
        <v>21</v>
      </c>
      <c r="K396" s="118">
        <f t="shared" si="265"/>
        <v>15</v>
      </c>
      <c r="L396" s="8">
        <f t="shared" si="277"/>
        <v>1.00592204</v>
      </c>
      <c r="M396" s="119">
        <f t="shared" si="264"/>
        <v>1.0083006699999999</v>
      </c>
      <c r="N396" s="119">
        <f t="shared" si="258"/>
        <v>1.0934291667997427</v>
      </c>
      <c r="O396" s="112">
        <f t="shared" si="263"/>
        <v>1.0999044899999999</v>
      </c>
      <c r="P396" s="112">
        <f t="shared" si="269"/>
        <v>0</v>
      </c>
      <c r="Q396" s="162">
        <f t="shared" ref="Q396:Q459" si="280">IF(VLOOKUP(A396,AD$10:AK$140,8)=VLOOKUP(A395,AD$10:AK$140,8),0,VLOOKUP(A396,AD$10:AK$140,8))</f>
        <v>0</v>
      </c>
      <c r="R396" s="30">
        <f t="shared" ref="R396:R459" si="281">IF(Q396&gt;0,VLOOKUP($A396,$AD$10:$AI$140,6),0)</f>
        <v>0</v>
      </c>
      <c r="S396" s="112">
        <f t="shared" si="260"/>
        <v>0</v>
      </c>
      <c r="T396" s="122">
        <f t="shared" si="278"/>
        <v>0.20100000000000001</v>
      </c>
      <c r="U396" s="120">
        <f t="shared" si="259"/>
        <v>15</v>
      </c>
      <c r="V396" s="120">
        <v>252</v>
      </c>
      <c r="W396" s="119">
        <f t="shared" si="270"/>
        <v>1.0109617</v>
      </c>
      <c r="X396" s="112">
        <f t="shared" si="271"/>
        <v>0</v>
      </c>
      <c r="Y396" s="112">
        <f t="shared" si="272"/>
        <v>0</v>
      </c>
      <c r="Z396" s="125" t="str">
        <f t="shared" ref="Z396:Z459" si="282">IF($Q395&gt;0,VLOOKUP($A395,$AD$10:$AM$140,9),Z395)</f>
        <v>A+J=</v>
      </c>
      <c r="AA396" s="117">
        <f t="shared" ref="AA396:AA459" si="283">IF($Q395&gt;0,VLOOKUP($A395,$AD$10:$AM$140,10),AA395)</f>
        <v>44671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22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3"/>
      <c r="DE396" s="1"/>
      <c r="DF396" s="1"/>
      <c r="DG396" s="1"/>
      <c r="DH396" s="1"/>
      <c r="DI396" s="1"/>
      <c r="DJ396" s="1"/>
      <c r="DK396" s="1"/>
      <c r="DL396" s="1"/>
      <c r="DM396" s="1"/>
      <c r="DN396" s="4"/>
      <c r="DO396" s="1"/>
      <c r="DP396" s="1"/>
      <c r="DQ396" s="1"/>
      <c r="DR396" s="1"/>
      <c r="DS396" s="1"/>
      <c r="DT396" s="1"/>
    </row>
    <row r="397" spans="1:124" ht="12.75" x14ac:dyDescent="0.2">
      <c r="A397" s="111">
        <f t="shared" si="273"/>
        <v>44662</v>
      </c>
      <c r="B397" s="112">
        <f t="shared" si="266"/>
        <v>0</v>
      </c>
      <c r="C397" s="112">
        <f t="shared" si="279"/>
        <v>0</v>
      </c>
      <c r="D397" s="113">
        <f t="shared" si="274"/>
        <v>5692.31</v>
      </c>
      <c r="E397" s="114">
        <f t="shared" si="261"/>
        <v>5739.56</v>
      </c>
      <c r="F397" s="115">
        <f t="shared" si="262"/>
        <v>44613</v>
      </c>
      <c r="G397" s="116">
        <f t="shared" si="267"/>
        <v>8.3006723105383262E-3</v>
      </c>
      <c r="H397" s="117">
        <f t="shared" si="275"/>
        <v>44671</v>
      </c>
      <c r="I397" s="117">
        <f t="shared" si="268"/>
        <v>44671</v>
      </c>
      <c r="J397" s="118">
        <f t="shared" si="276"/>
        <v>21</v>
      </c>
      <c r="K397" s="118">
        <f t="shared" si="265"/>
        <v>15</v>
      </c>
      <c r="L397" s="8">
        <f t="shared" si="277"/>
        <v>1.00592204</v>
      </c>
      <c r="M397" s="119">
        <f t="shared" si="264"/>
        <v>1.0083006699999999</v>
      </c>
      <c r="N397" s="119">
        <f t="shared" si="258"/>
        <v>1.0934291667997427</v>
      </c>
      <c r="O397" s="112">
        <f t="shared" si="263"/>
        <v>1.0999044899999999</v>
      </c>
      <c r="P397" s="112">
        <f t="shared" si="269"/>
        <v>0</v>
      </c>
      <c r="Q397" s="162">
        <f t="shared" si="280"/>
        <v>0</v>
      </c>
      <c r="R397" s="30">
        <f t="shared" si="281"/>
        <v>0</v>
      </c>
      <c r="S397" s="112">
        <f t="shared" si="260"/>
        <v>0</v>
      </c>
      <c r="T397" s="122">
        <f t="shared" si="278"/>
        <v>0.20100000000000001</v>
      </c>
      <c r="U397" s="120">
        <f t="shared" si="259"/>
        <v>15</v>
      </c>
      <c r="V397" s="120">
        <v>252</v>
      </c>
      <c r="W397" s="119">
        <f t="shared" si="270"/>
        <v>1.0109617</v>
      </c>
      <c r="X397" s="112">
        <f t="shared" si="271"/>
        <v>0</v>
      </c>
      <c r="Y397" s="112">
        <f t="shared" si="272"/>
        <v>0</v>
      </c>
      <c r="Z397" s="125" t="str">
        <f t="shared" si="282"/>
        <v>A+J=</v>
      </c>
      <c r="AA397" s="117">
        <f t="shared" si="283"/>
        <v>44671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22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3"/>
      <c r="DE397" s="1"/>
      <c r="DF397" s="1"/>
      <c r="DG397" s="1"/>
      <c r="DH397" s="1"/>
      <c r="DI397" s="1"/>
      <c r="DJ397" s="1"/>
      <c r="DK397" s="1"/>
      <c r="DL397" s="1"/>
      <c r="DM397" s="1"/>
      <c r="DN397" s="4"/>
      <c r="DO397" s="1"/>
      <c r="DP397" s="1"/>
      <c r="DQ397" s="1"/>
      <c r="DR397" s="1"/>
      <c r="DS397" s="1"/>
      <c r="DT397" s="1"/>
    </row>
    <row r="398" spans="1:124" ht="12.75" x14ac:dyDescent="0.2">
      <c r="A398" s="111">
        <f t="shared" si="273"/>
        <v>44663</v>
      </c>
      <c r="B398" s="112">
        <f t="shared" si="266"/>
        <v>0</v>
      </c>
      <c r="C398" s="112">
        <f t="shared" si="279"/>
        <v>0</v>
      </c>
      <c r="D398" s="113">
        <f t="shared" si="274"/>
        <v>5692.31</v>
      </c>
      <c r="E398" s="114">
        <f t="shared" si="261"/>
        <v>5739.56</v>
      </c>
      <c r="F398" s="115">
        <f t="shared" si="262"/>
        <v>44613</v>
      </c>
      <c r="G398" s="116">
        <f t="shared" si="267"/>
        <v>8.3006723105383262E-3</v>
      </c>
      <c r="H398" s="117">
        <f t="shared" si="275"/>
        <v>44671</v>
      </c>
      <c r="I398" s="117">
        <f t="shared" si="268"/>
        <v>44671</v>
      </c>
      <c r="J398" s="118">
        <f t="shared" si="276"/>
        <v>21</v>
      </c>
      <c r="K398" s="118">
        <f t="shared" si="265"/>
        <v>16</v>
      </c>
      <c r="L398" s="8">
        <f t="shared" si="277"/>
        <v>1.0063180899999999</v>
      </c>
      <c r="M398" s="119">
        <f t="shared" si="264"/>
        <v>1.0083006699999999</v>
      </c>
      <c r="N398" s="119">
        <f t="shared" si="258"/>
        <v>1.0934291667997427</v>
      </c>
      <c r="O398" s="112">
        <f t="shared" si="263"/>
        <v>1.1003375500000001</v>
      </c>
      <c r="P398" s="112">
        <f t="shared" si="269"/>
        <v>0</v>
      </c>
      <c r="Q398" s="162">
        <f t="shared" si="280"/>
        <v>0</v>
      </c>
      <c r="R398" s="30">
        <f t="shared" si="281"/>
        <v>0</v>
      </c>
      <c r="S398" s="112">
        <f t="shared" si="260"/>
        <v>0</v>
      </c>
      <c r="T398" s="122">
        <f t="shared" si="278"/>
        <v>0.20100000000000001</v>
      </c>
      <c r="U398" s="120">
        <f t="shared" si="259"/>
        <v>16</v>
      </c>
      <c r="V398" s="120">
        <v>252</v>
      </c>
      <c r="W398" s="119">
        <f t="shared" si="270"/>
        <v>1.0116967379999999</v>
      </c>
      <c r="X398" s="112">
        <f t="shared" si="271"/>
        <v>0</v>
      </c>
      <c r="Y398" s="112">
        <f t="shared" si="272"/>
        <v>0</v>
      </c>
      <c r="Z398" s="125" t="str">
        <f t="shared" si="282"/>
        <v>A+J=</v>
      </c>
      <c r="AA398" s="117">
        <f t="shared" si="283"/>
        <v>44671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22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3"/>
      <c r="DE398" s="1"/>
      <c r="DF398" s="1"/>
      <c r="DG398" s="1"/>
      <c r="DH398" s="1"/>
      <c r="DI398" s="1"/>
      <c r="DJ398" s="1"/>
      <c r="DK398" s="1"/>
      <c r="DL398" s="1"/>
      <c r="DM398" s="1"/>
      <c r="DN398" s="4"/>
      <c r="DO398" s="1"/>
      <c r="DP398" s="1"/>
      <c r="DQ398" s="1"/>
      <c r="DR398" s="1"/>
      <c r="DS398" s="1"/>
      <c r="DT398" s="1"/>
    </row>
    <row r="399" spans="1:124" ht="12.75" x14ac:dyDescent="0.2">
      <c r="A399" s="111">
        <f t="shared" si="273"/>
        <v>44664</v>
      </c>
      <c r="B399" s="112">
        <f t="shared" si="266"/>
        <v>0</v>
      </c>
      <c r="C399" s="112">
        <f t="shared" si="279"/>
        <v>0</v>
      </c>
      <c r="D399" s="113">
        <f t="shared" si="274"/>
        <v>5692.31</v>
      </c>
      <c r="E399" s="114">
        <f t="shared" si="261"/>
        <v>5739.56</v>
      </c>
      <c r="F399" s="115">
        <f t="shared" si="262"/>
        <v>44613</v>
      </c>
      <c r="G399" s="116">
        <f t="shared" si="267"/>
        <v>8.3006723105383262E-3</v>
      </c>
      <c r="H399" s="117">
        <f t="shared" si="275"/>
        <v>44671</v>
      </c>
      <c r="I399" s="117">
        <f t="shared" si="268"/>
        <v>44671</v>
      </c>
      <c r="J399" s="118">
        <f t="shared" si="276"/>
        <v>21</v>
      </c>
      <c r="K399" s="118">
        <f t="shared" si="265"/>
        <v>17</v>
      </c>
      <c r="L399" s="8">
        <f t="shared" si="277"/>
        <v>1.0067142899999999</v>
      </c>
      <c r="M399" s="119">
        <f t="shared" si="264"/>
        <v>1.0083006699999999</v>
      </c>
      <c r="N399" s="119">
        <f t="shared" si="258"/>
        <v>1.0934291667997427</v>
      </c>
      <c r="O399" s="112">
        <f t="shared" si="263"/>
        <v>1.1007707600000001</v>
      </c>
      <c r="P399" s="112">
        <f t="shared" si="269"/>
        <v>0</v>
      </c>
      <c r="Q399" s="162">
        <f t="shared" si="280"/>
        <v>0</v>
      </c>
      <c r="R399" s="30">
        <f t="shared" si="281"/>
        <v>0</v>
      </c>
      <c r="S399" s="112">
        <f t="shared" si="260"/>
        <v>0</v>
      </c>
      <c r="T399" s="122">
        <f t="shared" si="278"/>
        <v>0.20100000000000001</v>
      </c>
      <c r="U399" s="120">
        <f t="shared" si="259"/>
        <v>17</v>
      </c>
      <c r="V399" s="120">
        <v>252</v>
      </c>
      <c r="W399" s="119">
        <f t="shared" si="270"/>
        <v>1.0124323099999999</v>
      </c>
      <c r="X399" s="112">
        <f t="shared" si="271"/>
        <v>0</v>
      </c>
      <c r="Y399" s="112">
        <f t="shared" si="272"/>
        <v>0</v>
      </c>
      <c r="Z399" s="125" t="str">
        <f t="shared" si="282"/>
        <v>A+J=</v>
      </c>
      <c r="AA399" s="117">
        <f t="shared" si="283"/>
        <v>44671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22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3"/>
      <c r="DE399" s="1"/>
      <c r="DF399" s="1"/>
      <c r="DG399" s="1"/>
      <c r="DH399" s="1"/>
      <c r="DI399" s="1"/>
      <c r="DJ399" s="1"/>
      <c r="DK399" s="1"/>
      <c r="DL399" s="1"/>
      <c r="DM399" s="1"/>
      <c r="DN399" s="4"/>
      <c r="DO399" s="1"/>
      <c r="DP399" s="1"/>
      <c r="DQ399" s="1"/>
      <c r="DR399" s="1"/>
      <c r="DS399" s="1"/>
      <c r="DT399" s="1"/>
    </row>
    <row r="400" spans="1:124" ht="12.75" x14ac:dyDescent="0.2">
      <c r="A400" s="111">
        <f t="shared" si="273"/>
        <v>44665</v>
      </c>
      <c r="B400" s="112">
        <f t="shared" si="266"/>
        <v>0</v>
      </c>
      <c r="C400" s="112">
        <f t="shared" si="279"/>
        <v>0</v>
      </c>
      <c r="D400" s="113">
        <f t="shared" si="274"/>
        <v>5692.31</v>
      </c>
      <c r="E400" s="114">
        <f t="shared" si="261"/>
        <v>5739.56</v>
      </c>
      <c r="F400" s="115">
        <f t="shared" si="262"/>
        <v>44613</v>
      </c>
      <c r="G400" s="116">
        <f t="shared" si="267"/>
        <v>8.3006723105383262E-3</v>
      </c>
      <c r="H400" s="117">
        <f t="shared" si="275"/>
        <v>44671</v>
      </c>
      <c r="I400" s="117">
        <f t="shared" si="268"/>
        <v>44671</v>
      </c>
      <c r="J400" s="118">
        <f t="shared" si="276"/>
        <v>21</v>
      </c>
      <c r="K400" s="118">
        <f t="shared" si="265"/>
        <v>18</v>
      </c>
      <c r="L400" s="8">
        <f t="shared" si="277"/>
        <v>1.00711065</v>
      </c>
      <c r="M400" s="119">
        <f t="shared" si="264"/>
        <v>1.0083006699999999</v>
      </c>
      <c r="N400" s="119">
        <f t="shared" si="258"/>
        <v>1.0934291667997427</v>
      </c>
      <c r="O400" s="112">
        <f t="shared" si="263"/>
        <v>1.10120415</v>
      </c>
      <c r="P400" s="112">
        <f t="shared" si="269"/>
        <v>0</v>
      </c>
      <c r="Q400" s="162">
        <f t="shared" si="280"/>
        <v>0</v>
      </c>
      <c r="R400" s="30">
        <f t="shared" si="281"/>
        <v>0</v>
      </c>
      <c r="S400" s="112">
        <f t="shared" si="260"/>
        <v>0</v>
      </c>
      <c r="T400" s="122">
        <f t="shared" si="278"/>
        <v>0.20100000000000001</v>
      </c>
      <c r="U400" s="120">
        <f t="shared" si="259"/>
        <v>18</v>
      </c>
      <c r="V400" s="120">
        <v>252</v>
      </c>
      <c r="W400" s="119">
        <f t="shared" si="270"/>
        <v>1.0131684169999999</v>
      </c>
      <c r="X400" s="112">
        <f t="shared" si="271"/>
        <v>0</v>
      </c>
      <c r="Y400" s="112">
        <f t="shared" si="272"/>
        <v>0</v>
      </c>
      <c r="Z400" s="125" t="str">
        <f t="shared" si="282"/>
        <v>A+J=</v>
      </c>
      <c r="AA400" s="117">
        <f t="shared" si="283"/>
        <v>44671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22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3"/>
      <c r="DE400" s="1"/>
      <c r="DF400" s="1"/>
      <c r="DG400" s="1"/>
      <c r="DH400" s="1"/>
      <c r="DI400" s="1"/>
      <c r="DJ400" s="1"/>
      <c r="DK400" s="1"/>
      <c r="DL400" s="1"/>
      <c r="DM400" s="1"/>
      <c r="DN400" s="4"/>
      <c r="DO400" s="1"/>
      <c r="DP400" s="1"/>
      <c r="DQ400" s="1"/>
      <c r="DR400" s="1"/>
      <c r="DS400" s="1"/>
      <c r="DT400" s="1"/>
    </row>
    <row r="401" spans="1:124" ht="12.75" x14ac:dyDescent="0.2">
      <c r="A401" s="111">
        <f t="shared" si="273"/>
        <v>44666</v>
      </c>
      <c r="B401" s="112">
        <f t="shared" si="266"/>
        <v>0</v>
      </c>
      <c r="C401" s="112">
        <f t="shared" si="279"/>
        <v>0</v>
      </c>
      <c r="D401" s="113">
        <f t="shared" si="274"/>
        <v>5692.31</v>
      </c>
      <c r="E401" s="114">
        <f t="shared" si="261"/>
        <v>5739.56</v>
      </c>
      <c r="F401" s="115">
        <f t="shared" si="262"/>
        <v>44613</v>
      </c>
      <c r="G401" s="116">
        <f t="shared" si="267"/>
        <v>8.3006723105383262E-3</v>
      </c>
      <c r="H401" s="117">
        <f t="shared" si="275"/>
        <v>44671</v>
      </c>
      <c r="I401" s="117">
        <f t="shared" si="268"/>
        <v>44671</v>
      </c>
      <c r="J401" s="118">
        <f t="shared" si="276"/>
        <v>21</v>
      </c>
      <c r="K401" s="118">
        <f t="shared" si="265"/>
        <v>19</v>
      </c>
      <c r="L401" s="8">
        <f t="shared" si="277"/>
        <v>1.00750717</v>
      </c>
      <c r="M401" s="119">
        <f t="shared" si="264"/>
        <v>1.0083006699999999</v>
      </c>
      <c r="N401" s="119">
        <f t="shared" si="258"/>
        <v>1.0934291667997427</v>
      </c>
      <c r="O401" s="112">
        <f t="shared" si="263"/>
        <v>1.10163772</v>
      </c>
      <c r="P401" s="112">
        <f t="shared" si="269"/>
        <v>0</v>
      </c>
      <c r="Q401" s="162">
        <f t="shared" si="280"/>
        <v>0</v>
      </c>
      <c r="R401" s="30">
        <f t="shared" si="281"/>
        <v>0</v>
      </c>
      <c r="S401" s="112">
        <f t="shared" si="260"/>
        <v>0</v>
      </c>
      <c r="T401" s="122">
        <f t="shared" si="278"/>
        <v>0.20100000000000001</v>
      </c>
      <c r="U401" s="120">
        <f t="shared" si="259"/>
        <v>19</v>
      </c>
      <c r="V401" s="120">
        <v>252</v>
      </c>
      <c r="W401" s="119">
        <f t="shared" si="270"/>
        <v>1.0139050590000001</v>
      </c>
      <c r="X401" s="112">
        <f t="shared" si="271"/>
        <v>0</v>
      </c>
      <c r="Y401" s="112">
        <f t="shared" si="272"/>
        <v>0</v>
      </c>
      <c r="Z401" s="125" t="str">
        <f t="shared" si="282"/>
        <v>A+J=</v>
      </c>
      <c r="AA401" s="117">
        <f t="shared" si="283"/>
        <v>44671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22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3"/>
      <c r="DE401" s="1"/>
      <c r="DF401" s="1"/>
      <c r="DG401" s="1"/>
      <c r="DH401" s="1"/>
      <c r="DI401" s="1"/>
      <c r="DJ401" s="1"/>
      <c r="DK401" s="1"/>
      <c r="DL401" s="1"/>
      <c r="DM401" s="1"/>
      <c r="DN401" s="4"/>
      <c r="DO401" s="1"/>
      <c r="DP401" s="1"/>
      <c r="DQ401" s="1"/>
      <c r="DR401" s="1"/>
      <c r="DS401" s="1"/>
      <c r="DT401" s="1"/>
    </row>
    <row r="402" spans="1:124" ht="12.75" x14ac:dyDescent="0.2">
      <c r="A402" s="111">
        <f t="shared" si="273"/>
        <v>44667</v>
      </c>
      <c r="B402" s="112">
        <f t="shared" si="266"/>
        <v>0</v>
      </c>
      <c r="C402" s="112">
        <f t="shared" si="279"/>
        <v>0</v>
      </c>
      <c r="D402" s="113">
        <f t="shared" si="274"/>
        <v>5692.31</v>
      </c>
      <c r="E402" s="114">
        <f t="shared" si="261"/>
        <v>5739.56</v>
      </c>
      <c r="F402" s="115">
        <f t="shared" si="262"/>
        <v>44613</v>
      </c>
      <c r="G402" s="116">
        <f t="shared" si="267"/>
        <v>8.3006723105383262E-3</v>
      </c>
      <c r="H402" s="117">
        <f t="shared" si="275"/>
        <v>44671</v>
      </c>
      <c r="I402" s="117">
        <f t="shared" si="268"/>
        <v>44671</v>
      </c>
      <c r="J402" s="118">
        <f t="shared" si="276"/>
        <v>21</v>
      </c>
      <c r="K402" s="118">
        <f t="shared" si="265"/>
        <v>19</v>
      </c>
      <c r="L402" s="8">
        <f t="shared" si="277"/>
        <v>1.00750717</v>
      </c>
      <c r="M402" s="119">
        <f t="shared" si="264"/>
        <v>1.0083006699999999</v>
      </c>
      <c r="N402" s="119">
        <f t="shared" si="258"/>
        <v>1.0934291667997427</v>
      </c>
      <c r="O402" s="112">
        <f t="shared" si="263"/>
        <v>1.10163772</v>
      </c>
      <c r="P402" s="112">
        <f t="shared" si="269"/>
        <v>0</v>
      </c>
      <c r="Q402" s="162">
        <f t="shared" si="280"/>
        <v>0</v>
      </c>
      <c r="R402" s="30">
        <f t="shared" si="281"/>
        <v>0</v>
      </c>
      <c r="S402" s="112">
        <f t="shared" si="260"/>
        <v>0</v>
      </c>
      <c r="T402" s="122">
        <f t="shared" si="278"/>
        <v>0.20100000000000001</v>
      </c>
      <c r="U402" s="120">
        <f t="shared" si="259"/>
        <v>19</v>
      </c>
      <c r="V402" s="120">
        <v>252</v>
      </c>
      <c r="W402" s="119">
        <f t="shared" si="270"/>
        <v>1.0139050590000001</v>
      </c>
      <c r="X402" s="112">
        <f t="shared" si="271"/>
        <v>0</v>
      </c>
      <c r="Y402" s="112">
        <f t="shared" si="272"/>
        <v>0</v>
      </c>
      <c r="Z402" s="125" t="str">
        <f t="shared" si="282"/>
        <v>A+J=</v>
      </c>
      <c r="AA402" s="117">
        <f t="shared" si="283"/>
        <v>44671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22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3"/>
      <c r="DE402" s="1"/>
      <c r="DF402" s="1"/>
      <c r="DG402" s="1"/>
      <c r="DH402" s="1"/>
      <c r="DI402" s="1"/>
      <c r="DJ402" s="1"/>
      <c r="DK402" s="1"/>
      <c r="DL402" s="1"/>
      <c r="DM402" s="1"/>
      <c r="DN402" s="4"/>
      <c r="DO402" s="1"/>
      <c r="DP402" s="1"/>
      <c r="DQ402" s="1"/>
      <c r="DR402" s="1"/>
      <c r="DS402" s="1"/>
      <c r="DT402" s="1"/>
    </row>
    <row r="403" spans="1:124" ht="12.75" x14ac:dyDescent="0.2">
      <c r="A403" s="111">
        <f t="shared" si="273"/>
        <v>44668</v>
      </c>
      <c r="B403" s="112">
        <f t="shared" si="266"/>
        <v>0</v>
      </c>
      <c r="C403" s="112">
        <f t="shared" si="279"/>
        <v>0</v>
      </c>
      <c r="D403" s="113">
        <f t="shared" si="274"/>
        <v>5692.31</v>
      </c>
      <c r="E403" s="114">
        <f t="shared" si="261"/>
        <v>5739.56</v>
      </c>
      <c r="F403" s="115">
        <f t="shared" si="262"/>
        <v>44613</v>
      </c>
      <c r="G403" s="116">
        <f t="shared" si="267"/>
        <v>8.3006723105383262E-3</v>
      </c>
      <c r="H403" s="117">
        <f t="shared" si="275"/>
        <v>44671</v>
      </c>
      <c r="I403" s="117">
        <f t="shared" si="268"/>
        <v>44671</v>
      </c>
      <c r="J403" s="118">
        <f t="shared" si="276"/>
        <v>21</v>
      </c>
      <c r="K403" s="118">
        <f t="shared" si="265"/>
        <v>19</v>
      </c>
      <c r="L403" s="8">
        <f t="shared" si="277"/>
        <v>1.00750717</v>
      </c>
      <c r="M403" s="119">
        <f t="shared" si="264"/>
        <v>1.0083006699999999</v>
      </c>
      <c r="N403" s="119">
        <f t="shared" si="258"/>
        <v>1.0934291667997427</v>
      </c>
      <c r="O403" s="112">
        <f t="shared" si="263"/>
        <v>1.10163772</v>
      </c>
      <c r="P403" s="112">
        <f t="shared" si="269"/>
        <v>0</v>
      </c>
      <c r="Q403" s="162">
        <f t="shared" si="280"/>
        <v>0</v>
      </c>
      <c r="R403" s="30">
        <f t="shared" si="281"/>
        <v>0</v>
      </c>
      <c r="S403" s="112">
        <f t="shared" si="260"/>
        <v>0</v>
      </c>
      <c r="T403" s="122">
        <f t="shared" si="278"/>
        <v>0.20100000000000001</v>
      </c>
      <c r="U403" s="120">
        <f t="shared" si="259"/>
        <v>19</v>
      </c>
      <c r="V403" s="120">
        <v>252</v>
      </c>
      <c r="W403" s="119">
        <f t="shared" si="270"/>
        <v>1.0139050590000001</v>
      </c>
      <c r="X403" s="112">
        <f t="shared" si="271"/>
        <v>0</v>
      </c>
      <c r="Y403" s="112">
        <f t="shared" si="272"/>
        <v>0</v>
      </c>
      <c r="Z403" s="125" t="str">
        <f t="shared" si="282"/>
        <v>A+J=</v>
      </c>
      <c r="AA403" s="117">
        <f t="shared" si="283"/>
        <v>44671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22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3"/>
      <c r="DE403" s="1"/>
      <c r="DF403" s="1"/>
      <c r="DG403" s="1"/>
      <c r="DH403" s="1"/>
      <c r="DI403" s="1"/>
      <c r="DJ403" s="1"/>
      <c r="DK403" s="1"/>
      <c r="DL403" s="1"/>
      <c r="DM403" s="1"/>
      <c r="DN403" s="4"/>
      <c r="DO403" s="1"/>
      <c r="DP403" s="1"/>
      <c r="DQ403" s="1"/>
      <c r="DR403" s="1"/>
      <c r="DS403" s="1"/>
      <c r="DT403" s="1"/>
    </row>
    <row r="404" spans="1:124" ht="12.75" x14ac:dyDescent="0.2">
      <c r="A404" s="111">
        <f t="shared" si="273"/>
        <v>44669</v>
      </c>
      <c r="B404" s="112">
        <f t="shared" si="266"/>
        <v>0</v>
      </c>
      <c r="C404" s="112">
        <f t="shared" si="279"/>
        <v>0</v>
      </c>
      <c r="D404" s="113">
        <f t="shared" si="274"/>
        <v>5692.31</v>
      </c>
      <c r="E404" s="114">
        <f t="shared" si="261"/>
        <v>5739.56</v>
      </c>
      <c r="F404" s="115">
        <f t="shared" si="262"/>
        <v>44613</v>
      </c>
      <c r="G404" s="116">
        <f t="shared" si="267"/>
        <v>8.3006723105383262E-3</v>
      </c>
      <c r="H404" s="117">
        <f t="shared" si="275"/>
        <v>44671</v>
      </c>
      <c r="I404" s="117">
        <f t="shared" si="268"/>
        <v>44671</v>
      </c>
      <c r="J404" s="118">
        <f t="shared" si="276"/>
        <v>21</v>
      </c>
      <c r="K404" s="118">
        <f t="shared" si="265"/>
        <v>19</v>
      </c>
      <c r="L404" s="8">
        <f t="shared" si="277"/>
        <v>1.00750717</v>
      </c>
      <c r="M404" s="119">
        <f t="shared" si="264"/>
        <v>1.0083006699999999</v>
      </c>
      <c r="N404" s="119">
        <f t="shared" si="258"/>
        <v>1.0934291667997427</v>
      </c>
      <c r="O404" s="112">
        <f t="shared" si="263"/>
        <v>1.10163772</v>
      </c>
      <c r="P404" s="112">
        <f t="shared" si="269"/>
        <v>0</v>
      </c>
      <c r="Q404" s="162">
        <f t="shared" si="280"/>
        <v>0</v>
      </c>
      <c r="R404" s="30">
        <f t="shared" si="281"/>
        <v>0</v>
      </c>
      <c r="S404" s="112">
        <f t="shared" si="260"/>
        <v>0</v>
      </c>
      <c r="T404" s="122">
        <f t="shared" si="278"/>
        <v>0.20100000000000001</v>
      </c>
      <c r="U404" s="120">
        <f t="shared" si="259"/>
        <v>19</v>
      </c>
      <c r="V404" s="120">
        <v>252</v>
      </c>
      <c r="W404" s="119">
        <f t="shared" si="270"/>
        <v>1.0139050590000001</v>
      </c>
      <c r="X404" s="112">
        <f t="shared" si="271"/>
        <v>0</v>
      </c>
      <c r="Y404" s="112">
        <f t="shared" si="272"/>
        <v>0</v>
      </c>
      <c r="Z404" s="125" t="str">
        <f t="shared" si="282"/>
        <v>A+J=</v>
      </c>
      <c r="AA404" s="117">
        <f t="shared" si="283"/>
        <v>44671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22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3"/>
      <c r="DE404" s="1"/>
      <c r="DF404" s="1"/>
      <c r="DG404" s="1"/>
      <c r="DH404" s="1"/>
      <c r="DI404" s="1"/>
      <c r="DJ404" s="1"/>
      <c r="DK404" s="1"/>
      <c r="DL404" s="1"/>
      <c r="DM404" s="1"/>
      <c r="DN404" s="4"/>
      <c r="DO404" s="1"/>
      <c r="DP404" s="1"/>
      <c r="DQ404" s="1"/>
      <c r="DR404" s="1"/>
      <c r="DS404" s="1"/>
      <c r="DT404" s="1"/>
    </row>
    <row r="405" spans="1:124" ht="12.75" x14ac:dyDescent="0.2">
      <c r="A405" s="111">
        <f t="shared" si="273"/>
        <v>44670</v>
      </c>
      <c r="B405" s="112">
        <f t="shared" si="266"/>
        <v>0</v>
      </c>
      <c r="C405" s="112">
        <f t="shared" si="279"/>
        <v>0</v>
      </c>
      <c r="D405" s="113">
        <f t="shared" si="274"/>
        <v>5692.31</v>
      </c>
      <c r="E405" s="114">
        <f t="shared" si="261"/>
        <v>5739.56</v>
      </c>
      <c r="F405" s="115">
        <f t="shared" si="262"/>
        <v>44613</v>
      </c>
      <c r="G405" s="116">
        <f t="shared" si="267"/>
        <v>8.3006723105383262E-3</v>
      </c>
      <c r="H405" s="117">
        <f t="shared" si="275"/>
        <v>44671</v>
      </c>
      <c r="I405" s="117">
        <f t="shared" si="268"/>
        <v>44671</v>
      </c>
      <c r="J405" s="118">
        <f t="shared" si="276"/>
        <v>21</v>
      </c>
      <c r="K405" s="118">
        <f t="shared" si="265"/>
        <v>20</v>
      </c>
      <c r="L405" s="8">
        <f t="shared" si="277"/>
        <v>1.00790384</v>
      </c>
      <c r="M405" s="119">
        <f t="shared" si="264"/>
        <v>1.0083006699999999</v>
      </c>
      <c r="N405" s="119">
        <f t="shared" si="258"/>
        <v>1.0934291667997427</v>
      </c>
      <c r="O405" s="112">
        <f t="shared" si="263"/>
        <v>1.10207145</v>
      </c>
      <c r="P405" s="112">
        <f t="shared" si="269"/>
        <v>0</v>
      </c>
      <c r="Q405" s="162">
        <f t="shared" si="280"/>
        <v>0</v>
      </c>
      <c r="R405" s="30">
        <f t="shared" si="281"/>
        <v>0</v>
      </c>
      <c r="S405" s="112">
        <f t="shared" si="260"/>
        <v>0</v>
      </c>
      <c r="T405" s="122">
        <f t="shared" si="278"/>
        <v>0.20100000000000001</v>
      </c>
      <c r="U405" s="120">
        <f t="shared" si="259"/>
        <v>20</v>
      </c>
      <c r="V405" s="120">
        <v>252</v>
      </c>
      <c r="W405" s="119">
        <f t="shared" si="270"/>
        <v>1.0146422369999999</v>
      </c>
      <c r="X405" s="112">
        <f t="shared" si="271"/>
        <v>0</v>
      </c>
      <c r="Y405" s="112">
        <f t="shared" si="272"/>
        <v>0</v>
      </c>
      <c r="Z405" s="125" t="str">
        <f t="shared" si="282"/>
        <v>A+J=</v>
      </c>
      <c r="AA405" s="117">
        <f t="shared" si="283"/>
        <v>44671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22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3"/>
      <c r="DE405" s="1"/>
      <c r="DF405" s="1"/>
      <c r="DG405" s="1"/>
      <c r="DH405" s="1"/>
      <c r="DI405" s="1"/>
      <c r="DJ405" s="1"/>
      <c r="DK405" s="1"/>
      <c r="DL405" s="1"/>
      <c r="DM405" s="1"/>
      <c r="DN405" s="4"/>
      <c r="DO405" s="1"/>
      <c r="DP405" s="1"/>
      <c r="DQ405" s="1"/>
      <c r="DR405" s="1"/>
      <c r="DS405" s="1"/>
      <c r="DT405" s="1"/>
    </row>
    <row r="406" spans="1:124" ht="12.75" x14ac:dyDescent="0.2">
      <c r="A406" s="111">
        <f t="shared" si="273"/>
        <v>44671</v>
      </c>
      <c r="B406" s="112">
        <f t="shared" si="266"/>
        <v>0</v>
      </c>
      <c r="C406" s="112">
        <f t="shared" si="279"/>
        <v>0</v>
      </c>
      <c r="D406" s="113">
        <f t="shared" si="274"/>
        <v>5692.31</v>
      </c>
      <c r="E406" s="114">
        <f t="shared" si="261"/>
        <v>5739.56</v>
      </c>
      <c r="F406" s="115">
        <f t="shared" si="262"/>
        <v>44613</v>
      </c>
      <c r="G406" s="116">
        <f t="shared" si="267"/>
        <v>8.3006723105383262E-3</v>
      </c>
      <c r="H406" s="117">
        <f t="shared" si="275"/>
        <v>44701</v>
      </c>
      <c r="I406" s="117">
        <f t="shared" si="268"/>
        <v>44671</v>
      </c>
      <c r="J406" s="118">
        <f t="shared" si="276"/>
        <v>21</v>
      </c>
      <c r="K406" s="118">
        <f t="shared" si="265"/>
        <v>21</v>
      </c>
      <c r="L406" s="8">
        <f t="shared" si="277"/>
        <v>1.0083006699999999</v>
      </c>
      <c r="M406" s="119">
        <f t="shared" si="264"/>
        <v>1.0083006699999999</v>
      </c>
      <c r="N406" s="119">
        <f t="shared" si="258"/>
        <v>1.0934291667997427</v>
      </c>
      <c r="O406" s="112">
        <f t="shared" si="263"/>
        <v>1.1025053600000001</v>
      </c>
      <c r="P406" s="112">
        <f t="shared" si="269"/>
        <v>0</v>
      </c>
      <c r="Q406" s="162">
        <f t="shared" si="280"/>
        <v>13</v>
      </c>
      <c r="R406" s="30">
        <f t="shared" si="281"/>
        <v>3.2092999999999997E-2</v>
      </c>
      <c r="S406" s="112">
        <f t="shared" si="260"/>
        <v>0</v>
      </c>
      <c r="T406" s="122">
        <f t="shared" si="278"/>
        <v>0.20100000000000001</v>
      </c>
      <c r="U406" s="120">
        <f t="shared" si="259"/>
        <v>21</v>
      </c>
      <c r="V406" s="120">
        <v>252</v>
      </c>
      <c r="W406" s="119">
        <f t="shared" si="270"/>
        <v>1.0153799509999999</v>
      </c>
      <c r="X406" s="112">
        <f t="shared" si="271"/>
        <v>0</v>
      </c>
      <c r="Y406" s="112">
        <f t="shared" si="272"/>
        <v>0</v>
      </c>
      <c r="Z406" s="125" t="str">
        <f t="shared" si="282"/>
        <v>A+J=</v>
      </c>
      <c r="AA406" s="117">
        <f t="shared" si="283"/>
        <v>44671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22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3"/>
      <c r="DE406" s="1"/>
      <c r="DF406" s="1"/>
      <c r="DG406" s="1"/>
      <c r="DH406" s="1"/>
      <c r="DI406" s="1"/>
      <c r="DJ406" s="1"/>
      <c r="DK406" s="1"/>
      <c r="DL406" s="1"/>
      <c r="DM406" s="1"/>
      <c r="DN406" s="4"/>
      <c r="DO406" s="1"/>
      <c r="DP406" s="1"/>
      <c r="DQ406" s="1"/>
      <c r="DR406" s="1"/>
      <c r="DS406" s="1"/>
      <c r="DT406" s="1"/>
    </row>
    <row r="407" spans="1:124" ht="12.75" x14ac:dyDescent="0.2">
      <c r="A407" s="111">
        <f t="shared" si="273"/>
        <v>44672</v>
      </c>
      <c r="B407" s="112">
        <f t="shared" si="266"/>
        <v>0</v>
      </c>
      <c r="C407" s="112">
        <f t="shared" si="279"/>
        <v>0</v>
      </c>
      <c r="D407" s="113">
        <f t="shared" si="274"/>
        <v>5692.31</v>
      </c>
      <c r="E407" s="114">
        <f t="shared" si="261"/>
        <v>5739.56</v>
      </c>
      <c r="F407" s="115">
        <f t="shared" si="262"/>
        <v>44640</v>
      </c>
      <c r="G407" s="116">
        <f t="shared" si="267"/>
        <v>8.3006723105383262E-3</v>
      </c>
      <c r="H407" s="117">
        <f t="shared" si="275"/>
        <v>44701</v>
      </c>
      <c r="I407" s="117">
        <f t="shared" si="268"/>
        <v>44701</v>
      </c>
      <c r="J407" s="118">
        <f t="shared" si="276"/>
        <v>21</v>
      </c>
      <c r="K407" s="118">
        <f t="shared" si="265"/>
        <v>1</v>
      </c>
      <c r="L407" s="8">
        <f t="shared" si="277"/>
        <v>1.00039371</v>
      </c>
      <c r="M407" s="119">
        <f t="shared" si="264"/>
        <v>1.0083006699999999</v>
      </c>
      <c r="N407" s="119">
        <f t="shared" si="258"/>
        <v>1.1025053614817222</v>
      </c>
      <c r="O407" s="112">
        <f t="shared" si="263"/>
        <v>1.10293942</v>
      </c>
      <c r="P407" s="112">
        <f t="shared" si="269"/>
        <v>0</v>
      </c>
      <c r="Q407" s="162">
        <f t="shared" si="280"/>
        <v>0</v>
      </c>
      <c r="R407" s="30">
        <f t="shared" si="281"/>
        <v>0</v>
      </c>
      <c r="S407" s="112">
        <f t="shared" si="260"/>
        <v>0</v>
      </c>
      <c r="T407" s="122">
        <f t="shared" si="278"/>
        <v>0.20100000000000001</v>
      </c>
      <c r="U407" s="120">
        <f t="shared" si="259"/>
        <v>1</v>
      </c>
      <c r="V407" s="120">
        <v>252</v>
      </c>
      <c r="W407" s="119">
        <f t="shared" si="270"/>
        <v>1.000727068</v>
      </c>
      <c r="X407" s="112">
        <f t="shared" si="271"/>
        <v>0</v>
      </c>
      <c r="Y407" s="112">
        <f t="shared" si="272"/>
        <v>0</v>
      </c>
      <c r="Z407" s="125" t="str">
        <f t="shared" si="282"/>
        <v>A+J=</v>
      </c>
      <c r="AA407" s="117">
        <f t="shared" si="283"/>
        <v>44701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22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3"/>
      <c r="DE407" s="1"/>
      <c r="DF407" s="1"/>
      <c r="DG407" s="1"/>
      <c r="DH407" s="1"/>
      <c r="DI407" s="1"/>
      <c r="DJ407" s="1"/>
      <c r="DK407" s="1"/>
      <c r="DL407" s="1"/>
      <c r="DM407" s="1"/>
      <c r="DN407" s="4"/>
      <c r="DO407" s="1"/>
      <c r="DP407" s="1"/>
      <c r="DQ407" s="1"/>
      <c r="DR407" s="1"/>
      <c r="DS407" s="1"/>
      <c r="DT407" s="1"/>
    </row>
    <row r="408" spans="1:124" ht="12.75" x14ac:dyDescent="0.2">
      <c r="A408" s="111">
        <f t="shared" si="273"/>
        <v>44673</v>
      </c>
      <c r="B408" s="112">
        <f t="shared" si="266"/>
        <v>0</v>
      </c>
      <c r="C408" s="112">
        <f t="shared" si="279"/>
        <v>0</v>
      </c>
      <c r="D408" s="113">
        <f t="shared" si="274"/>
        <v>5692.31</v>
      </c>
      <c r="E408" s="114">
        <f t="shared" si="261"/>
        <v>5739.56</v>
      </c>
      <c r="F408" s="115">
        <f t="shared" si="262"/>
        <v>44640</v>
      </c>
      <c r="G408" s="116">
        <f t="shared" si="267"/>
        <v>8.3006723105383262E-3</v>
      </c>
      <c r="H408" s="117">
        <f t="shared" si="275"/>
        <v>44701</v>
      </c>
      <c r="I408" s="117">
        <f t="shared" si="268"/>
        <v>44701</v>
      </c>
      <c r="J408" s="118">
        <f t="shared" si="276"/>
        <v>21</v>
      </c>
      <c r="K408" s="118">
        <f t="shared" si="265"/>
        <v>1</v>
      </c>
      <c r="L408" s="8">
        <f t="shared" si="277"/>
        <v>1.00039371</v>
      </c>
      <c r="M408" s="119">
        <f t="shared" si="264"/>
        <v>1.0083006699999999</v>
      </c>
      <c r="N408" s="119">
        <f t="shared" si="258"/>
        <v>1.1025053614817222</v>
      </c>
      <c r="O408" s="112">
        <f t="shared" si="263"/>
        <v>1.10293942</v>
      </c>
      <c r="P408" s="112">
        <f t="shared" si="269"/>
        <v>0</v>
      </c>
      <c r="Q408" s="162">
        <f t="shared" si="280"/>
        <v>0</v>
      </c>
      <c r="R408" s="30">
        <f t="shared" si="281"/>
        <v>0</v>
      </c>
      <c r="S408" s="112">
        <f t="shared" si="260"/>
        <v>0</v>
      </c>
      <c r="T408" s="122">
        <f t="shared" si="278"/>
        <v>0.20100000000000001</v>
      </c>
      <c r="U408" s="120">
        <f t="shared" si="259"/>
        <v>1</v>
      </c>
      <c r="V408" s="120">
        <v>252</v>
      </c>
      <c r="W408" s="119">
        <f t="shared" si="270"/>
        <v>1.000727068</v>
      </c>
      <c r="X408" s="112">
        <f t="shared" si="271"/>
        <v>0</v>
      </c>
      <c r="Y408" s="112">
        <f t="shared" si="272"/>
        <v>0</v>
      </c>
      <c r="Z408" s="125" t="str">
        <f t="shared" si="282"/>
        <v>A+J=</v>
      </c>
      <c r="AA408" s="117">
        <f t="shared" si="283"/>
        <v>44701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22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3"/>
      <c r="DE408" s="1"/>
      <c r="DF408" s="1"/>
      <c r="DG408" s="1"/>
      <c r="DH408" s="1"/>
      <c r="DI408" s="1"/>
      <c r="DJ408" s="1"/>
      <c r="DK408" s="1"/>
      <c r="DL408" s="1"/>
      <c r="DM408" s="1"/>
      <c r="DN408" s="4"/>
      <c r="DO408" s="1"/>
      <c r="DP408" s="1"/>
      <c r="DQ408" s="1"/>
      <c r="DR408" s="1"/>
      <c r="DS408" s="1"/>
      <c r="DT408" s="1"/>
    </row>
    <row r="409" spans="1:124" ht="12.75" x14ac:dyDescent="0.2">
      <c r="A409" s="111">
        <f t="shared" si="273"/>
        <v>44674</v>
      </c>
      <c r="B409" s="112">
        <f t="shared" si="266"/>
        <v>0</v>
      </c>
      <c r="C409" s="112">
        <f t="shared" si="279"/>
        <v>0</v>
      </c>
      <c r="D409" s="113">
        <f t="shared" si="274"/>
        <v>5692.31</v>
      </c>
      <c r="E409" s="114">
        <f t="shared" si="261"/>
        <v>5739.56</v>
      </c>
      <c r="F409" s="115">
        <f t="shared" si="262"/>
        <v>44640</v>
      </c>
      <c r="G409" s="116">
        <f t="shared" si="267"/>
        <v>8.3006723105383262E-3</v>
      </c>
      <c r="H409" s="117">
        <f t="shared" si="275"/>
        <v>44701</v>
      </c>
      <c r="I409" s="117">
        <f t="shared" si="268"/>
        <v>44701</v>
      </c>
      <c r="J409" s="118">
        <f t="shared" si="276"/>
        <v>21</v>
      </c>
      <c r="K409" s="118">
        <f t="shared" si="265"/>
        <v>2</v>
      </c>
      <c r="L409" s="8">
        <f t="shared" si="277"/>
        <v>1.0007875799999999</v>
      </c>
      <c r="M409" s="119">
        <f t="shared" si="264"/>
        <v>1.0083006699999999</v>
      </c>
      <c r="N409" s="119">
        <f t="shared" si="258"/>
        <v>1.1025053614817222</v>
      </c>
      <c r="O409" s="112">
        <f t="shared" si="263"/>
        <v>1.1033736700000001</v>
      </c>
      <c r="P409" s="112">
        <f t="shared" si="269"/>
        <v>0</v>
      </c>
      <c r="Q409" s="162">
        <f t="shared" si="280"/>
        <v>0</v>
      </c>
      <c r="R409" s="30">
        <f t="shared" si="281"/>
        <v>0</v>
      </c>
      <c r="S409" s="112">
        <f t="shared" si="260"/>
        <v>0</v>
      </c>
      <c r="T409" s="122">
        <f t="shared" si="278"/>
        <v>0.20100000000000001</v>
      </c>
      <c r="U409" s="120">
        <f t="shared" si="259"/>
        <v>2</v>
      </c>
      <c r="V409" s="120">
        <v>252</v>
      </c>
      <c r="W409" s="119">
        <f t="shared" si="270"/>
        <v>1.0014546639999999</v>
      </c>
      <c r="X409" s="112">
        <f t="shared" si="271"/>
        <v>0</v>
      </c>
      <c r="Y409" s="112">
        <f t="shared" si="272"/>
        <v>0</v>
      </c>
      <c r="Z409" s="125" t="str">
        <f t="shared" si="282"/>
        <v>A+J=</v>
      </c>
      <c r="AA409" s="117">
        <f t="shared" si="283"/>
        <v>44701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22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3"/>
      <c r="DE409" s="1"/>
      <c r="DF409" s="1"/>
      <c r="DG409" s="1"/>
      <c r="DH409" s="1"/>
      <c r="DI409" s="1"/>
      <c r="DJ409" s="1"/>
      <c r="DK409" s="1"/>
      <c r="DL409" s="1"/>
      <c r="DM409" s="1"/>
      <c r="DN409" s="4"/>
      <c r="DO409" s="1"/>
      <c r="DP409" s="1"/>
      <c r="DQ409" s="1"/>
      <c r="DR409" s="1"/>
      <c r="DS409" s="1"/>
      <c r="DT409" s="1"/>
    </row>
    <row r="410" spans="1:124" ht="12.75" x14ac:dyDescent="0.2">
      <c r="A410" s="111">
        <f t="shared" si="273"/>
        <v>44675</v>
      </c>
      <c r="B410" s="112">
        <f t="shared" si="266"/>
        <v>0</v>
      </c>
      <c r="C410" s="112">
        <f t="shared" si="279"/>
        <v>0</v>
      </c>
      <c r="D410" s="113">
        <f t="shared" si="274"/>
        <v>5692.31</v>
      </c>
      <c r="E410" s="114">
        <f t="shared" si="261"/>
        <v>5739.56</v>
      </c>
      <c r="F410" s="115">
        <f t="shared" si="262"/>
        <v>44640</v>
      </c>
      <c r="G410" s="116">
        <f t="shared" si="267"/>
        <v>8.3006723105383262E-3</v>
      </c>
      <c r="H410" s="117">
        <f t="shared" si="275"/>
        <v>44701</v>
      </c>
      <c r="I410" s="117">
        <f t="shared" si="268"/>
        <v>44701</v>
      </c>
      <c r="J410" s="118">
        <f t="shared" si="276"/>
        <v>21</v>
      </c>
      <c r="K410" s="118">
        <f t="shared" si="265"/>
        <v>2</v>
      </c>
      <c r="L410" s="8">
        <f t="shared" si="277"/>
        <v>1.0007875799999999</v>
      </c>
      <c r="M410" s="119">
        <f t="shared" si="264"/>
        <v>1.0083006699999999</v>
      </c>
      <c r="N410" s="119">
        <f t="shared" si="258"/>
        <v>1.1025053614817222</v>
      </c>
      <c r="O410" s="112">
        <f t="shared" si="263"/>
        <v>1.1033736700000001</v>
      </c>
      <c r="P410" s="112">
        <f t="shared" si="269"/>
        <v>0</v>
      </c>
      <c r="Q410" s="162">
        <f t="shared" si="280"/>
        <v>0</v>
      </c>
      <c r="R410" s="30">
        <f t="shared" si="281"/>
        <v>0</v>
      </c>
      <c r="S410" s="112">
        <f t="shared" si="260"/>
        <v>0</v>
      </c>
      <c r="T410" s="122">
        <f t="shared" si="278"/>
        <v>0.20100000000000001</v>
      </c>
      <c r="U410" s="120">
        <f t="shared" si="259"/>
        <v>2</v>
      </c>
      <c r="V410" s="120">
        <v>252</v>
      </c>
      <c r="W410" s="119">
        <f t="shared" si="270"/>
        <v>1.0014546639999999</v>
      </c>
      <c r="X410" s="112">
        <f t="shared" si="271"/>
        <v>0</v>
      </c>
      <c r="Y410" s="112">
        <f t="shared" si="272"/>
        <v>0</v>
      </c>
      <c r="Z410" s="125" t="str">
        <f t="shared" si="282"/>
        <v>A+J=</v>
      </c>
      <c r="AA410" s="117">
        <f t="shared" si="283"/>
        <v>44701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22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3"/>
      <c r="DE410" s="1"/>
      <c r="DF410" s="1"/>
      <c r="DG410" s="1"/>
      <c r="DH410" s="1"/>
      <c r="DI410" s="1"/>
      <c r="DJ410" s="1"/>
      <c r="DK410" s="1"/>
      <c r="DL410" s="1"/>
      <c r="DM410" s="1"/>
      <c r="DN410" s="4"/>
      <c r="DO410" s="1"/>
      <c r="DP410" s="1"/>
      <c r="DQ410" s="1"/>
      <c r="DR410" s="1"/>
      <c r="DS410" s="1"/>
      <c r="DT410" s="1"/>
    </row>
    <row r="411" spans="1:124" ht="12.75" x14ac:dyDescent="0.2">
      <c r="A411" s="111">
        <f t="shared" si="273"/>
        <v>44676</v>
      </c>
      <c r="B411" s="112">
        <f t="shared" si="266"/>
        <v>0</v>
      </c>
      <c r="C411" s="112">
        <f t="shared" si="279"/>
        <v>0</v>
      </c>
      <c r="D411" s="113">
        <f t="shared" si="274"/>
        <v>5692.31</v>
      </c>
      <c r="E411" s="114">
        <f t="shared" si="261"/>
        <v>5739.56</v>
      </c>
      <c r="F411" s="115">
        <f t="shared" si="262"/>
        <v>44640</v>
      </c>
      <c r="G411" s="116">
        <f t="shared" si="267"/>
        <v>8.3006723105383262E-3</v>
      </c>
      <c r="H411" s="117">
        <f t="shared" si="275"/>
        <v>44701</v>
      </c>
      <c r="I411" s="117">
        <f t="shared" si="268"/>
        <v>44701</v>
      </c>
      <c r="J411" s="118">
        <f t="shared" si="276"/>
        <v>21</v>
      </c>
      <c r="K411" s="118">
        <f t="shared" si="265"/>
        <v>2</v>
      </c>
      <c r="L411" s="8">
        <f t="shared" si="277"/>
        <v>1.0007875799999999</v>
      </c>
      <c r="M411" s="119">
        <f t="shared" si="264"/>
        <v>1.0083006699999999</v>
      </c>
      <c r="N411" s="119">
        <f t="shared" si="258"/>
        <v>1.1025053614817222</v>
      </c>
      <c r="O411" s="112">
        <f t="shared" si="263"/>
        <v>1.1033736700000001</v>
      </c>
      <c r="P411" s="112">
        <f t="shared" si="269"/>
        <v>0</v>
      </c>
      <c r="Q411" s="162">
        <f t="shared" si="280"/>
        <v>0</v>
      </c>
      <c r="R411" s="30">
        <f t="shared" si="281"/>
        <v>0</v>
      </c>
      <c r="S411" s="112">
        <f t="shared" si="260"/>
        <v>0</v>
      </c>
      <c r="T411" s="122">
        <f t="shared" si="278"/>
        <v>0.20100000000000001</v>
      </c>
      <c r="U411" s="120">
        <f t="shared" si="259"/>
        <v>2</v>
      </c>
      <c r="V411" s="120">
        <v>252</v>
      </c>
      <c r="W411" s="119">
        <f t="shared" si="270"/>
        <v>1.0014546639999999</v>
      </c>
      <c r="X411" s="112">
        <f t="shared" si="271"/>
        <v>0</v>
      </c>
      <c r="Y411" s="112">
        <f t="shared" si="272"/>
        <v>0</v>
      </c>
      <c r="Z411" s="125" t="str">
        <f t="shared" si="282"/>
        <v>A+J=</v>
      </c>
      <c r="AA411" s="117">
        <f t="shared" si="283"/>
        <v>44701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22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3"/>
      <c r="DE411" s="1"/>
      <c r="DF411" s="1"/>
      <c r="DG411" s="1"/>
      <c r="DH411" s="1"/>
      <c r="DI411" s="1"/>
      <c r="DJ411" s="1"/>
      <c r="DK411" s="1"/>
      <c r="DL411" s="1"/>
      <c r="DM411" s="1"/>
      <c r="DN411" s="4"/>
      <c r="DO411" s="1"/>
      <c r="DP411" s="1"/>
      <c r="DQ411" s="1"/>
      <c r="DR411" s="1"/>
      <c r="DS411" s="1"/>
      <c r="DT411" s="1"/>
    </row>
    <row r="412" spans="1:124" ht="12.75" x14ac:dyDescent="0.2">
      <c r="A412" s="111">
        <f t="shared" si="273"/>
        <v>44677</v>
      </c>
      <c r="B412" s="112">
        <f t="shared" si="266"/>
        <v>0</v>
      </c>
      <c r="C412" s="112">
        <f t="shared" si="279"/>
        <v>0</v>
      </c>
      <c r="D412" s="113">
        <f t="shared" si="274"/>
        <v>5692.31</v>
      </c>
      <c r="E412" s="114">
        <f t="shared" si="261"/>
        <v>5739.56</v>
      </c>
      <c r="F412" s="115">
        <f t="shared" si="262"/>
        <v>44640</v>
      </c>
      <c r="G412" s="116">
        <f t="shared" si="267"/>
        <v>8.3006723105383262E-3</v>
      </c>
      <c r="H412" s="117">
        <f t="shared" si="275"/>
        <v>44701</v>
      </c>
      <c r="I412" s="117">
        <f t="shared" si="268"/>
        <v>44701</v>
      </c>
      <c r="J412" s="118">
        <f t="shared" si="276"/>
        <v>21</v>
      </c>
      <c r="K412" s="118">
        <f t="shared" si="265"/>
        <v>3</v>
      </c>
      <c r="L412" s="8">
        <f t="shared" si="277"/>
        <v>1.0011816099999999</v>
      </c>
      <c r="M412" s="119">
        <f t="shared" si="264"/>
        <v>1.0083006699999999</v>
      </c>
      <c r="N412" s="119">
        <f t="shared" si="258"/>
        <v>1.1025053614817222</v>
      </c>
      <c r="O412" s="112">
        <f t="shared" si="263"/>
        <v>1.10380809</v>
      </c>
      <c r="P412" s="112">
        <f t="shared" si="269"/>
        <v>0</v>
      </c>
      <c r="Q412" s="162">
        <f t="shared" si="280"/>
        <v>0</v>
      </c>
      <c r="R412" s="30">
        <f t="shared" si="281"/>
        <v>0</v>
      </c>
      <c r="S412" s="112">
        <f t="shared" si="260"/>
        <v>0</v>
      </c>
      <c r="T412" s="122">
        <f t="shared" si="278"/>
        <v>0.20100000000000001</v>
      </c>
      <c r="U412" s="120">
        <f t="shared" si="259"/>
        <v>3</v>
      </c>
      <c r="V412" s="120">
        <v>252</v>
      </c>
      <c r="W412" s="119">
        <f t="shared" si="270"/>
        <v>1.00218279</v>
      </c>
      <c r="X412" s="112">
        <f t="shared" si="271"/>
        <v>0</v>
      </c>
      <c r="Y412" s="112">
        <f t="shared" si="272"/>
        <v>0</v>
      </c>
      <c r="Z412" s="125" t="str">
        <f t="shared" si="282"/>
        <v>A+J=</v>
      </c>
      <c r="AA412" s="117">
        <f t="shared" si="283"/>
        <v>44701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22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3"/>
      <c r="DE412" s="1"/>
      <c r="DF412" s="1"/>
      <c r="DG412" s="1"/>
      <c r="DH412" s="1"/>
      <c r="DI412" s="1"/>
      <c r="DJ412" s="1"/>
      <c r="DK412" s="1"/>
      <c r="DL412" s="1"/>
      <c r="DM412" s="1"/>
      <c r="DN412" s="4"/>
      <c r="DO412" s="1"/>
      <c r="DP412" s="1"/>
      <c r="DQ412" s="1"/>
      <c r="DR412" s="1"/>
      <c r="DS412" s="1"/>
      <c r="DT412" s="1"/>
    </row>
    <row r="413" spans="1:124" ht="12.75" x14ac:dyDescent="0.2">
      <c r="A413" s="111">
        <f t="shared" si="273"/>
        <v>44678</v>
      </c>
      <c r="B413" s="112">
        <f t="shared" si="266"/>
        <v>0</v>
      </c>
      <c r="C413" s="112">
        <f t="shared" si="279"/>
        <v>0</v>
      </c>
      <c r="D413" s="113">
        <f t="shared" si="274"/>
        <v>5692.31</v>
      </c>
      <c r="E413" s="114">
        <f t="shared" si="261"/>
        <v>5739.56</v>
      </c>
      <c r="F413" s="115">
        <f t="shared" si="262"/>
        <v>44640</v>
      </c>
      <c r="G413" s="116">
        <f t="shared" si="267"/>
        <v>8.3006723105383262E-3</v>
      </c>
      <c r="H413" s="117">
        <f t="shared" si="275"/>
        <v>44701</v>
      </c>
      <c r="I413" s="117">
        <f t="shared" si="268"/>
        <v>44701</v>
      </c>
      <c r="J413" s="118">
        <f t="shared" si="276"/>
        <v>21</v>
      </c>
      <c r="K413" s="118">
        <f t="shared" si="265"/>
        <v>4</v>
      </c>
      <c r="L413" s="8">
        <f t="shared" si="277"/>
        <v>1.00157579</v>
      </c>
      <c r="M413" s="119">
        <f t="shared" si="264"/>
        <v>1.0083006699999999</v>
      </c>
      <c r="N413" s="119">
        <f t="shared" si="258"/>
        <v>1.1025053614817222</v>
      </c>
      <c r="O413" s="112">
        <f t="shared" si="263"/>
        <v>1.1042426700000001</v>
      </c>
      <c r="P413" s="112">
        <f t="shared" si="269"/>
        <v>0</v>
      </c>
      <c r="Q413" s="162">
        <f t="shared" si="280"/>
        <v>0</v>
      </c>
      <c r="R413" s="30">
        <f t="shared" si="281"/>
        <v>0</v>
      </c>
      <c r="S413" s="112">
        <f t="shared" si="260"/>
        <v>0</v>
      </c>
      <c r="T413" s="122">
        <f t="shared" si="278"/>
        <v>0.20100000000000001</v>
      </c>
      <c r="U413" s="120">
        <f t="shared" si="259"/>
        <v>4</v>
      </c>
      <c r="V413" s="120">
        <v>252</v>
      </c>
      <c r="W413" s="119">
        <f t="shared" si="270"/>
        <v>1.0029114450000001</v>
      </c>
      <c r="X413" s="112">
        <f t="shared" si="271"/>
        <v>0</v>
      </c>
      <c r="Y413" s="112">
        <f t="shared" si="272"/>
        <v>0</v>
      </c>
      <c r="Z413" s="125" t="str">
        <f t="shared" si="282"/>
        <v>A+J=</v>
      </c>
      <c r="AA413" s="117">
        <f t="shared" si="283"/>
        <v>44701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22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3"/>
      <c r="DE413" s="1"/>
      <c r="DF413" s="1"/>
      <c r="DG413" s="1"/>
      <c r="DH413" s="1"/>
      <c r="DI413" s="1"/>
      <c r="DJ413" s="1"/>
      <c r="DK413" s="1"/>
      <c r="DL413" s="1"/>
      <c r="DM413" s="1"/>
      <c r="DN413" s="4"/>
      <c r="DO413" s="1"/>
      <c r="DP413" s="1"/>
      <c r="DQ413" s="1"/>
      <c r="DR413" s="1"/>
      <c r="DS413" s="1"/>
      <c r="DT413" s="1"/>
    </row>
    <row r="414" spans="1:124" ht="12.75" x14ac:dyDescent="0.2">
      <c r="A414" s="111">
        <f t="shared" si="273"/>
        <v>44679</v>
      </c>
      <c r="B414" s="112">
        <f t="shared" si="266"/>
        <v>0</v>
      </c>
      <c r="C414" s="112">
        <f t="shared" si="279"/>
        <v>0</v>
      </c>
      <c r="D414" s="113">
        <f t="shared" si="274"/>
        <v>5692.31</v>
      </c>
      <c r="E414" s="114">
        <f t="shared" si="261"/>
        <v>5739.56</v>
      </c>
      <c r="F414" s="115">
        <f t="shared" si="262"/>
        <v>44640</v>
      </c>
      <c r="G414" s="116">
        <f t="shared" si="267"/>
        <v>8.3006723105383262E-3</v>
      </c>
      <c r="H414" s="117">
        <f t="shared" si="275"/>
        <v>44701</v>
      </c>
      <c r="I414" s="117">
        <f t="shared" si="268"/>
        <v>44701</v>
      </c>
      <c r="J414" s="118">
        <f t="shared" si="276"/>
        <v>21</v>
      </c>
      <c r="K414" s="118">
        <f t="shared" si="265"/>
        <v>5</v>
      </c>
      <c r="L414" s="8">
        <f t="shared" si="277"/>
        <v>1.0019701299999999</v>
      </c>
      <c r="M414" s="119">
        <f t="shared" si="264"/>
        <v>1.0083006699999999</v>
      </c>
      <c r="N414" s="119">
        <f t="shared" si="258"/>
        <v>1.1025053614817222</v>
      </c>
      <c r="O414" s="112">
        <f t="shared" si="263"/>
        <v>1.1046774399999999</v>
      </c>
      <c r="P414" s="112">
        <f t="shared" si="269"/>
        <v>0</v>
      </c>
      <c r="Q414" s="162">
        <f t="shared" si="280"/>
        <v>0</v>
      </c>
      <c r="R414" s="30">
        <f t="shared" si="281"/>
        <v>0</v>
      </c>
      <c r="S414" s="112">
        <f t="shared" si="260"/>
        <v>0</v>
      </c>
      <c r="T414" s="122">
        <f t="shared" si="278"/>
        <v>0.20100000000000001</v>
      </c>
      <c r="U414" s="120">
        <f t="shared" si="259"/>
        <v>5</v>
      </c>
      <c r="V414" s="120">
        <v>252</v>
      </c>
      <c r="W414" s="119">
        <f t="shared" si="270"/>
        <v>1.00364063</v>
      </c>
      <c r="X414" s="112">
        <f t="shared" si="271"/>
        <v>0</v>
      </c>
      <c r="Y414" s="112">
        <f t="shared" si="272"/>
        <v>0</v>
      </c>
      <c r="Z414" s="125" t="str">
        <f t="shared" si="282"/>
        <v>A+J=</v>
      </c>
      <c r="AA414" s="117">
        <f t="shared" si="283"/>
        <v>44701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22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3"/>
      <c r="DE414" s="1"/>
      <c r="DF414" s="1"/>
      <c r="DG414" s="1"/>
      <c r="DH414" s="1"/>
      <c r="DI414" s="1"/>
      <c r="DJ414" s="1"/>
      <c r="DK414" s="1"/>
      <c r="DL414" s="1"/>
      <c r="DM414" s="1"/>
      <c r="DN414" s="4"/>
      <c r="DO414" s="1"/>
      <c r="DP414" s="1"/>
      <c r="DQ414" s="1"/>
      <c r="DR414" s="1"/>
      <c r="DS414" s="1"/>
      <c r="DT414" s="1"/>
    </row>
    <row r="415" spans="1:124" ht="12.75" x14ac:dyDescent="0.2">
      <c r="A415" s="111">
        <f t="shared" si="273"/>
        <v>44680</v>
      </c>
      <c r="B415" s="112">
        <f t="shared" si="266"/>
        <v>0</v>
      </c>
      <c r="C415" s="112">
        <f t="shared" si="279"/>
        <v>0</v>
      </c>
      <c r="D415" s="113">
        <f t="shared" si="274"/>
        <v>5692.31</v>
      </c>
      <c r="E415" s="114">
        <f t="shared" si="261"/>
        <v>5739.56</v>
      </c>
      <c r="F415" s="115">
        <f t="shared" si="262"/>
        <v>44640</v>
      </c>
      <c r="G415" s="116">
        <f t="shared" si="267"/>
        <v>8.3006723105383262E-3</v>
      </c>
      <c r="H415" s="117">
        <f t="shared" si="275"/>
        <v>44701</v>
      </c>
      <c r="I415" s="117">
        <f t="shared" si="268"/>
        <v>44701</v>
      </c>
      <c r="J415" s="118">
        <f t="shared" si="276"/>
        <v>21</v>
      </c>
      <c r="K415" s="118">
        <f t="shared" si="265"/>
        <v>6</v>
      </c>
      <c r="L415" s="8">
        <f t="shared" si="277"/>
        <v>1.00236462</v>
      </c>
      <c r="M415" s="119">
        <f t="shared" si="264"/>
        <v>1.0083006699999999</v>
      </c>
      <c r="N415" s="119">
        <f t="shared" ref="N415:N478" si="284">IF(I415&gt;I414,N414*M415,N414)</f>
        <v>1.1025053614817222</v>
      </c>
      <c r="O415" s="112">
        <f t="shared" si="263"/>
        <v>1.1051123599999999</v>
      </c>
      <c r="P415" s="112">
        <f t="shared" si="269"/>
        <v>0</v>
      </c>
      <c r="Q415" s="162">
        <f t="shared" si="280"/>
        <v>0</v>
      </c>
      <c r="R415" s="30">
        <f t="shared" si="281"/>
        <v>0</v>
      </c>
      <c r="S415" s="112">
        <f t="shared" si="260"/>
        <v>0</v>
      </c>
      <c r="T415" s="122">
        <f t="shared" si="278"/>
        <v>0.20100000000000001</v>
      </c>
      <c r="U415" s="120">
        <f t="shared" si="259"/>
        <v>6</v>
      </c>
      <c r="V415" s="120">
        <v>252</v>
      </c>
      <c r="W415" s="119">
        <f t="shared" si="270"/>
        <v>1.0043703450000001</v>
      </c>
      <c r="X415" s="112">
        <f t="shared" si="271"/>
        <v>0</v>
      </c>
      <c r="Y415" s="112">
        <f t="shared" si="272"/>
        <v>0</v>
      </c>
      <c r="Z415" s="125" t="str">
        <f t="shared" si="282"/>
        <v>A+J=</v>
      </c>
      <c r="AA415" s="117">
        <f t="shared" si="283"/>
        <v>44701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22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3"/>
      <c r="DE415" s="1"/>
      <c r="DF415" s="1"/>
      <c r="DG415" s="1"/>
      <c r="DH415" s="1"/>
      <c r="DI415" s="1"/>
      <c r="DJ415" s="1"/>
      <c r="DK415" s="1"/>
      <c r="DL415" s="1"/>
      <c r="DM415" s="1"/>
      <c r="DN415" s="4"/>
      <c r="DO415" s="1"/>
      <c r="DP415" s="1"/>
      <c r="DQ415" s="1"/>
      <c r="DR415" s="1"/>
      <c r="DS415" s="1"/>
      <c r="DT415" s="1"/>
    </row>
    <row r="416" spans="1:124" ht="12.75" x14ac:dyDescent="0.2">
      <c r="A416" s="111">
        <f t="shared" si="273"/>
        <v>44681</v>
      </c>
      <c r="B416" s="112">
        <f t="shared" si="266"/>
        <v>0</v>
      </c>
      <c r="C416" s="112">
        <f t="shared" si="279"/>
        <v>0</v>
      </c>
      <c r="D416" s="113">
        <f t="shared" si="274"/>
        <v>5692.31</v>
      </c>
      <c r="E416" s="114">
        <f t="shared" si="261"/>
        <v>5739.56</v>
      </c>
      <c r="F416" s="115">
        <f t="shared" si="262"/>
        <v>44640</v>
      </c>
      <c r="G416" s="116">
        <f t="shared" si="267"/>
        <v>8.3006723105383262E-3</v>
      </c>
      <c r="H416" s="117">
        <f t="shared" si="275"/>
        <v>44701</v>
      </c>
      <c r="I416" s="117">
        <f t="shared" si="268"/>
        <v>44701</v>
      </c>
      <c r="J416" s="118">
        <f t="shared" si="276"/>
        <v>21</v>
      </c>
      <c r="K416" s="118">
        <f t="shared" si="265"/>
        <v>7</v>
      </c>
      <c r="L416" s="8">
        <f t="shared" si="277"/>
        <v>1.0027592700000001</v>
      </c>
      <c r="M416" s="119">
        <f t="shared" si="264"/>
        <v>1.0083006699999999</v>
      </c>
      <c r="N416" s="119">
        <f t="shared" si="284"/>
        <v>1.1025053614817222</v>
      </c>
      <c r="O416" s="112">
        <f t="shared" si="263"/>
        <v>1.1055474700000001</v>
      </c>
      <c r="P416" s="112">
        <f t="shared" si="269"/>
        <v>0</v>
      </c>
      <c r="Q416" s="162">
        <f t="shared" si="280"/>
        <v>0</v>
      </c>
      <c r="R416" s="30">
        <f t="shared" si="281"/>
        <v>0</v>
      </c>
      <c r="S416" s="112">
        <f t="shared" si="260"/>
        <v>0</v>
      </c>
      <c r="T416" s="122">
        <f t="shared" si="278"/>
        <v>0.20100000000000001</v>
      </c>
      <c r="U416" s="120">
        <f t="shared" si="259"/>
        <v>7</v>
      </c>
      <c r="V416" s="120">
        <v>252</v>
      </c>
      <c r="W416" s="119">
        <f t="shared" si="270"/>
        <v>1.0051005900000001</v>
      </c>
      <c r="X416" s="112">
        <f t="shared" si="271"/>
        <v>0</v>
      </c>
      <c r="Y416" s="112">
        <f t="shared" si="272"/>
        <v>0</v>
      </c>
      <c r="Z416" s="125" t="str">
        <f t="shared" si="282"/>
        <v>A+J=</v>
      </c>
      <c r="AA416" s="117">
        <f t="shared" si="283"/>
        <v>44701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22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3"/>
      <c r="DE416" s="1"/>
      <c r="DF416" s="1"/>
      <c r="DG416" s="1"/>
      <c r="DH416" s="1"/>
      <c r="DI416" s="1"/>
      <c r="DJ416" s="1"/>
      <c r="DK416" s="1"/>
      <c r="DL416" s="1"/>
      <c r="DM416" s="1"/>
      <c r="DN416" s="4"/>
      <c r="DO416" s="1"/>
      <c r="DP416" s="1"/>
      <c r="DQ416" s="1"/>
      <c r="DR416" s="1"/>
      <c r="DS416" s="1"/>
      <c r="DT416" s="1"/>
    </row>
    <row r="417" spans="1:124" ht="12.75" x14ac:dyDescent="0.2">
      <c r="A417" s="111">
        <f t="shared" si="273"/>
        <v>44682</v>
      </c>
      <c r="B417" s="112">
        <f t="shared" si="266"/>
        <v>0</v>
      </c>
      <c r="C417" s="112">
        <f t="shared" si="279"/>
        <v>0</v>
      </c>
      <c r="D417" s="113">
        <f t="shared" si="274"/>
        <v>5692.31</v>
      </c>
      <c r="E417" s="114">
        <f t="shared" si="261"/>
        <v>5739.56</v>
      </c>
      <c r="F417" s="115">
        <f t="shared" si="262"/>
        <v>44640</v>
      </c>
      <c r="G417" s="116">
        <f t="shared" si="267"/>
        <v>8.3006723105383262E-3</v>
      </c>
      <c r="H417" s="117">
        <f t="shared" si="275"/>
        <v>44701</v>
      </c>
      <c r="I417" s="117">
        <f t="shared" si="268"/>
        <v>44701</v>
      </c>
      <c r="J417" s="118">
        <f t="shared" si="276"/>
        <v>21</v>
      </c>
      <c r="K417" s="118">
        <f t="shared" si="265"/>
        <v>7</v>
      </c>
      <c r="L417" s="8">
        <f t="shared" si="277"/>
        <v>1.0027592700000001</v>
      </c>
      <c r="M417" s="119">
        <f t="shared" si="264"/>
        <v>1.0083006699999999</v>
      </c>
      <c r="N417" s="119">
        <f t="shared" si="284"/>
        <v>1.1025053614817222</v>
      </c>
      <c r="O417" s="112">
        <f t="shared" si="263"/>
        <v>1.1055474700000001</v>
      </c>
      <c r="P417" s="112">
        <f t="shared" si="269"/>
        <v>0</v>
      </c>
      <c r="Q417" s="162">
        <f t="shared" si="280"/>
        <v>0</v>
      </c>
      <c r="R417" s="30">
        <f t="shared" si="281"/>
        <v>0</v>
      </c>
      <c r="S417" s="112">
        <f t="shared" si="260"/>
        <v>0</v>
      </c>
      <c r="T417" s="122">
        <f t="shared" si="278"/>
        <v>0.20100000000000001</v>
      </c>
      <c r="U417" s="120">
        <f t="shared" si="259"/>
        <v>7</v>
      </c>
      <c r="V417" s="120">
        <v>252</v>
      </c>
      <c r="W417" s="119">
        <f t="shared" si="270"/>
        <v>1.0051005900000001</v>
      </c>
      <c r="X417" s="112">
        <f t="shared" si="271"/>
        <v>0</v>
      </c>
      <c r="Y417" s="112">
        <f t="shared" si="272"/>
        <v>0</v>
      </c>
      <c r="Z417" s="125" t="str">
        <f t="shared" si="282"/>
        <v>A+J=</v>
      </c>
      <c r="AA417" s="117">
        <f t="shared" si="283"/>
        <v>44701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22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3"/>
      <c r="DE417" s="1"/>
      <c r="DF417" s="1"/>
      <c r="DG417" s="1"/>
      <c r="DH417" s="1"/>
      <c r="DI417" s="1"/>
      <c r="DJ417" s="1"/>
      <c r="DK417" s="1"/>
      <c r="DL417" s="1"/>
      <c r="DM417" s="1"/>
      <c r="DN417" s="4"/>
      <c r="DO417" s="1"/>
      <c r="DP417" s="1"/>
      <c r="DQ417" s="1"/>
      <c r="DR417" s="1"/>
      <c r="DS417" s="1"/>
      <c r="DT417" s="1"/>
    </row>
    <row r="418" spans="1:124" ht="12.75" x14ac:dyDescent="0.2">
      <c r="A418" s="111">
        <f t="shared" si="273"/>
        <v>44683</v>
      </c>
      <c r="B418" s="112">
        <f t="shared" si="266"/>
        <v>0</v>
      </c>
      <c r="C418" s="112">
        <f t="shared" si="279"/>
        <v>0</v>
      </c>
      <c r="D418" s="113">
        <f t="shared" si="274"/>
        <v>5692.31</v>
      </c>
      <c r="E418" s="114">
        <f t="shared" si="261"/>
        <v>5739.56</v>
      </c>
      <c r="F418" s="115">
        <f t="shared" si="262"/>
        <v>44640</v>
      </c>
      <c r="G418" s="116">
        <f t="shared" si="267"/>
        <v>8.3006723105383262E-3</v>
      </c>
      <c r="H418" s="117">
        <f t="shared" si="275"/>
        <v>44701</v>
      </c>
      <c r="I418" s="117">
        <f t="shared" si="268"/>
        <v>44701</v>
      </c>
      <c r="J418" s="118">
        <f t="shared" si="276"/>
        <v>21</v>
      </c>
      <c r="K418" s="118">
        <f t="shared" si="265"/>
        <v>7</v>
      </c>
      <c r="L418" s="8">
        <f t="shared" si="277"/>
        <v>1.0027592700000001</v>
      </c>
      <c r="M418" s="119">
        <f t="shared" si="264"/>
        <v>1.0083006699999999</v>
      </c>
      <c r="N418" s="119">
        <f t="shared" si="284"/>
        <v>1.1025053614817222</v>
      </c>
      <c r="O418" s="112">
        <f t="shared" si="263"/>
        <v>1.1055474700000001</v>
      </c>
      <c r="P418" s="112">
        <f t="shared" si="269"/>
        <v>0</v>
      </c>
      <c r="Q418" s="162">
        <f t="shared" si="280"/>
        <v>0</v>
      </c>
      <c r="R418" s="30">
        <f t="shared" si="281"/>
        <v>0</v>
      </c>
      <c r="S418" s="112">
        <f t="shared" si="260"/>
        <v>0</v>
      </c>
      <c r="T418" s="122">
        <f t="shared" si="278"/>
        <v>0.20100000000000001</v>
      </c>
      <c r="U418" s="120">
        <f t="shared" si="259"/>
        <v>7</v>
      </c>
      <c r="V418" s="120">
        <v>252</v>
      </c>
      <c r="W418" s="119">
        <f t="shared" si="270"/>
        <v>1.0051005900000001</v>
      </c>
      <c r="X418" s="112">
        <f t="shared" si="271"/>
        <v>0</v>
      </c>
      <c r="Y418" s="112">
        <f t="shared" si="272"/>
        <v>0</v>
      </c>
      <c r="Z418" s="125" t="str">
        <f t="shared" si="282"/>
        <v>A+J=</v>
      </c>
      <c r="AA418" s="117">
        <f t="shared" si="283"/>
        <v>44701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22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3"/>
      <c r="DE418" s="1"/>
      <c r="DF418" s="1"/>
      <c r="DG418" s="1"/>
      <c r="DH418" s="1"/>
      <c r="DI418" s="1"/>
      <c r="DJ418" s="1"/>
      <c r="DK418" s="1"/>
      <c r="DL418" s="1"/>
      <c r="DM418" s="1"/>
      <c r="DN418" s="4"/>
      <c r="DO418" s="1"/>
      <c r="DP418" s="1"/>
      <c r="DQ418" s="1"/>
      <c r="DR418" s="1"/>
      <c r="DS418" s="1"/>
      <c r="DT418" s="1"/>
    </row>
    <row r="419" spans="1:124" ht="12.75" x14ac:dyDescent="0.2">
      <c r="A419" s="111">
        <f t="shared" si="273"/>
        <v>44684</v>
      </c>
      <c r="B419" s="112">
        <f t="shared" si="266"/>
        <v>0</v>
      </c>
      <c r="C419" s="112">
        <f t="shared" si="279"/>
        <v>0</v>
      </c>
      <c r="D419" s="113">
        <f t="shared" si="274"/>
        <v>5692.31</v>
      </c>
      <c r="E419" s="114">
        <f t="shared" si="261"/>
        <v>5739.56</v>
      </c>
      <c r="F419" s="115">
        <f t="shared" si="262"/>
        <v>44640</v>
      </c>
      <c r="G419" s="116">
        <f t="shared" si="267"/>
        <v>8.3006723105383262E-3</v>
      </c>
      <c r="H419" s="117">
        <f t="shared" si="275"/>
        <v>44701</v>
      </c>
      <c r="I419" s="117">
        <f t="shared" si="268"/>
        <v>44701</v>
      </c>
      <c r="J419" s="118">
        <f t="shared" si="276"/>
        <v>21</v>
      </c>
      <c r="K419" s="118">
        <f t="shared" si="265"/>
        <v>8</v>
      </c>
      <c r="L419" s="8">
        <f t="shared" si="277"/>
        <v>1.0031540699999999</v>
      </c>
      <c r="M419" s="119">
        <f t="shared" si="264"/>
        <v>1.0083006699999999</v>
      </c>
      <c r="N419" s="119">
        <f t="shared" si="284"/>
        <v>1.1025053614817222</v>
      </c>
      <c r="O419" s="112">
        <f t="shared" si="263"/>
        <v>1.10598274</v>
      </c>
      <c r="P419" s="112">
        <f t="shared" si="269"/>
        <v>0</v>
      </c>
      <c r="Q419" s="162">
        <f t="shared" si="280"/>
        <v>0</v>
      </c>
      <c r="R419" s="30">
        <f t="shared" si="281"/>
        <v>0</v>
      </c>
      <c r="S419" s="112">
        <f t="shared" si="260"/>
        <v>0</v>
      </c>
      <c r="T419" s="122">
        <f t="shared" si="278"/>
        <v>0.20100000000000001</v>
      </c>
      <c r="U419" s="120">
        <f t="shared" si="259"/>
        <v>8</v>
      </c>
      <c r="V419" s="120">
        <v>252</v>
      </c>
      <c r="W419" s="119">
        <f t="shared" si="270"/>
        <v>1.005831366</v>
      </c>
      <c r="X419" s="112">
        <f t="shared" si="271"/>
        <v>0</v>
      </c>
      <c r="Y419" s="112">
        <f t="shared" si="272"/>
        <v>0</v>
      </c>
      <c r="Z419" s="125" t="str">
        <f t="shared" si="282"/>
        <v>A+J=</v>
      </c>
      <c r="AA419" s="117">
        <f t="shared" si="283"/>
        <v>44701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22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3"/>
      <c r="DE419" s="1"/>
      <c r="DF419" s="1"/>
      <c r="DG419" s="1"/>
      <c r="DH419" s="1"/>
      <c r="DI419" s="1"/>
      <c r="DJ419" s="1"/>
      <c r="DK419" s="1"/>
      <c r="DL419" s="1"/>
      <c r="DM419" s="1"/>
      <c r="DN419" s="4"/>
      <c r="DO419" s="1"/>
      <c r="DP419" s="1"/>
      <c r="DQ419" s="1"/>
      <c r="DR419" s="1"/>
      <c r="DS419" s="1"/>
      <c r="DT419" s="1"/>
    </row>
    <row r="420" spans="1:124" ht="12.75" x14ac:dyDescent="0.2">
      <c r="A420" s="111">
        <f t="shared" si="273"/>
        <v>44685</v>
      </c>
      <c r="B420" s="112">
        <f t="shared" si="266"/>
        <v>0</v>
      </c>
      <c r="C420" s="112">
        <f t="shared" si="279"/>
        <v>0</v>
      </c>
      <c r="D420" s="113">
        <f t="shared" si="274"/>
        <v>5692.31</v>
      </c>
      <c r="E420" s="114">
        <f t="shared" si="261"/>
        <v>5739.56</v>
      </c>
      <c r="F420" s="115">
        <f t="shared" si="262"/>
        <v>44640</v>
      </c>
      <c r="G420" s="116">
        <f t="shared" si="267"/>
        <v>8.3006723105383262E-3</v>
      </c>
      <c r="H420" s="117">
        <f t="shared" si="275"/>
        <v>44701</v>
      </c>
      <c r="I420" s="117">
        <f t="shared" si="268"/>
        <v>44701</v>
      </c>
      <c r="J420" s="118">
        <f t="shared" si="276"/>
        <v>21</v>
      </c>
      <c r="K420" s="118">
        <f t="shared" si="265"/>
        <v>9</v>
      </c>
      <c r="L420" s="8">
        <f t="shared" si="277"/>
        <v>1.0035490300000001</v>
      </c>
      <c r="M420" s="119">
        <f t="shared" si="264"/>
        <v>1.0083006699999999</v>
      </c>
      <c r="N420" s="119">
        <f t="shared" si="284"/>
        <v>1.1025053614817222</v>
      </c>
      <c r="O420" s="112">
        <f t="shared" si="263"/>
        <v>1.1064181799999999</v>
      </c>
      <c r="P420" s="112">
        <f t="shared" si="269"/>
        <v>0</v>
      </c>
      <c r="Q420" s="162">
        <f t="shared" si="280"/>
        <v>0</v>
      </c>
      <c r="R420" s="30">
        <f t="shared" si="281"/>
        <v>0</v>
      </c>
      <c r="S420" s="112">
        <f t="shared" si="260"/>
        <v>0</v>
      </c>
      <c r="T420" s="122">
        <f t="shared" si="278"/>
        <v>0.20100000000000001</v>
      </c>
      <c r="U420" s="120">
        <f t="shared" si="259"/>
        <v>9</v>
      </c>
      <c r="V420" s="120">
        <v>252</v>
      </c>
      <c r="W420" s="119">
        <f t="shared" si="270"/>
        <v>1.006562674</v>
      </c>
      <c r="X420" s="112">
        <f t="shared" si="271"/>
        <v>0</v>
      </c>
      <c r="Y420" s="112">
        <f t="shared" si="272"/>
        <v>0</v>
      </c>
      <c r="Z420" s="125" t="str">
        <f t="shared" si="282"/>
        <v>A+J=</v>
      </c>
      <c r="AA420" s="117">
        <f t="shared" si="283"/>
        <v>44701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22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3"/>
      <c r="DE420" s="1"/>
      <c r="DF420" s="1"/>
      <c r="DG420" s="1"/>
      <c r="DH420" s="1"/>
      <c r="DI420" s="1"/>
      <c r="DJ420" s="1"/>
      <c r="DK420" s="1"/>
      <c r="DL420" s="1"/>
      <c r="DM420" s="1"/>
      <c r="DN420" s="4"/>
      <c r="DO420" s="1"/>
      <c r="DP420" s="1"/>
      <c r="DQ420" s="1"/>
      <c r="DR420" s="1"/>
      <c r="DS420" s="1"/>
      <c r="DT420" s="1"/>
    </row>
    <row r="421" spans="1:124" ht="12.75" x14ac:dyDescent="0.2">
      <c r="A421" s="111">
        <f t="shared" si="273"/>
        <v>44686</v>
      </c>
      <c r="B421" s="112">
        <f t="shared" si="266"/>
        <v>0</v>
      </c>
      <c r="C421" s="112">
        <f t="shared" si="279"/>
        <v>0</v>
      </c>
      <c r="D421" s="113">
        <f t="shared" si="274"/>
        <v>5692.31</v>
      </c>
      <c r="E421" s="114">
        <f t="shared" si="261"/>
        <v>5739.56</v>
      </c>
      <c r="F421" s="115">
        <f t="shared" si="262"/>
        <v>44640</v>
      </c>
      <c r="G421" s="116">
        <f t="shared" si="267"/>
        <v>8.3006723105383262E-3</v>
      </c>
      <c r="H421" s="117">
        <f t="shared" si="275"/>
        <v>44701</v>
      </c>
      <c r="I421" s="117">
        <f t="shared" si="268"/>
        <v>44701</v>
      </c>
      <c r="J421" s="118">
        <f t="shared" si="276"/>
        <v>21</v>
      </c>
      <c r="K421" s="118">
        <f t="shared" si="265"/>
        <v>10</v>
      </c>
      <c r="L421" s="8">
        <f t="shared" si="277"/>
        <v>1.00394414</v>
      </c>
      <c r="M421" s="119">
        <f t="shared" si="264"/>
        <v>1.0083006699999999</v>
      </c>
      <c r="N421" s="119">
        <f t="shared" si="284"/>
        <v>1.1025053614817222</v>
      </c>
      <c r="O421" s="112">
        <f t="shared" si="263"/>
        <v>1.1068537899999999</v>
      </c>
      <c r="P421" s="112">
        <f t="shared" si="269"/>
        <v>0</v>
      </c>
      <c r="Q421" s="162">
        <f t="shared" si="280"/>
        <v>0</v>
      </c>
      <c r="R421" s="30">
        <f t="shared" si="281"/>
        <v>0</v>
      </c>
      <c r="S421" s="112">
        <f t="shared" si="260"/>
        <v>0</v>
      </c>
      <c r="T421" s="122">
        <f t="shared" si="278"/>
        <v>0.20100000000000001</v>
      </c>
      <c r="U421" s="120">
        <f t="shared" ref="U421:U484" si="285">IF(Q420&gt;0,1,IF(K421=K420,U420,U420+1))</f>
        <v>10</v>
      </c>
      <c r="V421" s="120">
        <v>252</v>
      </c>
      <c r="W421" s="119">
        <f t="shared" si="270"/>
        <v>1.007294514</v>
      </c>
      <c r="X421" s="112">
        <f t="shared" si="271"/>
        <v>0</v>
      </c>
      <c r="Y421" s="112">
        <f t="shared" si="272"/>
        <v>0</v>
      </c>
      <c r="Z421" s="125" t="str">
        <f t="shared" si="282"/>
        <v>A+J=</v>
      </c>
      <c r="AA421" s="117">
        <f t="shared" si="283"/>
        <v>44701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22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3"/>
      <c r="DE421" s="1"/>
      <c r="DF421" s="1"/>
      <c r="DG421" s="1"/>
      <c r="DH421" s="1"/>
      <c r="DI421" s="1"/>
      <c r="DJ421" s="1"/>
      <c r="DK421" s="1"/>
      <c r="DL421" s="1"/>
      <c r="DM421" s="1"/>
      <c r="DN421" s="4"/>
      <c r="DO421" s="1"/>
      <c r="DP421" s="1"/>
      <c r="DQ421" s="1"/>
      <c r="DR421" s="1"/>
      <c r="DS421" s="1"/>
      <c r="DT421" s="1"/>
    </row>
    <row r="422" spans="1:124" ht="12.75" x14ac:dyDescent="0.2">
      <c r="A422" s="111">
        <f t="shared" si="273"/>
        <v>44687</v>
      </c>
      <c r="B422" s="112">
        <f t="shared" si="266"/>
        <v>0</v>
      </c>
      <c r="C422" s="112">
        <f t="shared" si="279"/>
        <v>0</v>
      </c>
      <c r="D422" s="113">
        <f t="shared" si="274"/>
        <v>5692.31</v>
      </c>
      <c r="E422" s="114">
        <f t="shared" si="261"/>
        <v>5739.56</v>
      </c>
      <c r="F422" s="115">
        <f t="shared" si="262"/>
        <v>44640</v>
      </c>
      <c r="G422" s="116">
        <f t="shared" si="267"/>
        <v>8.3006723105383262E-3</v>
      </c>
      <c r="H422" s="117">
        <f t="shared" si="275"/>
        <v>44701</v>
      </c>
      <c r="I422" s="117">
        <f t="shared" si="268"/>
        <v>44701</v>
      </c>
      <c r="J422" s="118">
        <f t="shared" si="276"/>
        <v>21</v>
      </c>
      <c r="K422" s="118">
        <f t="shared" si="265"/>
        <v>11</v>
      </c>
      <c r="L422" s="8">
        <f t="shared" si="277"/>
        <v>1.00433941</v>
      </c>
      <c r="M422" s="119">
        <f t="shared" si="264"/>
        <v>1.0083006699999999</v>
      </c>
      <c r="N422" s="119">
        <f t="shared" si="284"/>
        <v>1.1025053614817222</v>
      </c>
      <c r="O422" s="112">
        <f t="shared" si="263"/>
        <v>1.10728958</v>
      </c>
      <c r="P422" s="112">
        <f t="shared" si="269"/>
        <v>0</v>
      </c>
      <c r="Q422" s="162">
        <f t="shared" si="280"/>
        <v>0</v>
      </c>
      <c r="R422" s="30">
        <f t="shared" si="281"/>
        <v>0</v>
      </c>
      <c r="S422" s="112">
        <f t="shared" si="260"/>
        <v>0</v>
      </c>
      <c r="T422" s="122">
        <f t="shared" si="278"/>
        <v>0.20100000000000001</v>
      </c>
      <c r="U422" s="120">
        <f t="shared" si="285"/>
        <v>11</v>
      </c>
      <c r="V422" s="120">
        <v>252</v>
      </c>
      <c r="W422" s="119">
        <f t="shared" si="270"/>
        <v>1.008026885</v>
      </c>
      <c r="X422" s="112">
        <f t="shared" si="271"/>
        <v>0</v>
      </c>
      <c r="Y422" s="112">
        <f t="shared" si="272"/>
        <v>0</v>
      </c>
      <c r="Z422" s="125" t="str">
        <f t="shared" si="282"/>
        <v>A+J=</v>
      </c>
      <c r="AA422" s="117">
        <f t="shared" si="283"/>
        <v>44701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22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3"/>
      <c r="DE422" s="1"/>
      <c r="DF422" s="1"/>
      <c r="DG422" s="1"/>
      <c r="DH422" s="1"/>
      <c r="DI422" s="1"/>
      <c r="DJ422" s="1"/>
      <c r="DK422" s="1"/>
      <c r="DL422" s="1"/>
      <c r="DM422" s="1"/>
      <c r="DN422" s="4"/>
      <c r="DO422" s="1"/>
      <c r="DP422" s="1"/>
      <c r="DQ422" s="1"/>
      <c r="DR422" s="1"/>
      <c r="DS422" s="1"/>
      <c r="DT422" s="1"/>
    </row>
    <row r="423" spans="1:124" ht="12.75" x14ac:dyDescent="0.2">
      <c r="A423" s="111">
        <f t="shared" si="273"/>
        <v>44688</v>
      </c>
      <c r="B423" s="112">
        <f t="shared" si="266"/>
        <v>0</v>
      </c>
      <c r="C423" s="112">
        <f t="shared" si="279"/>
        <v>0</v>
      </c>
      <c r="D423" s="113">
        <f t="shared" si="274"/>
        <v>5692.31</v>
      </c>
      <c r="E423" s="114">
        <f t="shared" si="261"/>
        <v>5739.56</v>
      </c>
      <c r="F423" s="115">
        <f t="shared" si="262"/>
        <v>44640</v>
      </c>
      <c r="G423" s="116">
        <f t="shared" si="267"/>
        <v>8.3006723105383262E-3</v>
      </c>
      <c r="H423" s="117">
        <f t="shared" si="275"/>
        <v>44701</v>
      </c>
      <c r="I423" s="117">
        <f t="shared" si="268"/>
        <v>44701</v>
      </c>
      <c r="J423" s="118">
        <f t="shared" si="276"/>
        <v>21</v>
      </c>
      <c r="K423" s="118">
        <f t="shared" si="265"/>
        <v>12</v>
      </c>
      <c r="L423" s="8">
        <f t="shared" si="277"/>
        <v>1.0047348300000001</v>
      </c>
      <c r="M423" s="119">
        <f t="shared" si="264"/>
        <v>1.0083006699999999</v>
      </c>
      <c r="N423" s="119">
        <f t="shared" si="284"/>
        <v>1.1025053614817222</v>
      </c>
      <c r="O423" s="112">
        <f t="shared" si="263"/>
        <v>1.10772553</v>
      </c>
      <c r="P423" s="112">
        <f t="shared" si="269"/>
        <v>0</v>
      </c>
      <c r="Q423" s="162">
        <f t="shared" si="280"/>
        <v>0</v>
      </c>
      <c r="R423" s="30">
        <f t="shared" si="281"/>
        <v>0</v>
      </c>
      <c r="S423" s="112">
        <f t="shared" ref="S423:S486" si="286">IF(R423&gt;0,TRUNC(R423*P423,8),0)</f>
        <v>0</v>
      </c>
      <c r="T423" s="122">
        <f t="shared" si="278"/>
        <v>0.20100000000000001</v>
      </c>
      <c r="U423" s="120">
        <f t="shared" si="285"/>
        <v>12</v>
      </c>
      <c r="V423" s="120">
        <v>252</v>
      </c>
      <c r="W423" s="119">
        <f t="shared" si="270"/>
        <v>1.008759789</v>
      </c>
      <c r="X423" s="112">
        <f t="shared" si="271"/>
        <v>0</v>
      </c>
      <c r="Y423" s="112">
        <f t="shared" si="272"/>
        <v>0</v>
      </c>
      <c r="Z423" s="125" t="str">
        <f t="shared" si="282"/>
        <v>A+J=</v>
      </c>
      <c r="AA423" s="117">
        <f t="shared" si="283"/>
        <v>44701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22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3"/>
      <c r="DE423" s="1"/>
      <c r="DF423" s="1"/>
      <c r="DG423" s="1"/>
      <c r="DH423" s="1"/>
      <c r="DI423" s="1"/>
      <c r="DJ423" s="1"/>
      <c r="DK423" s="1"/>
      <c r="DL423" s="1"/>
      <c r="DM423" s="1"/>
      <c r="DN423" s="4"/>
      <c r="DO423" s="1"/>
      <c r="DP423" s="1"/>
      <c r="DQ423" s="1"/>
      <c r="DR423" s="1"/>
      <c r="DS423" s="1"/>
      <c r="DT423" s="1"/>
    </row>
    <row r="424" spans="1:124" ht="12.75" x14ac:dyDescent="0.2">
      <c r="A424" s="111">
        <f t="shared" si="273"/>
        <v>44689</v>
      </c>
      <c r="B424" s="112">
        <f t="shared" si="266"/>
        <v>0</v>
      </c>
      <c r="C424" s="112">
        <f t="shared" si="279"/>
        <v>0</v>
      </c>
      <c r="D424" s="113">
        <f t="shared" si="274"/>
        <v>5692.31</v>
      </c>
      <c r="E424" s="114">
        <f t="shared" ref="E424:E487" si="287">IF($K424=1,VLOOKUP($A423,$AO$10:$AS$131,4),E423)</f>
        <v>5739.56</v>
      </c>
      <c r="F424" s="115">
        <f t="shared" ref="F424:F487" si="288">IF($K424=1,VLOOKUP($A423,$AO$10:$AS$131,5),F423)</f>
        <v>44640</v>
      </c>
      <c r="G424" s="116">
        <f t="shared" si="267"/>
        <v>8.3006723105383262E-3</v>
      </c>
      <c r="H424" s="117">
        <f t="shared" si="275"/>
        <v>44701</v>
      </c>
      <c r="I424" s="117">
        <f t="shared" si="268"/>
        <v>44701</v>
      </c>
      <c r="J424" s="118">
        <f t="shared" si="276"/>
        <v>21</v>
      </c>
      <c r="K424" s="118">
        <f t="shared" si="265"/>
        <v>12</v>
      </c>
      <c r="L424" s="8">
        <f t="shared" si="277"/>
        <v>1.0047348300000001</v>
      </c>
      <c r="M424" s="119">
        <f t="shared" si="264"/>
        <v>1.0083006699999999</v>
      </c>
      <c r="N424" s="119">
        <f t="shared" si="284"/>
        <v>1.1025053614817222</v>
      </c>
      <c r="O424" s="112">
        <f t="shared" si="263"/>
        <v>1.10772553</v>
      </c>
      <c r="P424" s="112">
        <f t="shared" si="269"/>
        <v>0</v>
      </c>
      <c r="Q424" s="162">
        <f t="shared" si="280"/>
        <v>0</v>
      </c>
      <c r="R424" s="30">
        <f t="shared" si="281"/>
        <v>0</v>
      </c>
      <c r="S424" s="112">
        <f t="shared" si="286"/>
        <v>0</v>
      </c>
      <c r="T424" s="122">
        <f t="shared" si="278"/>
        <v>0.20100000000000001</v>
      </c>
      <c r="U424" s="120">
        <f t="shared" si="285"/>
        <v>12</v>
      </c>
      <c r="V424" s="120">
        <v>252</v>
      </c>
      <c r="W424" s="119">
        <f t="shared" si="270"/>
        <v>1.008759789</v>
      </c>
      <c r="X424" s="112">
        <f t="shared" si="271"/>
        <v>0</v>
      </c>
      <c r="Y424" s="112">
        <f t="shared" si="272"/>
        <v>0</v>
      </c>
      <c r="Z424" s="125" t="str">
        <f t="shared" si="282"/>
        <v>A+J=</v>
      </c>
      <c r="AA424" s="117">
        <f t="shared" si="283"/>
        <v>44701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22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3"/>
      <c r="DE424" s="1"/>
      <c r="DF424" s="1"/>
      <c r="DG424" s="1"/>
      <c r="DH424" s="1"/>
      <c r="DI424" s="1"/>
      <c r="DJ424" s="1"/>
      <c r="DK424" s="1"/>
      <c r="DL424" s="1"/>
      <c r="DM424" s="1"/>
      <c r="DN424" s="4"/>
      <c r="DO424" s="1"/>
      <c r="DP424" s="1"/>
      <c r="DQ424" s="1"/>
      <c r="DR424" s="1"/>
      <c r="DS424" s="1"/>
      <c r="DT424" s="1"/>
    </row>
    <row r="425" spans="1:124" ht="12.75" x14ac:dyDescent="0.2">
      <c r="A425" s="111">
        <f t="shared" si="273"/>
        <v>44690</v>
      </c>
      <c r="B425" s="112">
        <f t="shared" si="266"/>
        <v>0</v>
      </c>
      <c r="C425" s="112">
        <f t="shared" si="279"/>
        <v>0</v>
      </c>
      <c r="D425" s="113">
        <f t="shared" si="274"/>
        <v>5692.31</v>
      </c>
      <c r="E425" s="114">
        <f t="shared" si="287"/>
        <v>5739.56</v>
      </c>
      <c r="F425" s="115">
        <f t="shared" si="288"/>
        <v>44640</v>
      </c>
      <c r="G425" s="116">
        <f t="shared" si="267"/>
        <v>8.3006723105383262E-3</v>
      </c>
      <c r="H425" s="117">
        <f t="shared" si="275"/>
        <v>44701</v>
      </c>
      <c r="I425" s="117">
        <f t="shared" si="268"/>
        <v>44701</v>
      </c>
      <c r="J425" s="118">
        <f t="shared" si="276"/>
        <v>21</v>
      </c>
      <c r="K425" s="118">
        <f t="shared" si="265"/>
        <v>12</v>
      </c>
      <c r="L425" s="8">
        <f t="shared" si="277"/>
        <v>1.0047348300000001</v>
      </c>
      <c r="M425" s="119">
        <f t="shared" si="264"/>
        <v>1.0083006699999999</v>
      </c>
      <c r="N425" s="119">
        <f t="shared" si="284"/>
        <v>1.1025053614817222</v>
      </c>
      <c r="O425" s="112">
        <f t="shared" ref="O425:O488" si="289">TRUNC(TRUNC((L425*N425),15),8)</f>
        <v>1.10772553</v>
      </c>
      <c r="P425" s="112">
        <f t="shared" si="269"/>
        <v>0</v>
      </c>
      <c r="Q425" s="162">
        <f t="shared" si="280"/>
        <v>0</v>
      </c>
      <c r="R425" s="30">
        <f t="shared" si="281"/>
        <v>0</v>
      </c>
      <c r="S425" s="112">
        <f t="shared" si="286"/>
        <v>0</v>
      </c>
      <c r="T425" s="122">
        <f t="shared" si="278"/>
        <v>0.20100000000000001</v>
      </c>
      <c r="U425" s="120">
        <f t="shared" si="285"/>
        <v>12</v>
      </c>
      <c r="V425" s="120">
        <v>252</v>
      </c>
      <c r="W425" s="119">
        <f t="shared" si="270"/>
        <v>1.008759789</v>
      </c>
      <c r="X425" s="112">
        <f t="shared" si="271"/>
        <v>0</v>
      </c>
      <c r="Y425" s="112">
        <f t="shared" si="272"/>
        <v>0</v>
      </c>
      <c r="Z425" s="125" t="str">
        <f t="shared" si="282"/>
        <v>A+J=</v>
      </c>
      <c r="AA425" s="117">
        <f t="shared" si="283"/>
        <v>44701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22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3"/>
      <c r="DE425" s="1"/>
      <c r="DF425" s="1"/>
      <c r="DG425" s="1"/>
      <c r="DH425" s="1"/>
      <c r="DI425" s="1"/>
      <c r="DJ425" s="1"/>
      <c r="DK425" s="1"/>
      <c r="DL425" s="1"/>
      <c r="DM425" s="1"/>
      <c r="DN425" s="4"/>
      <c r="DO425" s="1"/>
      <c r="DP425" s="1"/>
      <c r="DQ425" s="1"/>
      <c r="DR425" s="1"/>
      <c r="DS425" s="1"/>
      <c r="DT425" s="1"/>
    </row>
    <row r="426" spans="1:124" ht="12.75" x14ac:dyDescent="0.2">
      <c r="A426" s="111">
        <f t="shared" si="273"/>
        <v>44691</v>
      </c>
      <c r="B426" s="112">
        <f t="shared" si="266"/>
        <v>0</v>
      </c>
      <c r="C426" s="112">
        <f t="shared" si="279"/>
        <v>0</v>
      </c>
      <c r="D426" s="113">
        <f t="shared" si="274"/>
        <v>5692.31</v>
      </c>
      <c r="E426" s="114">
        <f t="shared" si="287"/>
        <v>5739.56</v>
      </c>
      <c r="F426" s="115">
        <f t="shared" si="288"/>
        <v>44640</v>
      </c>
      <c r="G426" s="116">
        <f t="shared" si="267"/>
        <v>8.3006723105383262E-3</v>
      </c>
      <c r="H426" s="117">
        <f t="shared" si="275"/>
        <v>44701</v>
      </c>
      <c r="I426" s="117">
        <f t="shared" si="268"/>
        <v>44701</v>
      </c>
      <c r="J426" s="118">
        <f t="shared" si="276"/>
        <v>21</v>
      </c>
      <c r="K426" s="118">
        <f t="shared" si="265"/>
        <v>13</v>
      </c>
      <c r="L426" s="8">
        <f t="shared" si="277"/>
        <v>1.00513041</v>
      </c>
      <c r="M426" s="119">
        <f t="shared" ref="M426:M489" si="290">IF(I426&gt;I425,L425,M425)</f>
        <v>1.0083006699999999</v>
      </c>
      <c r="N426" s="119">
        <f t="shared" si="284"/>
        <v>1.1025053614817222</v>
      </c>
      <c r="O426" s="112">
        <f t="shared" si="289"/>
        <v>1.1081616599999999</v>
      </c>
      <c r="P426" s="112">
        <f t="shared" si="269"/>
        <v>0</v>
      </c>
      <c r="Q426" s="162">
        <f t="shared" si="280"/>
        <v>0</v>
      </c>
      <c r="R426" s="30">
        <f t="shared" si="281"/>
        <v>0</v>
      </c>
      <c r="S426" s="112">
        <f t="shared" si="286"/>
        <v>0</v>
      </c>
      <c r="T426" s="122">
        <f t="shared" si="278"/>
        <v>0.20100000000000001</v>
      </c>
      <c r="U426" s="120">
        <f t="shared" si="285"/>
        <v>13</v>
      </c>
      <c r="V426" s="120">
        <v>252</v>
      </c>
      <c r="W426" s="119">
        <f t="shared" si="270"/>
        <v>1.009493226</v>
      </c>
      <c r="X426" s="112">
        <f t="shared" si="271"/>
        <v>0</v>
      </c>
      <c r="Y426" s="112">
        <f t="shared" si="272"/>
        <v>0</v>
      </c>
      <c r="Z426" s="125" t="str">
        <f t="shared" si="282"/>
        <v>A+J=</v>
      </c>
      <c r="AA426" s="117">
        <f t="shared" si="283"/>
        <v>44701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22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3"/>
      <c r="DE426" s="1"/>
      <c r="DF426" s="1"/>
      <c r="DG426" s="1"/>
      <c r="DH426" s="1"/>
      <c r="DI426" s="1"/>
      <c r="DJ426" s="1"/>
      <c r="DK426" s="1"/>
      <c r="DL426" s="1"/>
      <c r="DM426" s="1"/>
      <c r="DN426" s="4"/>
      <c r="DO426" s="1"/>
      <c r="DP426" s="1"/>
      <c r="DQ426" s="1"/>
      <c r="DR426" s="1"/>
      <c r="DS426" s="1"/>
      <c r="DT426" s="1"/>
    </row>
    <row r="427" spans="1:124" ht="12.75" x14ac:dyDescent="0.2">
      <c r="A427" s="111">
        <f t="shared" si="273"/>
        <v>44692</v>
      </c>
      <c r="B427" s="112">
        <f t="shared" si="266"/>
        <v>0</v>
      </c>
      <c r="C427" s="112">
        <f t="shared" si="279"/>
        <v>0</v>
      </c>
      <c r="D427" s="113">
        <f t="shared" si="274"/>
        <v>5692.31</v>
      </c>
      <c r="E427" s="114">
        <f t="shared" si="287"/>
        <v>5739.56</v>
      </c>
      <c r="F427" s="115">
        <f t="shared" si="288"/>
        <v>44640</v>
      </c>
      <c r="G427" s="116">
        <f t="shared" si="267"/>
        <v>8.3006723105383262E-3</v>
      </c>
      <c r="H427" s="117">
        <f t="shared" si="275"/>
        <v>44701</v>
      </c>
      <c r="I427" s="117">
        <f t="shared" si="268"/>
        <v>44701</v>
      </c>
      <c r="J427" s="118">
        <f t="shared" si="276"/>
        <v>21</v>
      </c>
      <c r="K427" s="118">
        <f t="shared" si="265"/>
        <v>14</v>
      </c>
      <c r="L427" s="8">
        <f t="shared" si="277"/>
        <v>1.0055261499999999</v>
      </c>
      <c r="M427" s="119">
        <f t="shared" si="290"/>
        <v>1.0083006699999999</v>
      </c>
      <c r="N427" s="119">
        <f t="shared" si="284"/>
        <v>1.1025053614817222</v>
      </c>
      <c r="O427" s="112">
        <f t="shared" si="289"/>
        <v>1.1085979699999999</v>
      </c>
      <c r="P427" s="112">
        <f t="shared" si="269"/>
        <v>0</v>
      </c>
      <c r="Q427" s="162">
        <f t="shared" si="280"/>
        <v>0</v>
      </c>
      <c r="R427" s="30">
        <f t="shared" si="281"/>
        <v>0</v>
      </c>
      <c r="S427" s="112">
        <f t="shared" si="286"/>
        <v>0</v>
      </c>
      <c r="T427" s="122">
        <f t="shared" si="278"/>
        <v>0.20100000000000001</v>
      </c>
      <c r="U427" s="120">
        <f t="shared" si="285"/>
        <v>14</v>
      </c>
      <c r="V427" s="120">
        <v>252</v>
      </c>
      <c r="W427" s="119">
        <f t="shared" si="270"/>
        <v>1.010227196</v>
      </c>
      <c r="X427" s="112">
        <f t="shared" si="271"/>
        <v>0</v>
      </c>
      <c r="Y427" s="112">
        <f t="shared" si="272"/>
        <v>0</v>
      </c>
      <c r="Z427" s="125" t="str">
        <f t="shared" si="282"/>
        <v>A+J=</v>
      </c>
      <c r="AA427" s="117">
        <f t="shared" si="283"/>
        <v>44701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22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3"/>
      <c r="DE427" s="1"/>
      <c r="DF427" s="1"/>
      <c r="DG427" s="1"/>
      <c r="DH427" s="1"/>
      <c r="DI427" s="1"/>
      <c r="DJ427" s="1"/>
      <c r="DK427" s="1"/>
      <c r="DL427" s="1"/>
      <c r="DM427" s="1"/>
      <c r="DN427" s="4"/>
      <c r="DO427" s="1"/>
      <c r="DP427" s="1"/>
      <c r="DQ427" s="1"/>
      <c r="DR427" s="1"/>
      <c r="DS427" s="1"/>
      <c r="DT427" s="1"/>
    </row>
    <row r="428" spans="1:124" ht="12.75" x14ac:dyDescent="0.2">
      <c r="A428" s="111">
        <f t="shared" si="273"/>
        <v>44693</v>
      </c>
      <c r="B428" s="112">
        <f t="shared" si="266"/>
        <v>0</v>
      </c>
      <c r="C428" s="112">
        <f t="shared" si="279"/>
        <v>0</v>
      </c>
      <c r="D428" s="113">
        <f t="shared" si="274"/>
        <v>5692.31</v>
      </c>
      <c r="E428" s="114">
        <f t="shared" si="287"/>
        <v>5739.56</v>
      </c>
      <c r="F428" s="115">
        <f t="shared" si="288"/>
        <v>44640</v>
      </c>
      <c r="G428" s="116">
        <f t="shared" si="267"/>
        <v>8.3006723105383262E-3</v>
      </c>
      <c r="H428" s="117">
        <f t="shared" si="275"/>
        <v>44701</v>
      </c>
      <c r="I428" s="117">
        <f t="shared" si="268"/>
        <v>44701</v>
      </c>
      <c r="J428" s="118">
        <f t="shared" si="276"/>
        <v>21</v>
      </c>
      <c r="K428" s="118">
        <f t="shared" si="265"/>
        <v>15</v>
      </c>
      <c r="L428" s="8">
        <f t="shared" si="277"/>
        <v>1.00592204</v>
      </c>
      <c r="M428" s="119">
        <f t="shared" si="290"/>
        <v>1.0083006699999999</v>
      </c>
      <c r="N428" s="119">
        <f t="shared" si="284"/>
        <v>1.1025053614817222</v>
      </c>
      <c r="O428" s="112">
        <f t="shared" si="289"/>
        <v>1.1090344400000001</v>
      </c>
      <c r="P428" s="112">
        <f t="shared" si="269"/>
        <v>0</v>
      </c>
      <c r="Q428" s="162">
        <f t="shared" si="280"/>
        <v>0</v>
      </c>
      <c r="R428" s="30">
        <f t="shared" si="281"/>
        <v>0</v>
      </c>
      <c r="S428" s="112">
        <f t="shared" si="286"/>
        <v>0</v>
      </c>
      <c r="T428" s="122">
        <f t="shared" si="278"/>
        <v>0.20100000000000001</v>
      </c>
      <c r="U428" s="120">
        <f t="shared" si="285"/>
        <v>15</v>
      </c>
      <c r="V428" s="120">
        <v>252</v>
      </c>
      <c r="W428" s="119">
        <f t="shared" si="270"/>
        <v>1.0109617</v>
      </c>
      <c r="X428" s="112">
        <f t="shared" si="271"/>
        <v>0</v>
      </c>
      <c r="Y428" s="112">
        <f t="shared" si="272"/>
        <v>0</v>
      </c>
      <c r="Z428" s="125" t="str">
        <f t="shared" si="282"/>
        <v>A+J=</v>
      </c>
      <c r="AA428" s="117">
        <f t="shared" si="283"/>
        <v>44701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22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3"/>
      <c r="DE428" s="1"/>
      <c r="DF428" s="1"/>
      <c r="DG428" s="1"/>
      <c r="DH428" s="1"/>
      <c r="DI428" s="1"/>
      <c r="DJ428" s="1"/>
      <c r="DK428" s="1"/>
      <c r="DL428" s="1"/>
      <c r="DM428" s="1"/>
      <c r="DN428" s="4"/>
      <c r="DO428" s="1"/>
      <c r="DP428" s="1"/>
      <c r="DQ428" s="1"/>
      <c r="DR428" s="1"/>
      <c r="DS428" s="1"/>
      <c r="DT428" s="1"/>
    </row>
    <row r="429" spans="1:124" ht="12.75" x14ac:dyDescent="0.2">
      <c r="A429" s="111">
        <f t="shared" si="273"/>
        <v>44694</v>
      </c>
      <c r="B429" s="112">
        <f t="shared" si="266"/>
        <v>0</v>
      </c>
      <c r="C429" s="112">
        <f t="shared" si="279"/>
        <v>0</v>
      </c>
      <c r="D429" s="113">
        <f t="shared" si="274"/>
        <v>5692.31</v>
      </c>
      <c r="E429" s="114">
        <f t="shared" si="287"/>
        <v>5739.56</v>
      </c>
      <c r="F429" s="115">
        <f t="shared" si="288"/>
        <v>44640</v>
      </c>
      <c r="G429" s="116">
        <f t="shared" si="267"/>
        <v>8.3006723105383262E-3</v>
      </c>
      <c r="H429" s="117">
        <f t="shared" si="275"/>
        <v>44701</v>
      </c>
      <c r="I429" s="117">
        <f t="shared" si="268"/>
        <v>44701</v>
      </c>
      <c r="J429" s="118">
        <f t="shared" si="276"/>
        <v>21</v>
      </c>
      <c r="K429" s="118">
        <f t="shared" si="265"/>
        <v>16</v>
      </c>
      <c r="L429" s="8">
        <f t="shared" si="277"/>
        <v>1.0063180899999999</v>
      </c>
      <c r="M429" s="119">
        <f t="shared" si="290"/>
        <v>1.0083006699999999</v>
      </c>
      <c r="N429" s="119">
        <f t="shared" si="284"/>
        <v>1.1025053614817222</v>
      </c>
      <c r="O429" s="112">
        <f t="shared" si="289"/>
        <v>1.1094710800000001</v>
      </c>
      <c r="P429" s="112">
        <f t="shared" si="269"/>
        <v>0</v>
      </c>
      <c r="Q429" s="162">
        <f t="shared" si="280"/>
        <v>0</v>
      </c>
      <c r="R429" s="30">
        <f t="shared" si="281"/>
        <v>0</v>
      </c>
      <c r="S429" s="112">
        <f t="shared" si="286"/>
        <v>0</v>
      </c>
      <c r="T429" s="122">
        <f t="shared" si="278"/>
        <v>0.20100000000000001</v>
      </c>
      <c r="U429" s="120">
        <f t="shared" si="285"/>
        <v>16</v>
      </c>
      <c r="V429" s="120">
        <v>252</v>
      </c>
      <c r="W429" s="119">
        <f t="shared" si="270"/>
        <v>1.0116967379999999</v>
      </c>
      <c r="X429" s="112">
        <f t="shared" si="271"/>
        <v>0</v>
      </c>
      <c r="Y429" s="112">
        <f t="shared" si="272"/>
        <v>0</v>
      </c>
      <c r="Z429" s="125" t="str">
        <f t="shared" si="282"/>
        <v>A+J=</v>
      </c>
      <c r="AA429" s="117">
        <f t="shared" si="283"/>
        <v>44701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22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3"/>
      <c r="DE429" s="1"/>
      <c r="DF429" s="1"/>
      <c r="DG429" s="1"/>
      <c r="DH429" s="1"/>
      <c r="DI429" s="1"/>
      <c r="DJ429" s="1"/>
      <c r="DK429" s="1"/>
      <c r="DL429" s="1"/>
      <c r="DM429" s="1"/>
      <c r="DN429" s="4"/>
      <c r="DO429" s="1"/>
      <c r="DP429" s="1"/>
      <c r="DQ429" s="1"/>
      <c r="DR429" s="1"/>
      <c r="DS429" s="1"/>
      <c r="DT429" s="1"/>
    </row>
    <row r="430" spans="1:124" ht="12.75" x14ac:dyDescent="0.2">
      <c r="A430" s="111">
        <f t="shared" si="273"/>
        <v>44695</v>
      </c>
      <c r="B430" s="112">
        <f t="shared" si="266"/>
        <v>0</v>
      </c>
      <c r="C430" s="112">
        <f t="shared" si="279"/>
        <v>0</v>
      </c>
      <c r="D430" s="113">
        <f t="shared" si="274"/>
        <v>5692.31</v>
      </c>
      <c r="E430" s="114">
        <f t="shared" si="287"/>
        <v>5739.56</v>
      </c>
      <c r="F430" s="115">
        <f t="shared" si="288"/>
        <v>44640</v>
      </c>
      <c r="G430" s="116">
        <f t="shared" si="267"/>
        <v>8.3006723105383262E-3</v>
      </c>
      <c r="H430" s="117">
        <f t="shared" si="275"/>
        <v>44701</v>
      </c>
      <c r="I430" s="117">
        <f t="shared" si="268"/>
        <v>44701</v>
      </c>
      <c r="J430" s="118">
        <f t="shared" si="276"/>
        <v>21</v>
      </c>
      <c r="K430" s="118">
        <f t="shared" ref="K430:K493" si="291">(J430-(NETWORKDAYS(A430,I430,AD$148:AD$502)-1))</f>
        <v>17</v>
      </c>
      <c r="L430" s="8">
        <f t="shared" si="277"/>
        <v>1.0067142899999999</v>
      </c>
      <c r="M430" s="119">
        <f t="shared" si="290"/>
        <v>1.0083006699999999</v>
      </c>
      <c r="N430" s="119">
        <f t="shared" si="284"/>
        <v>1.1025053614817222</v>
      </c>
      <c r="O430" s="112">
        <f t="shared" si="289"/>
        <v>1.1099079000000001</v>
      </c>
      <c r="P430" s="112">
        <f t="shared" si="269"/>
        <v>0</v>
      </c>
      <c r="Q430" s="162">
        <f t="shared" si="280"/>
        <v>0</v>
      </c>
      <c r="R430" s="30">
        <f t="shared" si="281"/>
        <v>0</v>
      </c>
      <c r="S430" s="112">
        <f t="shared" si="286"/>
        <v>0</v>
      </c>
      <c r="T430" s="122">
        <f t="shared" si="278"/>
        <v>0.20100000000000001</v>
      </c>
      <c r="U430" s="120">
        <f t="shared" si="285"/>
        <v>17</v>
      </c>
      <c r="V430" s="120">
        <v>252</v>
      </c>
      <c r="W430" s="119">
        <f t="shared" si="270"/>
        <v>1.0124323099999999</v>
      </c>
      <c r="X430" s="112">
        <f t="shared" si="271"/>
        <v>0</v>
      </c>
      <c r="Y430" s="112">
        <f t="shared" si="272"/>
        <v>0</v>
      </c>
      <c r="Z430" s="125" t="str">
        <f t="shared" si="282"/>
        <v>A+J=</v>
      </c>
      <c r="AA430" s="117">
        <f t="shared" si="283"/>
        <v>44701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22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3"/>
      <c r="DE430" s="1"/>
      <c r="DF430" s="1"/>
      <c r="DG430" s="1"/>
      <c r="DH430" s="1"/>
      <c r="DI430" s="1"/>
      <c r="DJ430" s="1"/>
      <c r="DK430" s="1"/>
      <c r="DL430" s="1"/>
      <c r="DM430" s="1"/>
      <c r="DN430" s="4"/>
      <c r="DO430" s="1"/>
      <c r="DP430" s="1"/>
      <c r="DQ430" s="1"/>
      <c r="DR430" s="1"/>
      <c r="DS430" s="1"/>
      <c r="DT430" s="1"/>
    </row>
    <row r="431" spans="1:124" ht="12.75" x14ac:dyDescent="0.2">
      <c r="A431" s="111">
        <f t="shared" si="273"/>
        <v>44696</v>
      </c>
      <c r="B431" s="112">
        <f t="shared" si="266"/>
        <v>0</v>
      </c>
      <c r="C431" s="112">
        <f t="shared" si="279"/>
        <v>0</v>
      </c>
      <c r="D431" s="113">
        <f t="shared" si="274"/>
        <v>5692.31</v>
      </c>
      <c r="E431" s="114">
        <f t="shared" si="287"/>
        <v>5739.56</v>
      </c>
      <c r="F431" s="115">
        <f t="shared" si="288"/>
        <v>44640</v>
      </c>
      <c r="G431" s="116">
        <f t="shared" si="267"/>
        <v>8.3006723105383262E-3</v>
      </c>
      <c r="H431" s="117">
        <f t="shared" si="275"/>
        <v>44701</v>
      </c>
      <c r="I431" s="117">
        <f t="shared" si="268"/>
        <v>44701</v>
      </c>
      <c r="J431" s="118">
        <f t="shared" si="276"/>
        <v>21</v>
      </c>
      <c r="K431" s="118">
        <f t="shared" si="291"/>
        <v>17</v>
      </c>
      <c r="L431" s="8">
        <f t="shared" si="277"/>
        <v>1.0067142899999999</v>
      </c>
      <c r="M431" s="119">
        <f t="shared" si="290"/>
        <v>1.0083006699999999</v>
      </c>
      <c r="N431" s="119">
        <f t="shared" si="284"/>
        <v>1.1025053614817222</v>
      </c>
      <c r="O431" s="112">
        <f t="shared" si="289"/>
        <v>1.1099079000000001</v>
      </c>
      <c r="P431" s="112">
        <f t="shared" si="269"/>
        <v>0</v>
      </c>
      <c r="Q431" s="162">
        <f t="shared" si="280"/>
        <v>0</v>
      </c>
      <c r="R431" s="30">
        <f t="shared" si="281"/>
        <v>0</v>
      </c>
      <c r="S431" s="112">
        <f t="shared" si="286"/>
        <v>0</v>
      </c>
      <c r="T431" s="122">
        <f t="shared" si="278"/>
        <v>0.20100000000000001</v>
      </c>
      <c r="U431" s="120">
        <f t="shared" si="285"/>
        <v>17</v>
      </c>
      <c r="V431" s="120">
        <v>252</v>
      </c>
      <c r="W431" s="119">
        <f t="shared" si="270"/>
        <v>1.0124323099999999</v>
      </c>
      <c r="X431" s="112">
        <f t="shared" si="271"/>
        <v>0</v>
      </c>
      <c r="Y431" s="112">
        <f t="shared" si="272"/>
        <v>0</v>
      </c>
      <c r="Z431" s="125" t="str">
        <f t="shared" si="282"/>
        <v>A+J=</v>
      </c>
      <c r="AA431" s="117">
        <f t="shared" si="283"/>
        <v>44701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22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3"/>
      <c r="DE431" s="1"/>
      <c r="DF431" s="1"/>
      <c r="DG431" s="1"/>
      <c r="DH431" s="1"/>
      <c r="DI431" s="1"/>
      <c r="DJ431" s="1"/>
      <c r="DK431" s="1"/>
      <c r="DL431" s="1"/>
      <c r="DM431" s="1"/>
      <c r="DN431" s="4"/>
      <c r="DO431" s="1"/>
      <c r="DP431" s="1"/>
      <c r="DQ431" s="1"/>
      <c r="DR431" s="1"/>
      <c r="DS431" s="1"/>
      <c r="DT431" s="1"/>
    </row>
    <row r="432" spans="1:124" ht="12.75" x14ac:dyDescent="0.2">
      <c r="A432" s="111">
        <f t="shared" si="273"/>
        <v>44697</v>
      </c>
      <c r="B432" s="112">
        <f t="shared" si="266"/>
        <v>0</v>
      </c>
      <c r="C432" s="112">
        <f t="shared" si="279"/>
        <v>0</v>
      </c>
      <c r="D432" s="113">
        <f t="shared" si="274"/>
        <v>5692.31</v>
      </c>
      <c r="E432" s="114">
        <f t="shared" si="287"/>
        <v>5739.56</v>
      </c>
      <c r="F432" s="115">
        <f t="shared" si="288"/>
        <v>44640</v>
      </c>
      <c r="G432" s="116">
        <f t="shared" si="267"/>
        <v>8.3006723105383262E-3</v>
      </c>
      <c r="H432" s="117">
        <f t="shared" si="275"/>
        <v>44701</v>
      </c>
      <c r="I432" s="117">
        <f t="shared" si="268"/>
        <v>44701</v>
      </c>
      <c r="J432" s="118">
        <f t="shared" si="276"/>
        <v>21</v>
      </c>
      <c r="K432" s="118">
        <f t="shared" si="291"/>
        <v>17</v>
      </c>
      <c r="L432" s="8">
        <f t="shared" si="277"/>
        <v>1.0067142899999999</v>
      </c>
      <c r="M432" s="119">
        <f t="shared" si="290"/>
        <v>1.0083006699999999</v>
      </c>
      <c r="N432" s="119">
        <f t="shared" si="284"/>
        <v>1.1025053614817222</v>
      </c>
      <c r="O432" s="112">
        <f t="shared" si="289"/>
        <v>1.1099079000000001</v>
      </c>
      <c r="P432" s="112">
        <f t="shared" si="269"/>
        <v>0</v>
      </c>
      <c r="Q432" s="162">
        <f t="shared" si="280"/>
        <v>0</v>
      </c>
      <c r="R432" s="30">
        <f t="shared" si="281"/>
        <v>0</v>
      </c>
      <c r="S432" s="112">
        <f t="shared" si="286"/>
        <v>0</v>
      </c>
      <c r="T432" s="122">
        <f t="shared" si="278"/>
        <v>0.20100000000000001</v>
      </c>
      <c r="U432" s="120">
        <f t="shared" si="285"/>
        <v>17</v>
      </c>
      <c r="V432" s="120">
        <v>252</v>
      </c>
      <c r="W432" s="119">
        <f t="shared" si="270"/>
        <v>1.0124323099999999</v>
      </c>
      <c r="X432" s="112">
        <f t="shared" si="271"/>
        <v>0</v>
      </c>
      <c r="Y432" s="112">
        <f t="shared" si="272"/>
        <v>0</v>
      </c>
      <c r="Z432" s="125" t="str">
        <f t="shared" si="282"/>
        <v>A+J=</v>
      </c>
      <c r="AA432" s="117">
        <f t="shared" si="283"/>
        <v>44701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22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3"/>
      <c r="DE432" s="1"/>
      <c r="DF432" s="1"/>
      <c r="DG432" s="1"/>
      <c r="DH432" s="1"/>
      <c r="DI432" s="1"/>
      <c r="DJ432" s="1"/>
      <c r="DK432" s="1"/>
      <c r="DL432" s="1"/>
      <c r="DM432" s="1"/>
      <c r="DN432" s="4"/>
      <c r="DO432" s="1"/>
      <c r="DP432" s="1"/>
      <c r="DQ432" s="1"/>
      <c r="DR432" s="1"/>
      <c r="DS432" s="1"/>
      <c r="DT432" s="1"/>
    </row>
    <row r="433" spans="1:124" ht="12.75" x14ac:dyDescent="0.2">
      <c r="A433" s="111">
        <f t="shared" si="273"/>
        <v>44698</v>
      </c>
      <c r="B433" s="112">
        <f t="shared" si="266"/>
        <v>0</v>
      </c>
      <c r="C433" s="112">
        <f t="shared" si="279"/>
        <v>0</v>
      </c>
      <c r="D433" s="113">
        <f t="shared" si="274"/>
        <v>5692.31</v>
      </c>
      <c r="E433" s="114">
        <f t="shared" si="287"/>
        <v>5739.56</v>
      </c>
      <c r="F433" s="115">
        <f t="shared" si="288"/>
        <v>44640</v>
      </c>
      <c r="G433" s="116">
        <f t="shared" si="267"/>
        <v>8.3006723105383262E-3</v>
      </c>
      <c r="H433" s="117">
        <f t="shared" si="275"/>
        <v>44701</v>
      </c>
      <c r="I433" s="117">
        <f t="shared" si="268"/>
        <v>44701</v>
      </c>
      <c r="J433" s="118">
        <f t="shared" si="276"/>
        <v>21</v>
      </c>
      <c r="K433" s="118">
        <f t="shared" si="291"/>
        <v>18</v>
      </c>
      <c r="L433" s="8">
        <f t="shared" si="277"/>
        <v>1.00711065</v>
      </c>
      <c r="M433" s="119">
        <f t="shared" si="290"/>
        <v>1.0083006699999999</v>
      </c>
      <c r="N433" s="119">
        <f t="shared" si="284"/>
        <v>1.1025053614817222</v>
      </c>
      <c r="O433" s="112">
        <f t="shared" si="289"/>
        <v>1.1103448899999999</v>
      </c>
      <c r="P433" s="112">
        <f t="shared" si="269"/>
        <v>0</v>
      </c>
      <c r="Q433" s="162">
        <f t="shared" si="280"/>
        <v>0</v>
      </c>
      <c r="R433" s="30">
        <f t="shared" si="281"/>
        <v>0</v>
      </c>
      <c r="S433" s="112">
        <f t="shared" si="286"/>
        <v>0</v>
      </c>
      <c r="T433" s="122">
        <f t="shared" si="278"/>
        <v>0.20100000000000001</v>
      </c>
      <c r="U433" s="120">
        <f t="shared" si="285"/>
        <v>18</v>
      </c>
      <c r="V433" s="120">
        <v>252</v>
      </c>
      <c r="W433" s="119">
        <f t="shared" si="270"/>
        <v>1.0131684169999999</v>
      </c>
      <c r="X433" s="112">
        <f t="shared" si="271"/>
        <v>0</v>
      </c>
      <c r="Y433" s="112">
        <f t="shared" si="272"/>
        <v>0</v>
      </c>
      <c r="Z433" s="125" t="str">
        <f t="shared" si="282"/>
        <v>A+J=</v>
      </c>
      <c r="AA433" s="117">
        <f t="shared" si="283"/>
        <v>44701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22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3"/>
      <c r="DE433" s="1"/>
      <c r="DF433" s="1"/>
      <c r="DG433" s="1"/>
      <c r="DH433" s="1"/>
      <c r="DI433" s="1"/>
      <c r="DJ433" s="1"/>
      <c r="DK433" s="1"/>
      <c r="DL433" s="1"/>
      <c r="DM433" s="1"/>
      <c r="DN433" s="4"/>
      <c r="DO433" s="1"/>
      <c r="DP433" s="1"/>
      <c r="DQ433" s="1"/>
      <c r="DR433" s="1"/>
      <c r="DS433" s="1"/>
      <c r="DT433" s="1"/>
    </row>
    <row r="434" spans="1:124" ht="12.75" x14ac:dyDescent="0.2">
      <c r="A434" s="111">
        <f t="shared" si="273"/>
        <v>44699</v>
      </c>
      <c r="B434" s="112">
        <f t="shared" si="266"/>
        <v>0</v>
      </c>
      <c r="C434" s="112">
        <f t="shared" si="279"/>
        <v>0</v>
      </c>
      <c r="D434" s="113">
        <f t="shared" si="274"/>
        <v>5692.31</v>
      </c>
      <c r="E434" s="114">
        <f t="shared" si="287"/>
        <v>5739.56</v>
      </c>
      <c r="F434" s="115">
        <f t="shared" si="288"/>
        <v>44640</v>
      </c>
      <c r="G434" s="116">
        <f t="shared" si="267"/>
        <v>8.3006723105383262E-3</v>
      </c>
      <c r="H434" s="117">
        <f t="shared" si="275"/>
        <v>44701</v>
      </c>
      <c r="I434" s="117">
        <f t="shared" si="268"/>
        <v>44701</v>
      </c>
      <c r="J434" s="118">
        <f t="shared" si="276"/>
        <v>21</v>
      </c>
      <c r="K434" s="118">
        <f t="shared" si="291"/>
        <v>19</v>
      </c>
      <c r="L434" s="8">
        <f t="shared" si="277"/>
        <v>1.00750717</v>
      </c>
      <c r="M434" s="119">
        <f t="shared" si="290"/>
        <v>1.0083006699999999</v>
      </c>
      <c r="N434" s="119">
        <f t="shared" si="284"/>
        <v>1.1025053614817222</v>
      </c>
      <c r="O434" s="112">
        <f t="shared" si="289"/>
        <v>1.1107820500000001</v>
      </c>
      <c r="P434" s="112">
        <f t="shared" si="269"/>
        <v>0</v>
      </c>
      <c r="Q434" s="162">
        <f t="shared" si="280"/>
        <v>0</v>
      </c>
      <c r="R434" s="30">
        <f t="shared" si="281"/>
        <v>0</v>
      </c>
      <c r="S434" s="112">
        <f t="shared" si="286"/>
        <v>0</v>
      </c>
      <c r="T434" s="122">
        <f t="shared" si="278"/>
        <v>0.20100000000000001</v>
      </c>
      <c r="U434" s="120">
        <f t="shared" si="285"/>
        <v>19</v>
      </c>
      <c r="V434" s="120">
        <v>252</v>
      </c>
      <c r="W434" s="119">
        <f t="shared" si="270"/>
        <v>1.0139050590000001</v>
      </c>
      <c r="X434" s="112">
        <f t="shared" si="271"/>
        <v>0</v>
      </c>
      <c r="Y434" s="112">
        <f t="shared" si="272"/>
        <v>0</v>
      </c>
      <c r="Z434" s="125" t="str">
        <f t="shared" si="282"/>
        <v>A+J=</v>
      </c>
      <c r="AA434" s="117">
        <f t="shared" si="283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22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3"/>
      <c r="DE434" s="1"/>
      <c r="DF434" s="1"/>
      <c r="DG434" s="1"/>
      <c r="DH434" s="1"/>
      <c r="DI434" s="1"/>
      <c r="DJ434" s="1"/>
      <c r="DK434" s="1"/>
      <c r="DL434" s="1"/>
      <c r="DM434" s="1"/>
      <c r="DN434" s="4"/>
      <c r="DO434" s="1"/>
      <c r="DP434" s="1"/>
      <c r="DQ434" s="1"/>
      <c r="DR434" s="1"/>
      <c r="DS434" s="1"/>
      <c r="DT434" s="1"/>
    </row>
    <row r="435" spans="1:124" ht="12.75" x14ac:dyDescent="0.2">
      <c r="A435" s="111">
        <f t="shared" si="273"/>
        <v>44700</v>
      </c>
      <c r="B435" s="112">
        <f t="shared" si="266"/>
        <v>0</v>
      </c>
      <c r="C435" s="112">
        <f t="shared" si="279"/>
        <v>0</v>
      </c>
      <c r="D435" s="113">
        <f t="shared" si="274"/>
        <v>5692.31</v>
      </c>
      <c r="E435" s="114">
        <f t="shared" si="287"/>
        <v>5739.56</v>
      </c>
      <c r="F435" s="115">
        <f t="shared" si="288"/>
        <v>44640</v>
      </c>
      <c r="G435" s="116">
        <f t="shared" si="267"/>
        <v>8.3006723105383262E-3</v>
      </c>
      <c r="H435" s="117">
        <f t="shared" si="275"/>
        <v>44701</v>
      </c>
      <c r="I435" s="117">
        <f t="shared" si="268"/>
        <v>44701</v>
      </c>
      <c r="J435" s="118">
        <f t="shared" si="276"/>
        <v>21</v>
      </c>
      <c r="K435" s="118">
        <f t="shared" si="291"/>
        <v>20</v>
      </c>
      <c r="L435" s="8">
        <f t="shared" si="277"/>
        <v>1.00790384</v>
      </c>
      <c r="M435" s="119">
        <f t="shared" si="290"/>
        <v>1.0083006699999999</v>
      </c>
      <c r="N435" s="119">
        <f t="shared" si="284"/>
        <v>1.1025053614817222</v>
      </c>
      <c r="O435" s="112">
        <f t="shared" si="289"/>
        <v>1.1112193800000001</v>
      </c>
      <c r="P435" s="112">
        <f t="shared" si="269"/>
        <v>0</v>
      </c>
      <c r="Q435" s="162">
        <f t="shared" si="280"/>
        <v>0</v>
      </c>
      <c r="R435" s="30">
        <f t="shared" si="281"/>
        <v>0</v>
      </c>
      <c r="S435" s="112">
        <f t="shared" si="286"/>
        <v>0</v>
      </c>
      <c r="T435" s="122">
        <f t="shared" si="278"/>
        <v>0.20100000000000001</v>
      </c>
      <c r="U435" s="120">
        <f t="shared" si="285"/>
        <v>20</v>
      </c>
      <c r="V435" s="120">
        <v>252</v>
      </c>
      <c r="W435" s="119">
        <f t="shared" si="270"/>
        <v>1.0146422369999999</v>
      </c>
      <c r="X435" s="112">
        <f t="shared" si="271"/>
        <v>0</v>
      </c>
      <c r="Y435" s="112">
        <f t="shared" si="272"/>
        <v>0</v>
      </c>
      <c r="Z435" s="125" t="str">
        <f t="shared" si="282"/>
        <v>A+J=</v>
      </c>
      <c r="AA435" s="117">
        <f t="shared" si="283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22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3"/>
      <c r="DE435" s="1"/>
      <c r="DF435" s="1"/>
      <c r="DG435" s="1"/>
      <c r="DH435" s="1"/>
      <c r="DI435" s="1"/>
      <c r="DJ435" s="1"/>
      <c r="DK435" s="1"/>
      <c r="DL435" s="1"/>
      <c r="DM435" s="1"/>
      <c r="DN435" s="4"/>
      <c r="DO435" s="1"/>
      <c r="DP435" s="1"/>
      <c r="DQ435" s="1"/>
      <c r="DR435" s="1"/>
      <c r="DS435" s="1"/>
      <c r="DT435" s="1"/>
    </row>
    <row r="436" spans="1:124" ht="12.75" x14ac:dyDescent="0.2">
      <c r="A436" s="111">
        <f t="shared" si="273"/>
        <v>44701</v>
      </c>
      <c r="B436" s="112">
        <f t="shared" si="266"/>
        <v>0</v>
      </c>
      <c r="C436" s="112">
        <f t="shared" si="279"/>
        <v>0</v>
      </c>
      <c r="D436" s="113">
        <f t="shared" si="274"/>
        <v>5692.31</v>
      </c>
      <c r="E436" s="114">
        <f t="shared" si="287"/>
        <v>5739.56</v>
      </c>
      <c r="F436" s="115">
        <f t="shared" si="288"/>
        <v>44640</v>
      </c>
      <c r="G436" s="116">
        <f t="shared" si="267"/>
        <v>8.3006723105383262E-3</v>
      </c>
      <c r="H436" s="117">
        <f t="shared" si="275"/>
        <v>44732</v>
      </c>
      <c r="I436" s="117">
        <f t="shared" si="268"/>
        <v>44701</v>
      </c>
      <c r="J436" s="118">
        <f t="shared" si="276"/>
        <v>21</v>
      </c>
      <c r="K436" s="118">
        <f t="shared" si="291"/>
        <v>21</v>
      </c>
      <c r="L436" s="8">
        <f t="shared" si="277"/>
        <v>1.0083006699999999</v>
      </c>
      <c r="M436" s="119">
        <f t="shared" si="290"/>
        <v>1.0083006699999999</v>
      </c>
      <c r="N436" s="119">
        <f t="shared" si="284"/>
        <v>1.1025053614817222</v>
      </c>
      <c r="O436" s="112">
        <f t="shared" si="289"/>
        <v>1.1116568899999999</v>
      </c>
      <c r="P436" s="112">
        <f t="shared" si="269"/>
        <v>0</v>
      </c>
      <c r="Q436" s="162">
        <f t="shared" si="280"/>
        <v>14</v>
      </c>
      <c r="R436" s="30">
        <f t="shared" si="281"/>
        <v>3.5725E-2</v>
      </c>
      <c r="S436" s="112">
        <f t="shared" si="286"/>
        <v>0</v>
      </c>
      <c r="T436" s="122">
        <f t="shared" si="278"/>
        <v>0.20100000000000001</v>
      </c>
      <c r="U436" s="120">
        <f t="shared" si="285"/>
        <v>21</v>
      </c>
      <c r="V436" s="120">
        <v>252</v>
      </c>
      <c r="W436" s="119">
        <f t="shared" si="270"/>
        <v>1.0153799509999999</v>
      </c>
      <c r="X436" s="112">
        <f t="shared" si="271"/>
        <v>0</v>
      </c>
      <c r="Y436" s="112">
        <f t="shared" si="272"/>
        <v>0</v>
      </c>
      <c r="Z436" s="125" t="str">
        <f t="shared" si="282"/>
        <v>A+J=</v>
      </c>
      <c r="AA436" s="117">
        <f t="shared" si="283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22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3"/>
      <c r="DE436" s="1"/>
      <c r="DF436" s="1"/>
      <c r="DG436" s="1"/>
      <c r="DH436" s="1"/>
      <c r="DI436" s="1"/>
      <c r="DJ436" s="1"/>
      <c r="DK436" s="1"/>
      <c r="DL436" s="1"/>
      <c r="DM436" s="1"/>
      <c r="DN436" s="4"/>
      <c r="DO436" s="1"/>
      <c r="DP436" s="1"/>
      <c r="DQ436" s="1"/>
      <c r="DR436" s="1"/>
      <c r="DS436" s="1"/>
      <c r="DT436" s="1"/>
    </row>
    <row r="437" spans="1:124" ht="12.75" x14ac:dyDescent="0.2">
      <c r="A437" s="111">
        <f t="shared" si="273"/>
        <v>44702</v>
      </c>
      <c r="B437" s="112">
        <f t="shared" si="266"/>
        <v>0</v>
      </c>
      <c r="C437" s="112">
        <f t="shared" si="279"/>
        <v>0</v>
      </c>
      <c r="D437" s="113">
        <f t="shared" si="274"/>
        <v>5692.31</v>
      </c>
      <c r="E437" s="114">
        <f t="shared" si="287"/>
        <v>5739.56</v>
      </c>
      <c r="F437" s="115">
        <f t="shared" si="288"/>
        <v>44671</v>
      </c>
      <c r="G437" s="116">
        <f t="shared" si="267"/>
        <v>8.3006723105383262E-3</v>
      </c>
      <c r="H437" s="117">
        <f t="shared" si="275"/>
        <v>44732</v>
      </c>
      <c r="I437" s="117">
        <f t="shared" si="268"/>
        <v>44732</v>
      </c>
      <c r="J437" s="118">
        <f t="shared" si="276"/>
        <v>20</v>
      </c>
      <c r="K437" s="118">
        <f t="shared" si="291"/>
        <v>1</v>
      </c>
      <c r="L437" s="8">
        <f t="shared" si="277"/>
        <v>1.0004134</v>
      </c>
      <c r="M437" s="119">
        <f t="shared" si="290"/>
        <v>1.0083006699999999</v>
      </c>
      <c r="N437" s="119">
        <f t="shared" si="284"/>
        <v>1.1116568946606125</v>
      </c>
      <c r="O437" s="112">
        <f t="shared" si="289"/>
        <v>1.11211645</v>
      </c>
      <c r="P437" s="112">
        <f t="shared" si="269"/>
        <v>0</v>
      </c>
      <c r="Q437" s="162">
        <f t="shared" si="280"/>
        <v>0</v>
      </c>
      <c r="R437" s="30">
        <f t="shared" si="281"/>
        <v>0</v>
      </c>
      <c r="S437" s="112">
        <f t="shared" si="286"/>
        <v>0</v>
      </c>
      <c r="T437" s="122">
        <f t="shared" si="278"/>
        <v>0.20100000000000001</v>
      </c>
      <c r="U437" s="120">
        <f t="shared" si="285"/>
        <v>1</v>
      </c>
      <c r="V437" s="120">
        <v>252</v>
      </c>
      <c r="W437" s="119">
        <f t="shared" si="270"/>
        <v>1.000727068</v>
      </c>
      <c r="X437" s="112">
        <f t="shared" si="271"/>
        <v>0</v>
      </c>
      <c r="Y437" s="112">
        <f t="shared" si="272"/>
        <v>0</v>
      </c>
      <c r="Z437" s="125" t="str">
        <f t="shared" si="282"/>
        <v>A+J=</v>
      </c>
      <c r="AA437" s="117">
        <f t="shared" si="283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22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3"/>
      <c r="DE437" s="1"/>
      <c r="DF437" s="1"/>
      <c r="DG437" s="1"/>
      <c r="DH437" s="1"/>
      <c r="DI437" s="1"/>
      <c r="DJ437" s="1"/>
      <c r="DK437" s="1"/>
      <c r="DL437" s="1"/>
      <c r="DM437" s="1"/>
      <c r="DN437" s="4"/>
      <c r="DO437" s="1"/>
      <c r="DP437" s="1"/>
      <c r="DQ437" s="1"/>
      <c r="DR437" s="1"/>
      <c r="DS437" s="1"/>
      <c r="DT437" s="1"/>
    </row>
    <row r="438" spans="1:124" ht="12.75" x14ac:dyDescent="0.2">
      <c r="A438" s="111">
        <f t="shared" si="273"/>
        <v>44703</v>
      </c>
      <c r="B438" s="112">
        <f t="shared" si="266"/>
        <v>0</v>
      </c>
      <c r="C438" s="112">
        <f t="shared" si="279"/>
        <v>0</v>
      </c>
      <c r="D438" s="113">
        <f t="shared" si="274"/>
        <v>5692.31</v>
      </c>
      <c r="E438" s="114">
        <f t="shared" si="287"/>
        <v>5739.56</v>
      </c>
      <c r="F438" s="115">
        <f t="shared" si="288"/>
        <v>44671</v>
      </c>
      <c r="G438" s="116">
        <f t="shared" si="267"/>
        <v>8.3006723105383262E-3</v>
      </c>
      <c r="H438" s="117">
        <f t="shared" si="275"/>
        <v>44732</v>
      </c>
      <c r="I438" s="117">
        <f t="shared" si="268"/>
        <v>44732</v>
      </c>
      <c r="J438" s="118">
        <f t="shared" si="276"/>
        <v>20</v>
      </c>
      <c r="K438" s="118">
        <f t="shared" si="291"/>
        <v>1</v>
      </c>
      <c r="L438" s="8">
        <f t="shared" si="277"/>
        <v>1.0004134</v>
      </c>
      <c r="M438" s="119">
        <f t="shared" si="290"/>
        <v>1.0083006699999999</v>
      </c>
      <c r="N438" s="119">
        <f t="shared" si="284"/>
        <v>1.1116568946606125</v>
      </c>
      <c r="O438" s="112">
        <f t="shared" si="289"/>
        <v>1.11211645</v>
      </c>
      <c r="P438" s="112">
        <f t="shared" si="269"/>
        <v>0</v>
      </c>
      <c r="Q438" s="162">
        <f t="shared" si="280"/>
        <v>0</v>
      </c>
      <c r="R438" s="30">
        <f t="shared" si="281"/>
        <v>0</v>
      </c>
      <c r="S438" s="112">
        <f t="shared" si="286"/>
        <v>0</v>
      </c>
      <c r="T438" s="122">
        <f t="shared" si="278"/>
        <v>0.20100000000000001</v>
      </c>
      <c r="U438" s="120">
        <f t="shared" si="285"/>
        <v>1</v>
      </c>
      <c r="V438" s="120">
        <v>252</v>
      </c>
      <c r="W438" s="119">
        <f t="shared" si="270"/>
        <v>1.000727068</v>
      </c>
      <c r="X438" s="112">
        <f t="shared" si="271"/>
        <v>0</v>
      </c>
      <c r="Y438" s="112">
        <f t="shared" si="272"/>
        <v>0</v>
      </c>
      <c r="Z438" s="125" t="str">
        <f t="shared" si="282"/>
        <v>A+J=</v>
      </c>
      <c r="AA438" s="117">
        <f t="shared" si="283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22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3"/>
      <c r="DE438" s="1"/>
      <c r="DF438" s="1"/>
      <c r="DG438" s="1"/>
      <c r="DH438" s="1"/>
      <c r="DI438" s="1"/>
      <c r="DJ438" s="1"/>
      <c r="DK438" s="1"/>
      <c r="DL438" s="1"/>
      <c r="DM438" s="1"/>
      <c r="DN438" s="4"/>
      <c r="DO438" s="1"/>
      <c r="DP438" s="1"/>
      <c r="DQ438" s="1"/>
      <c r="DR438" s="1"/>
      <c r="DS438" s="1"/>
      <c r="DT438" s="1"/>
    </row>
    <row r="439" spans="1:124" ht="12.75" x14ac:dyDescent="0.2">
      <c r="A439" s="111">
        <f t="shared" si="273"/>
        <v>44704</v>
      </c>
      <c r="B439" s="112">
        <f t="shared" si="266"/>
        <v>0</v>
      </c>
      <c r="C439" s="112">
        <f t="shared" si="279"/>
        <v>0</v>
      </c>
      <c r="D439" s="113">
        <f t="shared" si="274"/>
        <v>5692.31</v>
      </c>
      <c r="E439" s="114">
        <f t="shared" si="287"/>
        <v>5739.56</v>
      </c>
      <c r="F439" s="115">
        <f t="shared" si="288"/>
        <v>44671</v>
      </c>
      <c r="G439" s="116">
        <f t="shared" si="267"/>
        <v>8.3006723105383262E-3</v>
      </c>
      <c r="H439" s="117">
        <f t="shared" si="275"/>
        <v>44732</v>
      </c>
      <c r="I439" s="117">
        <f t="shared" si="268"/>
        <v>44732</v>
      </c>
      <c r="J439" s="118">
        <f t="shared" si="276"/>
        <v>20</v>
      </c>
      <c r="K439" s="118">
        <f t="shared" si="291"/>
        <v>1</v>
      </c>
      <c r="L439" s="8">
        <f t="shared" si="277"/>
        <v>1.0004134</v>
      </c>
      <c r="M439" s="119">
        <f t="shared" si="290"/>
        <v>1.0083006699999999</v>
      </c>
      <c r="N439" s="119">
        <f t="shared" si="284"/>
        <v>1.1116568946606125</v>
      </c>
      <c r="O439" s="112">
        <f t="shared" si="289"/>
        <v>1.11211645</v>
      </c>
      <c r="P439" s="112">
        <f t="shared" si="269"/>
        <v>0</v>
      </c>
      <c r="Q439" s="162">
        <f t="shared" si="280"/>
        <v>0</v>
      </c>
      <c r="R439" s="30">
        <f t="shared" si="281"/>
        <v>0</v>
      </c>
      <c r="S439" s="112">
        <f t="shared" si="286"/>
        <v>0</v>
      </c>
      <c r="T439" s="122">
        <f t="shared" si="278"/>
        <v>0.20100000000000001</v>
      </c>
      <c r="U439" s="120">
        <f t="shared" si="285"/>
        <v>1</v>
      </c>
      <c r="V439" s="120">
        <v>252</v>
      </c>
      <c r="W439" s="119">
        <f t="shared" si="270"/>
        <v>1.000727068</v>
      </c>
      <c r="X439" s="112">
        <f t="shared" si="271"/>
        <v>0</v>
      </c>
      <c r="Y439" s="112">
        <f t="shared" si="272"/>
        <v>0</v>
      </c>
      <c r="Z439" s="125" t="str">
        <f t="shared" si="282"/>
        <v>A+J=</v>
      </c>
      <c r="AA439" s="117">
        <f t="shared" si="283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22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3"/>
      <c r="DE439" s="1"/>
      <c r="DF439" s="1"/>
      <c r="DG439" s="1"/>
      <c r="DH439" s="1"/>
      <c r="DI439" s="1"/>
      <c r="DJ439" s="1"/>
      <c r="DK439" s="1"/>
      <c r="DL439" s="1"/>
      <c r="DM439" s="1"/>
      <c r="DN439" s="4"/>
      <c r="DO439" s="1"/>
      <c r="DP439" s="1"/>
      <c r="DQ439" s="1"/>
      <c r="DR439" s="1"/>
      <c r="DS439" s="1"/>
      <c r="DT439" s="1"/>
    </row>
    <row r="440" spans="1:124" ht="12.75" x14ac:dyDescent="0.2">
      <c r="A440" s="111">
        <f t="shared" si="273"/>
        <v>44705</v>
      </c>
      <c r="B440" s="112">
        <f t="shared" si="266"/>
        <v>0</v>
      </c>
      <c r="C440" s="112">
        <f t="shared" si="279"/>
        <v>0</v>
      </c>
      <c r="D440" s="113">
        <f t="shared" si="274"/>
        <v>5692.31</v>
      </c>
      <c r="E440" s="114">
        <f t="shared" si="287"/>
        <v>5739.56</v>
      </c>
      <c r="F440" s="115">
        <f t="shared" si="288"/>
        <v>44671</v>
      </c>
      <c r="G440" s="116">
        <f t="shared" si="267"/>
        <v>8.3006723105383262E-3</v>
      </c>
      <c r="H440" s="117">
        <f t="shared" si="275"/>
        <v>44732</v>
      </c>
      <c r="I440" s="117">
        <f t="shared" si="268"/>
        <v>44732</v>
      </c>
      <c r="J440" s="118">
        <f t="shared" si="276"/>
        <v>20</v>
      </c>
      <c r="K440" s="118">
        <f t="shared" si="291"/>
        <v>2</v>
      </c>
      <c r="L440" s="8">
        <f t="shared" si="277"/>
        <v>1.00082698</v>
      </c>
      <c r="M440" s="119">
        <f t="shared" si="290"/>
        <v>1.0083006699999999</v>
      </c>
      <c r="N440" s="119">
        <f t="shared" si="284"/>
        <v>1.1116568946606125</v>
      </c>
      <c r="O440" s="112">
        <f t="shared" si="289"/>
        <v>1.1125762100000001</v>
      </c>
      <c r="P440" s="112">
        <f t="shared" si="269"/>
        <v>0</v>
      </c>
      <c r="Q440" s="162">
        <f t="shared" si="280"/>
        <v>0</v>
      </c>
      <c r="R440" s="30">
        <f t="shared" si="281"/>
        <v>0</v>
      </c>
      <c r="S440" s="112">
        <f t="shared" si="286"/>
        <v>0</v>
      </c>
      <c r="T440" s="122">
        <f t="shared" si="278"/>
        <v>0.20100000000000001</v>
      </c>
      <c r="U440" s="120">
        <f t="shared" si="285"/>
        <v>2</v>
      </c>
      <c r="V440" s="120">
        <v>252</v>
      </c>
      <c r="W440" s="119">
        <f t="shared" si="270"/>
        <v>1.0014546639999999</v>
      </c>
      <c r="X440" s="112">
        <f t="shared" si="271"/>
        <v>0</v>
      </c>
      <c r="Y440" s="112">
        <f t="shared" si="272"/>
        <v>0</v>
      </c>
      <c r="Z440" s="125" t="str">
        <f t="shared" si="282"/>
        <v>A+J=</v>
      </c>
      <c r="AA440" s="117">
        <f t="shared" si="283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22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3"/>
      <c r="DE440" s="1"/>
      <c r="DF440" s="1"/>
      <c r="DG440" s="1"/>
      <c r="DH440" s="1"/>
      <c r="DI440" s="1"/>
      <c r="DJ440" s="1"/>
      <c r="DK440" s="1"/>
      <c r="DL440" s="1"/>
      <c r="DM440" s="1"/>
      <c r="DN440" s="4"/>
      <c r="DO440" s="1"/>
      <c r="DP440" s="1"/>
      <c r="DQ440" s="1"/>
      <c r="DR440" s="1"/>
      <c r="DS440" s="1"/>
      <c r="DT440" s="1"/>
    </row>
    <row r="441" spans="1:124" ht="12.75" x14ac:dyDescent="0.2">
      <c r="A441" s="111">
        <f t="shared" si="273"/>
        <v>44706</v>
      </c>
      <c r="B441" s="112">
        <f t="shared" si="266"/>
        <v>0</v>
      </c>
      <c r="C441" s="112">
        <f t="shared" si="279"/>
        <v>0</v>
      </c>
      <c r="D441" s="113">
        <f t="shared" si="274"/>
        <v>5692.31</v>
      </c>
      <c r="E441" s="114">
        <f t="shared" si="287"/>
        <v>5739.56</v>
      </c>
      <c r="F441" s="115">
        <f t="shared" si="288"/>
        <v>44671</v>
      </c>
      <c r="G441" s="116">
        <f t="shared" si="267"/>
        <v>8.3006723105383262E-3</v>
      </c>
      <c r="H441" s="117">
        <f t="shared" si="275"/>
        <v>44732</v>
      </c>
      <c r="I441" s="117">
        <f t="shared" si="268"/>
        <v>44732</v>
      </c>
      <c r="J441" s="118">
        <f t="shared" si="276"/>
        <v>20</v>
      </c>
      <c r="K441" s="118">
        <f t="shared" si="291"/>
        <v>3</v>
      </c>
      <c r="L441" s="8">
        <f t="shared" si="277"/>
        <v>1.0012407299999999</v>
      </c>
      <c r="M441" s="119">
        <f t="shared" si="290"/>
        <v>1.0083006699999999</v>
      </c>
      <c r="N441" s="119">
        <f t="shared" si="284"/>
        <v>1.1116568946606125</v>
      </c>
      <c r="O441" s="112">
        <f t="shared" si="289"/>
        <v>1.1130361600000001</v>
      </c>
      <c r="P441" s="112">
        <f t="shared" si="269"/>
        <v>0</v>
      </c>
      <c r="Q441" s="162">
        <f t="shared" si="280"/>
        <v>0</v>
      </c>
      <c r="R441" s="30">
        <f t="shared" si="281"/>
        <v>0</v>
      </c>
      <c r="S441" s="112">
        <f t="shared" si="286"/>
        <v>0</v>
      </c>
      <c r="T441" s="122">
        <f t="shared" si="278"/>
        <v>0.20100000000000001</v>
      </c>
      <c r="U441" s="120">
        <f t="shared" si="285"/>
        <v>3</v>
      </c>
      <c r="V441" s="120">
        <v>252</v>
      </c>
      <c r="W441" s="119">
        <f t="shared" si="270"/>
        <v>1.00218279</v>
      </c>
      <c r="X441" s="112">
        <f t="shared" si="271"/>
        <v>0</v>
      </c>
      <c r="Y441" s="112">
        <f t="shared" si="272"/>
        <v>0</v>
      </c>
      <c r="Z441" s="125" t="str">
        <f t="shared" si="282"/>
        <v>A+J=</v>
      </c>
      <c r="AA441" s="117">
        <f t="shared" si="283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22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3"/>
      <c r="DE441" s="1"/>
      <c r="DF441" s="1"/>
      <c r="DG441" s="1"/>
      <c r="DH441" s="1"/>
      <c r="DI441" s="1"/>
      <c r="DJ441" s="1"/>
      <c r="DK441" s="1"/>
      <c r="DL441" s="1"/>
      <c r="DM441" s="1"/>
      <c r="DN441" s="4"/>
      <c r="DO441" s="1"/>
      <c r="DP441" s="1"/>
      <c r="DQ441" s="1"/>
      <c r="DR441" s="1"/>
      <c r="DS441" s="1"/>
      <c r="DT441" s="1"/>
    </row>
    <row r="442" spans="1:124" ht="12.75" x14ac:dyDescent="0.2">
      <c r="A442" s="111">
        <f t="shared" si="273"/>
        <v>44707</v>
      </c>
      <c r="B442" s="112">
        <f t="shared" si="266"/>
        <v>0</v>
      </c>
      <c r="C442" s="112">
        <f t="shared" si="279"/>
        <v>0</v>
      </c>
      <c r="D442" s="113">
        <f t="shared" si="274"/>
        <v>5692.31</v>
      </c>
      <c r="E442" s="114">
        <f t="shared" si="287"/>
        <v>5739.56</v>
      </c>
      <c r="F442" s="115">
        <f t="shared" si="288"/>
        <v>44671</v>
      </c>
      <c r="G442" s="116">
        <f t="shared" si="267"/>
        <v>8.3006723105383262E-3</v>
      </c>
      <c r="H442" s="117">
        <f t="shared" si="275"/>
        <v>44732</v>
      </c>
      <c r="I442" s="117">
        <f t="shared" si="268"/>
        <v>44732</v>
      </c>
      <c r="J442" s="118">
        <f t="shared" si="276"/>
        <v>20</v>
      </c>
      <c r="K442" s="118">
        <f t="shared" si="291"/>
        <v>4</v>
      </c>
      <c r="L442" s="8">
        <f t="shared" si="277"/>
        <v>1.0016546399999999</v>
      </c>
      <c r="M442" s="119">
        <f t="shared" si="290"/>
        <v>1.0083006699999999</v>
      </c>
      <c r="N442" s="119">
        <f t="shared" si="284"/>
        <v>1.1116568946606125</v>
      </c>
      <c r="O442" s="112">
        <f t="shared" si="289"/>
        <v>1.1134962799999999</v>
      </c>
      <c r="P442" s="112">
        <f t="shared" si="269"/>
        <v>0</v>
      </c>
      <c r="Q442" s="162">
        <f t="shared" si="280"/>
        <v>0</v>
      </c>
      <c r="R442" s="30">
        <f t="shared" si="281"/>
        <v>0</v>
      </c>
      <c r="S442" s="112">
        <f t="shared" si="286"/>
        <v>0</v>
      </c>
      <c r="T442" s="122">
        <f t="shared" si="278"/>
        <v>0.20100000000000001</v>
      </c>
      <c r="U442" s="120">
        <f t="shared" si="285"/>
        <v>4</v>
      </c>
      <c r="V442" s="120">
        <v>252</v>
      </c>
      <c r="W442" s="119">
        <f t="shared" si="270"/>
        <v>1.0029114450000001</v>
      </c>
      <c r="X442" s="112">
        <f t="shared" si="271"/>
        <v>0</v>
      </c>
      <c r="Y442" s="112">
        <f t="shared" si="272"/>
        <v>0</v>
      </c>
      <c r="Z442" s="125" t="str">
        <f t="shared" si="282"/>
        <v>A+J=</v>
      </c>
      <c r="AA442" s="117">
        <f t="shared" si="283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22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3"/>
      <c r="DE442" s="1"/>
      <c r="DF442" s="1"/>
      <c r="DG442" s="1"/>
      <c r="DH442" s="1"/>
      <c r="DI442" s="1"/>
      <c r="DJ442" s="1"/>
      <c r="DK442" s="1"/>
      <c r="DL442" s="1"/>
      <c r="DM442" s="1"/>
      <c r="DN442" s="4"/>
      <c r="DO442" s="1"/>
      <c r="DP442" s="1"/>
      <c r="DQ442" s="1"/>
      <c r="DR442" s="1"/>
      <c r="DS442" s="1"/>
      <c r="DT442" s="1"/>
    </row>
    <row r="443" spans="1:124" ht="12.75" x14ac:dyDescent="0.2">
      <c r="A443" s="111">
        <f t="shared" si="273"/>
        <v>44708</v>
      </c>
      <c r="B443" s="112">
        <f t="shared" si="266"/>
        <v>0</v>
      </c>
      <c r="C443" s="112">
        <f t="shared" si="279"/>
        <v>0</v>
      </c>
      <c r="D443" s="113">
        <f t="shared" si="274"/>
        <v>5692.31</v>
      </c>
      <c r="E443" s="114">
        <f t="shared" si="287"/>
        <v>5739.56</v>
      </c>
      <c r="F443" s="115">
        <f t="shared" si="288"/>
        <v>44671</v>
      </c>
      <c r="G443" s="116">
        <f t="shared" si="267"/>
        <v>8.3006723105383262E-3</v>
      </c>
      <c r="H443" s="117">
        <f t="shared" si="275"/>
        <v>44732</v>
      </c>
      <c r="I443" s="117">
        <f t="shared" si="268"/>
        <v>44732</v>
      </c>
      <c r="J443" s="118">
        <f t="shared" si="276"/>
        <v>20</v>
      </c>
      <c r="K443" s="118">
        <f t="shared" si="291"/>
        <v>5</v>
      </c>
      <c r="L443" s="8">
        <f t="shared" si="277"/>
        <v>1.00206873</v>
      </c>
      <c r="M443" s="119">
        <f t="shared" si="290"/>
        <v>1.0083006699999999</v>
      </c>
      <c r="N443" s="119">
        <f t="shared" si="284"/>
        <v>1.1116568946606125</v>
      </c>
      <c r="O443" s="112">
        <f t="shared" si="289"/>
        <v>1.11395661</v>
      </c>
      <c r="P443" s="112">
        <f t="shared" si="269"/>
        <v>0</v>
      </c>
      <c r="Q443" s="162">
        <f t="shared" si="280"/>
        <v>0</v>
      </c>
      <c r="R443" s="30">
        <f t="shared" si="281"/>
        <v>0</v>
      </c>
      <c r="S443" s="112">
        <f t="shared" si="286"/>
        <v>0</v>
      </c>
      <c r="T443" s="122">
        <f t="shared" si="278"/>
        <v>0.20100000000000001</v>
      </c>
      <c r="U443" s="120">
        <f t="shared" si="285"/>
        <v>5</v>
      </c>
      <c r="V443" s="120">
        <v>252</v>
      </c>
      <c r="W443" s="119">
        <f t="shared" si="270"/>
        <v>1.00364063</v>
      </c>
      <c r="X443" s="112">
        <f t="shared" si="271"/>
        <v>0</v>
      </c>
      <c r="Y443" s="112">
        <f t="shared" si="272"/>
        <v>0</v>
      </c>
      <c r="Z443" s="125" t="str">
        <f t="shared" si="282"/>
        <v>A+J=</v>
      </c>
      <c r="AA443" s="117">
        <f t="shared" si="283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22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3"/>
      <c r="DE443" s="1"/>
      <c r="DF443" s="1"/>
      <c r="DG443" s="1"/>
      <c r="DH443" s="1"/>
      <c r="DI443" s="1"/>
      <c r="DJ443" s="1"/>
      <c r="DK443" s="1"/>
      <c r="DL443" s="1"/>
      <c r="DM443" s="1"/>
      <c r="DN443" s="4"/>
      <c r="DO443" s="1"/>
      <c r="DP443" s="1"/>
      <c r="DQ443" s="1"/>
      <c r="DR443" s="1"/>
      <c r="DS443" s="1"/>
      <c r="DT443" s="1"/>
    </row>
    <row r="444" spans="1:124" ht="12.75" x14ac:dyDescent="0.2">
      <c r="A444" s="111">
        <f t="shared" si="273"/>
        <v>44709</v>
      </c>
      <c r="B444" s="112">
        <f t="shared" si="266"/>
        <v>0</v>
      </c>
      <c r="C444" s="112">
        <f t="shared" si="279"/>
        <v>0</v>
      </c>
      <c r="D444" s="113">
        <f t="shared" si="274"/>
        <v>5692.31</v>
      </c>
      <c r="E444" s="114">
        <f t="shared" si="287"/>
        <v>5739.56</v>
      </c>
      <c r="F444" s="115">
        <f t="shared" si="288"/>
        <v>44671</v>
      </c>
      <c r="G444" s="116">
        <f t="shared" si="267"/>
        <v>8.3006723105383262E-3</v>
      </c>
      <c r="H444" s="117">
        <f t="shared" si="275"/>
        <v>44732</v>
      </c>
      <c r="I444" s="117">
        <f t="shared" si="268"/>
        <v>44732</v>
      </c>
      <c r="J444" s="118">
        <f t="shared" si="276"/>
        <v>20</v>
      </c>
      <c r="K444" s="118">
        <f t="shared" si="291"/>
        <v>6</v>
      </c>
      <c r="L444" s="8">
        <f t="shared" si="277"/>
        <v>1.002483</v>
      </c>
      <c r="M444" s="119">
        <f t="shared" si="290"/>
        <v>1.0083006699999999</v>
      </c>
      <c r="N444" s="119">
        <f t="shared" si="284"/>
        <v>1.1116568946606125</v>
      </c>
      <c r="O444" s="112">
        <f t="shared" si="289"/>
        <v>1.1144171300000001</v>
      </c>
      <c r="P444" s="112">
        <f t="shared" si="269"/>
        <v>0</v>
      </c>
      <c r="Q444" s="162">
        <f t="shared" si="280"/>
        <v>0</v>
      </c>
      <c r="R444" s="30">
        <f t="shared" si="281"/>
        <v>0</v>
      </c>
      <c r="S444" s="112">
        <f t="shared" si="286"/>
        <v>0</v>
      </c>
      <c r="T444" s="122">
        <f t="shared" si="278"/>
        <v>0.20100000000000001</v>
      </c>
      <c r="U444" s="120">
        <f t="shared" si="285"/>
        <v>6</v>
      </c>
      <c r="V444" s="120">
        <v>252</v>
      </c>
      <c r="W444" s="119">
        <f t="shared" si="270"/>
        <v>1.0043703450000001</v>
      </c>
      <c r="X444" s="112">
        <f t="shared" si="271"/>
        <v>0</v>
      </c>
      <c r="Y444" s="112">
        <f t="shared" si="272"/>
        <v>0</v>
      </c>
      <c r="Z444" s="125" t="str">
        <f t="shared" si="282"/>
        <v>A+J=</v>
      </c>
      <c r="AA444" s="117">
        <f t="shared" si="283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22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3"/>
      <c r="DE444" s="1"/>
      <c r="DF444" s="1"/>
      <c r="DG444" s="1"/>
      <c r="DH444" s="1"/>
      <c r="DI444" s="1"/>
      <c r="DJ444" s="1"/>
      <c r="DK444" s="1"/>
      <c r="DL444" s="1"/>
      <c r="DM444" s="1"/>
      <c r="DN444" s="4"/>
      <c r="DO444" s="1"/>
      <c r="DP444" s="1"/>
      <c r="DQ444" s="1"/>
      <c r="DR444" s="1"/>
      <c r="DS444" s="1"/>
      <c r="DT444" s="1"/>
    </row>
    <row r="445" spans="1:124" ht="12.75" x14ac:dyDescent="0.2">
      <c r="A445" s="111">
        <f t="shared" si="273"/>
        <v>44710</v>
      </c>
      <c r="B445" s="112">
        <f t="shared" si="266"/>
        <v>0</v>
      </c>
      <c r="C445" s="112">
        <f t="shared" si="279"/>
        <v>0</v>
      </c>
      <c r="D445" s="113">
        <f t="shared" si="274"/>
        <v>5692.31</v>
      </c>
      <c r="E445" s="114">
        <f t="shared" si="287"/>
        <v>5739.56</v>
      </c>
      <c r="F445" s="115">
        <f t="shared" si="288"/>
        <v>44671</v>
      </c>
      <c r="G445" s="116">
        <f t="shared" si="267"/>
        <v>8.3006723105383262E-3</v>
      </c>
      <c r="H445" s="117">
        <f t="shared" si="275"/>
        <v>44732</v>
      </c>
      <c r="I445" s="117">
        <f t="shared" si="268"/>
        <v>44732</v>
      </c>
      <c r="J445" s="118">
        <f t="shared" si="276"/>
        <v>20</v>
      </c>
      <c r="K445" s="118">
        <f t="shared" si="291"/>
        <v>6</v>
      </c>
      <c r="L445" s="8">
        <f t="shared" si="277"/>
        <v>1.002483</v>
      </c>
      <c r="M445" s="119">
        <f t="shared" si="290"/>
        <v>1.0083006699999999</v>
      </c>
      <c r="N445" s="119">
        <f t="shared" si="284"/>
        <v>1.1116568946606125</v>
      </c>
      <c r="O445" s="112">
        <f t="shared" si="289"/>
        <v>1.1144171300000001</v>
      </c>
      <c r="P445" s="112">
        <f t="shared" si="269"/>
        <v>0</v>
      </c>
      <c r="Q445" s="162">
        <f t="shared" si="280"/>
        <v>0</v>
      </c>
      <c r="R445" s="30">
        <f t="shared" si="281"/>
        <v>0</v>
      </c>
      <c r="S445" s="112">
        <f t="shared" si="286"/>
        <v>0</v>
      </c>
      <c r="T445" s="122">
        <f t="shared" si="278"/>
        <v>0.20100000000000001</v>
      </c>
      <c r="U445" s="120">
        <f t="shared" si="285"/>
        <v>6</v>
      </c>
      <c r="V445" s="120">
        <v>252</v>
      </c>
      <c r="W445" s="119">
        <f t="shared" si="270"/>
        <v>1.0043703450000001</v>
      </c>
      <c r="X445" s="112">
        <f t="shared" si="271"/>
        <v>0</v>
      </c>
      <c r="Y445" s="112">
        <f t="shared" si="272"/>
        <v>0</v>
      </c>
      <c r="Z445" s="125" t="str">
        <f t="shared" si="282"/>
        <v>A+J=</v>
      </c>
      <c r="AA445" s="117">
        <f t="shared" si="283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22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3"/>
      <c r="DE445" s="1"/>
      <c r="DF445" s="1"/>
      <c r="DG445" s="1"/>
      <c r="DH445" s="1"/>
      <c r="DI445" s="1"/>
      <c r="DJ445" s="1"/>
      <c r="DK445" s="1"/>
      <c r="DL445" s="1"/>
      <c r="DM445" s="1"/>
      <c r="DN445" s="4"/>
      <c r="DO445" s="1"/>
      <c r="DP445" s="1"/>
      <c r="DQ445" s="1"/>
      <c r="DR445" s="1"/>
      <c r="DS445" s="1"/>
      <c r="DT445" s="1"/>
    </row>
    <row r="446" spans="1:124" ht="12.75" x14ac:dyDescent="0.2">
      <c r="A446" s="111">
        <f t="shared" si="273"/>
        <v>44711</v>
      </c>
      <c r="B446" s="112">
        <f t="shared" si="266"/>
        <v>0</v>
      </c>
      <c r="C446" s="112">
        <f t="shared" si="279"/>
        <v>0</v>
      </c>
      <c r="D446" s="113">
        <f t="shared" si="274"/>
        <v>5692.31</v>
      </c>
      <c r="E446" s="114">
        <f t="shared" si="287"/>
        <v>5739.56</v>
      </c>
      <c r="F446" s="115">
        <f t="shared" si="288"/>
        <v>44671</v>
      </c>
      <c r="G446" s="116">
        <f t="shared" si="267"/>
        <v>8.3006723105383262E-3</v>
      </c>
      <c r="H446" s="117">
        <f t="shared" si="275"/>
        <v>44732</v>
      </c>
      <c r="I446" s="117">
        <f t="shared" si="268"/>
        <v>44732</v>
      </c>
      <c r="J446" s="118">
        <f t="shared" si="276"/>
        <v>20</v>
      </c>
      <c r="K446" s="118">
        <f t="shared" si="291"/>
        <v>6</v>
      </c>
      <c r="L446" s="8">
        <f t="shared" si="277"/>
        <v>1.002483</v>
      </c>
      <c r="M446" s="119">
        <f t="shared" si="290"/>
        <v>1.0083006699999999</v>
      </c>
      <c r="N446" s="119">
        <f t="shared" si="284"/>
        <v>1.1116568946606125</v>
      </c>
      <c r="O446" s="112">
        <f t="shared" si="289"/>
        <v>1.1144171300000001</v>
      </c>
      <c r="P446" s="112">
        <f t="shared" si="269"/>
        <v>0</v>
      </c>
      <c r="Q446" s="162">
        <f t="shared" si="280"/>
        <v>0</v>
      </c>
      <c r="R446" s="30">
        <f t="shared" si="281"/>
        <v>0</v>
      </c>
      <c r="S446" s="112">
        <f t="shared" si="286"/>
        <v>0</v>
      </c>
      <c r="T446" s="122">
        <f t="shared" si="278"/>
        <v>0.20100000000000001</v>
      </c>
      <c r="U446" s="120">
        <f t="shared" si="285"/>
        <v>6</v>
      </c>
      <c r="V446" s="120">
        <v>252</v>
      </c>
      <c r="W446" s="119">
        <f t="shared" si="270"/>
        <v>1.0043703450000001</v>
      </c>
      <c r="X446" s="112">
        <f t="shared" si="271"/>
        <v>0</v>
      </c>
      <c r="Y446" s="112">
        <f t="shared" si="272"/>
        <v>0</v>
      </c>
      <c r="Z446" s="125" t="str">
        <f t="shared" si="282"/>
        <v>A+J=</v>
      </c>
      <c r="AA446" s="117">
        <f t="shared" si="283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22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3"/>
      <c r="DE446" s="1"/>
      <c r="DF446" s="1"/>
      <c r="DG446" s="1"/>
      <c r="DH446" s="1"/>
      <c r="DI446" s="1"/>
      <c r="DJ446" s="1"/>
      <c r="DK446" s="1"/>
      <c r="DL446" s="1"/>
      <c r="DM446" s="1"/>
      <c r="DN446" s="4"/>
      <c r="DO446" s="1"/>
      <c r="DP446" s="1"/>
      <c r="DQ446" s="1"/>
      <c r="DR446" s="1"/>
      <c r="DS446" s="1"/>
      <c r="DT446" s="1"/>
    </row>
    <row r="447" spans="1:124" ht="12.75" x14ac:dyDescent="0.2">
      <c r="A447" s="111">
        <f t="shared" si="273"/>
        <v>44712</v>
      </c>
      <c r="B447" s="112">
        <f t="shared" si="266"/>
        <v>0</v>
      </c>
      <c r="C447" s="112">
        <f t="shared" si="279"/>
        <v>0</v>
      </c>
      <c r="D447" s="113">
        <f t="shared" si="274"/>
        <v>5692.31</v>
      </c>
      <c r="E447" s="114">
        <f t="shared" si="287"/>
        <v>5739.56</v>
      </c>
      <c r="F447" s="115">
        <f t="shared" si="288"/>
        <v>44671</v>
      </c>
      <c r="G447" s="116">
        <f t="shared" si="267"/>
        <v>8.3006723105383262E-3</v>
      </c>
      <c r="H447" s="117">
        <f t="shared" si="275"/>
        <v>44732</v>
      </c>
      <c r="I447" s="117">
        <f t="shared" si="268"/>
        <v>44732</v>
      </c>
      <c r="J447" s="118">
        <f t="shared" si="276"/>
        <v>20</v>
      </c>
      <c r="K447" s="118">
        <f t="shared" si="291"/>
        <v>7</v>
      </c>
      <c r="L447" s="8">
        <f t="shared" si="277"/>
        <v>1.00289743</v>
      </c>
      <c r="M447" s="119">
        <f t="shared" si="290"/>
        <v>1.0083006699999999</v>
      </c>
      <c r="N447" s="119">
        <f t="shared" si="284"/>
        <v>1.1116568946606125</v>
      </c>
      <c r="O447" s="112">
        <f t="shared" si="289"/>
        <v>1.1148778399999999</v>
      </c>
      <c r="P447" s="112">
        <f t="shared" si="269"/>
        <v>0</v>
      </c>
      <c r="Q447" s="162">
        <f t="shared" si="280"/>
        <v>0</v>
      </c>
      <c r="R447" s="30">
        <f t="shared" si="281"/>
        <v>0</v>
      </c>
      <c r="S447" s="112">
        <f t="shared" si="286"/>
        <v>0</v>
      </c>
      <c r="T447" s="122">
        <f t="shared" si="278"/>
        <v>0.20100000000000001</v>
      </c>
      <c r="U447" s="120">
        <f t="shared" si="285"/>
        <v>7</v>
      </c>
      <c r="V447" s="120">
        <v>252</v>
      </c>
      <c r="W447" s="119">
        <f t="shared" si="270"/>
        <v>1.0051005900000001</v>
      </c>
      <c r="X447" s="112">
        <f t="shared" si="271"/>
        <v>0</v>
      </c>
      <c r="Y447" s="112">
        <f t="shared" si="272"/>
        <v>0</v>
      </c>
      <c r="Z447" s="125" t="str">
        <f t="shared" si="282"/>
        <v>A+J=</v>
      </c>
      <c r="AA447" s="117">
        <f t="shared" si="283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22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3"/>
      <c r="DE447" s="1"/>
      <c r="DF447" s="1"/>
      <c r="DG447" s="1"/>
      <c r="DH447" s="1"/>
      <c r="DI447" s="1"/>
      <c r="DJ447" s="1"/>
      <c r="DK447" s="1"/>
      <c r="DL447" s="1"/>
      <c r="DM447" s="1"/>
      <c r="DN447" s="4"/>
      <c r="DO447" s="1"/>
      <c r="DP447" s="1"/>
      <c r="DQ447" s="1"/>
      <c r="DR447" s="1"/>
      <c r="DS447" s="1"/>
      <c r="DT447" s="1"/>
    </row>
    <row r="448" spans="1:124" ht="12.75" x14ac:dyDescent="0.2">
      <c r="A448" s="111">
        <f t="shared" si="273"/>
        <v>44713</v>
      </c>
      <c r="B448" s="112">
        <f t="shared" si="266"/>
        <v>0</v>
      </c>
      <c r="C448" s="112">
        <f t="shared" si="279"/>
        <v>0</v>
      </c>
      <c r="D448" s="113">
        <f t="shared" si="274"/>
        <v>5692.31</v>
      </c>
      <c r="E448" s="114">
        <f t="shared" si="287"/>
        <v>5739.56</v>
      </c>
      <c r="F448" s="115">
        <f t="shared" si="288"/>
        <v>44671</v>
      </c>
      <c r="G448" s="116">
        <f t="shared" si="267"/>
        <v>8.3006723105383262E-3</v>
      </c>
      <c r="H448" s="117">
        <f t="shared" si="275"/>
        <v>44732</v>
      </c>
      <c r="I448" s="117">
        <f t="shared" si="268"/>
        <v>44732</v>
      </c>
      <c r="J448" s="118">
        <f t="shared" si="276"/>
        <v>20</v>
      </c>
      <c r="K448" s="118">
        <f t="shared" si="291"/>
        <v>8</v>
      </c>
      <c r="L448" s="8">
        <f t="shared" si="277"/>
        <v>1.00331203</v>
      </c>
      <c r="M448" s="119">
        <f t="shared" si="290"/>
        <v>1.0083006699999999</v>
      </c>
      <c r="N448" s="119">
        <f t="shared" si="284"/>
        <v>1.1116568946606125</v>
      </c>
      <c r="O448" s="112">
        <f t="shared" si="289"/>
        <v>1.1153387299999999</v>
      </c>
      <c r="P448" s="112">
        <f t="shared" si="269"/>
        <v>0</v>
      </c>
      <c r="Q448" s="162">
        <f t="shared" si="280"/>
        <v>0</v>
      </c>
      <c r="R448" s="30">
        <f t="shared" si="281"/>
        <v>0</v>
      </c>
      <c r="S448" s="112">
        <f t="shared" si="286"/>
        <v>0</v>
      </c>
      <c r="T448" s="122">
        <f t="shared" si="278"/>
        <v>0.20100000000000001</v>
      </c>
      <c r="U448" s="120">
        <f t="shared" si="285"/>
        <v>8</v>
      </c>
      <c r="V448" s="120">
        <v>252</v>
      </c>
      <c r="W448" s="119">
        <f t="shared" si="270"/>
        <v>1.005831366</v>
      </c>
      <c r="X448" s="112">
        <f t="shared" si="271"/>
        <v>0</v>
      </c>
      <c r="Y448" s="112">
        <f t="shared" si="272"/>
        <v>0</v>
      </c>
      <c r="Z448" s="125" t="str">
        <f t="shared" si="282"/>
        <v>A+J=</v>
      </c>
      <c r="AA448" s="117">
        <f t="shared" si="283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22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3"/>
      <c r="DE448" s="1"/>
      <c r="DF448" s="1"/>
      <c r="DG448" s="1"/>
      <c r="DH448" s="1"/>
      <c r="DI448" s="1"/>
      <c r="DJ448" s="1"/>
      <c r="DK448" s="1"/>
      <c r="DL448" s="1"/>
      <c r="DM448" s="1"/>
      <c r="DN448" s="4"/>
      <c r="DO448" s="1"/>
      <c r="DP448" s="1"/>
      <c r="DQ448" s="1"/>
      <c r="DR448" s="1"/>
      <c r="DS448" s="1"/>
      <c r="DT448" s="1"/>
    </row>
    <row r="449" spans="1:124" ht="12.75" x14ac:dyDescent="0.2">
      <c r="A449" s="111">
        <f t="shared" si="273"/>
        <v>44714</v>
      </c>
      <c r="B449" s="112">
        <f t="shared" si="266"/>
        <v>0</v>
      </c>
      <c r="C449" s="112">
        <f t="shared" si="279"/>
        <v>0</v>
      </c>
      <c r="D449" s="113">
        <f t="shared" si="274"/>
        <v>5692.31</v>
      </c>
      <c r="E449" s="114">
        <f t="shared" si="287"/>
        <v>5739.56</v>
      </c>
      <c r="F449" s="115">
        <f t="shared" si="288"/>
        <v>44671</v>
      </c>
      <c r="G449" s="116">
        <f t="shared" si="267"/>
        <v>8.3006723105383262E-3</v>
      </c>
      <c r="H449" s="117">
        <f t="shared" si="275"/>
        <v>44732</v>
      </c>
      <c r="I449" s="117">
        <f t="shared" si="268"/>
        <v>44732</v>
      </c>
      <c r="J449" s="118">
        <f t="shared" si="276"/>
        <v>20</v>
      </c>
      <c r="K449" s="118">
        <f t="shared" si="291"/>
        <v>9</v>
      </c>
      <c r="L449" s="8">
        <f t="shared" si="277"/>
        <v>1.0037268100000001</v>
      </c>
      <c r="M449" s="119">
        <f t="shared" si="290"/>
        <v>1.0083006699999999</v>
      </c>
      <c r="N449" s="119">
        <f t="shared" si="284"/>
        <v>1.1116568946606125</v>
      </c>
      <c r="O449" s="112">
        <f t="shared" si="289"/>
        <v>1.1157998200000001</v>
      </c>
      <c r="P449" s="112">
        <f t="shared" si="269"/>
        <v>0</v>
      </c>
      <c r="Q449" s="162">
        <f t="shared" si="280"/>
        <v>0</v>
      </c>
      <c r="R449" s="30">
        <f t="shared" si="281"/>
        <v>0</v>
      </c>
      <c r="S449" s="112">
        <f t="shared" si="286"/>
        <v>0</v>
      </c>
      <c r="T449" s="122">
        <f t="shared" si="278"/>
        <v>0.20100000000000001</v>
      </c>
      <c r="U449" s="120">
        <f t="shared" si="285"/>
        <v>9</v>
      </c>
      <c r="V449" s="120">
        <v>252</v>
      </c>
      <c r="W449" s="119">
        <f t="shared" si="270"/>
        <v>1.006562674</v>
      </c>
      <c r="X449" s="112">
        <f t="shared" si="271"/>
        <v>0</v>
      </c>
      <c r="Y449" s="112">
        <f t="shared" si="272"/>
        <v>0</v>
      </c>
      <c r="Z449" s="125" t="str">
        <f t="shared" si="282"/>
        <v>A+J=</v>
      </c>
      <c r="AA449" s="117">
        <f t="shared" si="283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22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3"/>
      <c r="DE449" s="1"/>
      <c r="DF449" s="1"/>
      <c r="DG449" s="1"/>
      <c r="DH449" s="1"/>
      <c r="DI449" s="1"/>
      <c r="DJ449" s="1"/>
      <c r="DK449" s="1"/>
      <c r="DL449" s="1"/>
      <c r="DM449" s="1"/>
      <c r="DN449" s="4"/>
      <c r="DO449" s="1"/>
      <c r="DP449" s="1"/>
      <c r="DQ449" s="1"/>
      <c r="DR449" s="1"/>
      <c r="DS449" s="1"/>
      <c r="DT449" s="1"/>
    </row>
    <row r="450" spans="1:124" ht="12.75" x14ac:dyDescent="0.2">
      <c r="A450" s="111">
        <f t="shared" si="273"/>
        <v>44715</v>
      </c>
      <c r="B450" s="112">
        <f t="shared" si="266"/>
        <v>0</v>
      </c>
      <c r="C450" s="112">
        <f t="shared" si="279"/>
        <v>0</v>
      </c>
      <c r="D450" s="113">
        <f t="shared" si="274"/>
        <v>5692.31</v>
      </c>
      <c r="E450" s="114">
        <f t="shared" si="287"/>
        <v>5739.56</v>
      </c>
      <c r="F450" s="115">
        <f t="shared" si="288"/>
        <v>44671</v>
      </c>
      <c r="G450" s="116">
        <f t="shared" si="267"/>
        <v>8.3006723105383262E-3</v>
      </c>
      <c r="H450" s="117">
        <f t="shared" si="275"/>
        <v>44732</v>
      </c>
      <c r="I450" s="117">
        <f t="shared" si="268"/>
        <v>44732</v>
      </c>
      <c r="J450" s="118">
        <f t="shared" si="276"/>
        <v>20</v>
      </c>
      <c r="K450" s="118">
        <f t="shared" si="291"/>
        <v>10</v>
      </c>
      <c r="L450" s="8">
        <f t="shared" si="277"/>
        <v>1.0041417500000001</v>
      </c>
      <c r="M450" s="119">
        <f t="shared" si="290"/>
        <v>1.0083006699999999</v>
      </c>
      <c r="N450" s="119">
        <f t="shared" si="284"/>
        <v>1.1116568946606125</v>
      </c>
      <c r="O450" s="112">
        <f t="shared" si="289"/>
        <v>1.1162610900000001</v>
      </c>
      <c r="P450" s="112">
        <f t="shared" si="269"/>
        <v>0</v>
      </c>
      <c r="Q450" s="162">
        <f t="shared" si="280"/>
        <v>0</v>
      </c>
      <c r="R450" s="30">
        <f t="shared" si="281"/>
        <v>0</v>
      </c>
      <c r="S450" s="112">
        <f t="shared" si="286"/>
        <v>0</v>
      </c>
      <c r="T450" s="122">
        <f t="shared" si="278"/>
        <v>0.20100000000000001</v>
      </c>
      <c r="U450" s="120">
        <f t="shared" si="285"/>
        <v>10</v>
      </c>
      <c r="V450" s="120">
        <v>252</v>
      </c>
      <c r="W450" s="119">
        <f t="shared" si="270"/>
        <v>1.007294514</v>
      </c>
      <c r="X450" s="112">
        <f t="shared" si="271"/>
        <v>0</v>
      </c>
      <c r="Y450" s="112">
        <f t="shared" si="272"/>
        <v>0</v>
      </c>
      <c r="Z450" s="125" t="str">
        <f t="shared" si="282"/>
        <v>A+J=</v>
      </c>
      <c r="AA450" s="117">
        <f t="shared" si="283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22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3"/>
      <c r="DE450" s="1"/>
      <c r="DF450" s="1"/>
      <c r="DG450" s="1"/>
      <c r="DH450" s="1"/>
      <c r="DI450" s="1"/>
      <c r="DJ450" s="1"/>
      <c r="DK450" s="1"/>
      <c r="DL450" s="1"/>
      <c r="DM450" s="1"/>
      <c r="DN450" s="4"/>
      <c r="DO450" s="1"/>
      <c r="DP450" s="1"/>
      <c r="DQ450" s="1"/>
      <c r="DR450" s="1"/>
      <c r="DS450" s="1"/>
      <c r="DT450" s="1"/>
    </row>
    <row r="451" spans="1:124" ht="12.75" x14ac:dyDescent="0.2">
      <c r="A451" s="111">
        <f t="shared" si="273"/>
        <v>44716</v>
      </c>
      <c r="B451" s="112">
        <f t="shared" si="266"/>
        <v>0</v>
      </c>
      <c r="C451" s="112">
        <f t="shared" si="279"/>
        <v>0</v>
      </c>
      <c r="D451" s="113">
        <f t="shared" si="274"/>
        <v>5692.31</v>
      </c>
      <c r="E451" s="114">
        <f t="shared" si="287"/>
        <v>5739.56</v>
      </c>
      <c r="F451" s="115">
        <f t="shared" si="288"/>
        <v>44671</v>
      </c>
      <c r="G451" s="116">
        <f t="shared" si="267"/>
        <v>8.3006723105383262E-3</v>
      </c>
      <c r="H451" s="117">
        <f t="shared" si="275"/>
        <v>44732</v>
      </c>
      <c r="I451" s="117">
        <f t="shared" si="268"/>
        <v>44732</v>
      </c>
      <c r="J451" s="118">
        <f t="shared" si="276"/>
        <v>20</v>
      </c>
      <c r="K451" s="118">
        <f t="shared" si="291"/>
        <v>11</v>
      </c>
      <c r="L451" s="8">
        <f t="shared" si="277"/>
        <v>1.00455687</v>
      </c>
      <c r="M451" s="119">
        <f t="shared" si="290"/>
        <v>1.0083006699999999</v>
      </c>
      <c r="N451" s="119">
        <f t="shared" si="284"/>
        <v>1.1116568946606125</v>
      </c>
      <c r="O451" s="112">
        <f t="shared" si="289"/>
        <v>1.1167225700000001</v>
      </c>
      <c r="P451" s="112">
        <f t="shared" si="269"/>
        <v>0</v>
      </c>
      <c r="Q451" s="162">
        <f t="shared" si="280"/>
        <v>0</v>
      </c>
      <c r="R451" s="30">
        <f t="shared" si="281"/>
        <v>0</v>
      </c>
      <c r="S451" s="112">
        <f t="shared" si="286"/>
        <v>0</v>
      </c>
      <c r="T451" s="122">
        <f t="shared" si="278"/>
        <v>0.20100000000000001</v>
      </c>
      <c r="U451" s="120">
        <f t="shared" si="285"/>
        <v>11</v>
      </c>
      <c r="V451" s="120">
        <v>252</v>
      </c>
      <c r="W451" s="119">
        <f t="shared" si="270"/>
        <v>1.008026885</v>
      </c>
      <c r="X451" s="112">
        <f t="shared" si="271"/>
        <v>0</v>
      </c>
      <c r="Y451" s="112">
        <f t="shared" si="272"/>
        <v>0</v>
      </c>
      <c r="Z451" s="125" t="str">
        <f t="shared" si="282"/>
        <v>A+J=</v>
      </c>
      <c r="AA451" s="117">
        <f t="shared" si="283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22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3"/>
      <c r="DE451" s="1"/>
      <c r="DF451" s="1"/>
      <c r="DG451" s="1"/>
      <c r="DH451" s="1"/>
      <c r="DI451" s="1"/>
      <c r="DJ451" s="1"/>
      <c r="DK451" s="1"/>
      <c r="DL451" s="1"/>
      <c r="DM451" s="1"/>
      <c r="DN451" s="4"/>
      <c r="DO451" s="1"/>
      <c r="DP451" s="1"/>
      <c r="DQ451" s="1"/>
      <c r="DR451" s="1"/>
      <c r="DS451" s="1"/>
      <c r="DT451" s="1"/>
    </row>
    <row r="452" spans="1:124" ht="12.75" x14ac:dyDescent="0.2">
      <c r="A452" s="111">
        <f t="shared" si="273"/>
        <v>44717</v>
      </c>
      <c r="B452" s="112">
        <f t="shared" si="266"/>
        <v>0</v>
      </c>
      <c r="C452" s="112">
        <f t="shared" si="279"/>
        <v>0</v>
      </c>
      <c r="D452" s="113">
        <f t="shared" si="274"/>
        <v>5692.31</v>
      </c>
      <c r="E452" s="114">
        <f t="shared" si="287"/>
        <v>5739.56</v>
      </c>
      <c r="F452" s="115">
        <f t="shared" si="288"/>
        <v>44671</v>
      </c>
      <c r="G452" s="116">
        <f t="shared" si="267"/>
        <v>8.3006723105383262E-3</v>
      </c>
      <c r="H452" s="117">
        <f t="shared" si="275"/>
        <v>44732</v>
      </c>
      <c r="I452" s="117">
        <f t="shared" si="268"/>
        <v>44732</v>
      </c>
      <c r="J452" s="118">
        <f t="shared" si="276"/>
        <v>20</v>
      </c>
      <c r="K452" s="118">
        <f t="shared" si="291"/>
        <v>11</v>
      </c>
      <c r="L452" s="8">
        <f t="shared" si="277"/>
        <v>1.00455687</v>
      </c>
      <c r="M452" s="119">
        <f t="shared" si="290"/>
        <v>1.0083006699999999</v>
      </c>
      <c r="N452" s="119">
        <f t="shared" si="284"/>
        <v>1.1116568946606125</v>
      </c>
      <c r="O452" s="112">
        <f t="shared" si="289"/>
        <v>1.1167225700000001</v>
      </c>
      <c r="P452" s="112">
        <f t="shared" si="269"/>
        <v>0</v>
      </c>
      <c r="Q452" s="162">
        <f t="shared" si="280"/>
        <v>0</v>
      </c>
      <c r="R452" s="30">
        <f t="shared" si="281"/>
        <v>0</v>
      </c>
      <c r="S452" s="112">
        <f t="shared" si="286"/>
        <v>0</v>
      </c>
      <c r="T452" s="122">
        <f t="shared" si="278"/>
        <v>0.20100000000000001</v>
      </c>
      <c r="U452" s="120">
        <f t="shared" si="285"/>
        <v>11</v>
      </c>
      <c r="V452" s="120">
        <v>252</v>
      </c>
      <c r="W452" s="119">
        <f t="shared" si="270"/>
        <v>1.008026885</v>
      </c>
      <c r="X452" s="112">
        <f t="shared" si="271"/>
        <v>0</v>
      </c>
      <c r="Y452" s="112">
        <f t="shared" si="272"/>
        <v>0</v>
      </c>
      <c r="Z452" s="125" t="str">
        <f t="shared" si="282"/>
        <v>A+J=</v>
      </c>
      <c r="AA452" s="117">
        <f t="shared" si="283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22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3"/>
      <c r="DE452" s="1"/>
      <c r="DF452" s="1"/>
      <c r="DG452" s="1"/>
      <c r="DH452" s="1"/>
      <c r="DI452" s="1"/>
      <c r="DJ452" s="1"/>
      <c r="DK452" s="1"/>
      <c r="DL452" s="1"/>
      <c r="DM452" s="1"/>
      <c r="DN452" s="4"/>
      <c r="DO452" s="1"/>
      <c r="DP452" s="1"/>
      <c r="DQ452" s="1"/>
      <c r="DR452" s="1"/>
      <c r="DS452" s="1"/>
      <c r="DT452" s="1"/>
    </row>
    <row r="453" spans="1:124" ht="12.75" x14ac:dyDescent="0.2">
      <c r="A453" s="111">
        <f t="shared" si="273"/>
        <v>44718</v>
      </c>
      <c r="B453" s="112">
        <f t="shared" si="266"/>
        <v>0</v>
      </c>
      <c r="C453" s="112">
        <f t="shared" si="279"/>
        <v>0</v>
      </c>
      <c r="D453" s="113">
        <f t="shared" si="274"/>
        <v>5692.31</v>
      </c>
      <c r="E453" s="114">
        <f t="shared" si="287"/>
        <v>5739.56</v>
      </c>
      <c r="F453" s="115">
        <f t="shared" si="288"/>
        <v>44671</v>
      </c>
      <c r="G453" s="116">
        <f t="shared" si="267"/>
        <v>8.3006723105383262E-3</v>
      </c>
      <c r="H453" s="117">
        <f t="shared" si="275"/>
        <v>44732</v>
      </c>
      <c r="I453" s="117">
        <f t="shared" si="268"/>
        <v>44732</v>
      </c>
      <c r="J453" s="118">
        <f t="shared" si="276"/>
        <v>20</v>
      </c>
      <c r="K453" s="118">
        <f t="shared" si="291"/>
        <v>11</v>
      </c>
      <c r="L453" s="8">
        <f t="shared" si="277"/>
        <v>1.00455687</v>
      </c>
      <c r="M453" s="119">
        <f t="shared" si="290"/>
        <v>1.0083006699999999</v>
      </c>
      <c r="N453" s="119">
        <f t="shared" si="284"/>
        <v>1.1116568946606125</v>
      </c>
      <c r="O453" s="112">
        <f t="shared" si="289"/>
        <v>1.1167225700000001</v>
      </c>
      <c r="P453" s="112">
        <f t="shared" si="269"/>
        <v>0</v>
      </c>
      <c r="Q453" s="162">
        <f t="shared" si="280"/>
        <v>0</v>
      </c>
      <c r="R453" s="30">
        <f t="shared" si="281"/>
        <v>0</v>
      </c>
      <c r="S453" s="112">
        <f t="shared" si="286"/>
        <v>0</v>
      </c>
      <c r="T453" s="122">
        <f t="shared" si="278"/>
        <v>0.20100000000000001</v>
      </c>
      <c r="U453" s="120">
        <f t="shared" si="285"/>
        <v>11</v>
      </c>
      <c r="V453" s="120">
        <v>252</v>
      </c>
      <c r="W453" s="119">
        <f t="shared" si="270"/>
        <v>1.008026885</v>
      </c>
      <c r="X453" s="112">
        <f t="shared" si="271"/>
        <v>0</v>
      </c>
      <c r="Y453" s="112">
        <f t="shared" si="272"/>
        <v>0</v>
      </c>
      <c r="Z453" s="125" t="str">
        <f t="shared" si="282"/>
        <v>A+J=</v>
      </c>
      <c r="AA453" s="117">
        <f t="shared" si="283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22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3"/>
      <c r="DE453" s="1"/>
      <c r="DF453" s="1"/>
      <c r="DG453" s="1"/>
      <c r="DH453" s="1"/>
      <c r="DI453" s="1"/>
      <c r="DJ453" s="1"/>
      <c r="DK453" s="1"/>
      <c r="DL453" s="1"/>
      <c r="DM453" s="1"/>
      <c r="DN453" s="4"/>
      <c r="DO453" s="1"/>
      <c r="DP453" s="1"/>
      <c r="DQ453" s="1"/>
      <c r="DR453" s="1"/>
      <c r="DS453" s="1"/>
      <c r="DT453" s="1"/>
    </row>
    <row r="454" spans="1:124" ht="12.75" x14ac:dyDescent="0.2">
      <c r="A454" s="111">
        <f t="shared" si="273"/>
        <v>44719</v>
      </c>
      <c r="B454" s="112">
        <f t="shared" si="266"/>
        <v>0</v>
      </c>
      <c r="C454" s="112">
        <f t="shared" si="279"/>
        <v>0</v>
      </c>
      <c r="D454" s="113">
        <f t="shared" si="274"/>
        <v>5692.31</v>
      </c>
      <c r="E454" s="114">
        <f t="shared" si="287"/>
        <v>5739.56</v>
      </c>
      <c r="F454" s="115">
        <f t="shared" si="288"/>
        <v>44671</v>
      </c>
      <c r="G454" s="116">
        <f t="shared" si="267"/>
        <v>8.3006723105383262E-3</v>
      </c>
      <c r="H454" s="117">
        <f t="shared" si="275"/>
        <v>44732</v>
      </c>
      <c r="I454" s="117">
        <f t="shared" si="268"/>
        <v>44732</v>
      </c>
      <c r="J454" s="118">
        <f t="shared" si="276"/>
        <v>20</v>
      </c>
      <c r="K454" s="118">
        <f t="shared" si="291"/>
        <v>12</v>
      </c>
      <c r="L454" s="8">
        <f t="shared" si="277"/>
        <v>1.0049721599999999</v>
      </c>
      <c r="M454" s="119">
        <f t="shared" si="290"/>
        <v>1.0083006699999999</v>
      </c>
      <c r="N454" s="119">
        <f t="shared" si="284"/>
        <v>1.1116568946606125</v>
      </c>
      <c r="O454" s="112">
        <f t="shared" si="289"/>
        <v>1.1171842299999999</v>
      </c>
      <c r="P454" s="112">
        <f t="shared" si="269"/>
        <v>0</v>
      </c>
      <c r="Q454" s="162">
        <f t="shared" si="280"/>
        <v>0</v>
      </c>
      <c r="R454" s="30">
        <f t="shared" si="281"/>
        <v>0</v>
      </c>
      <c r="S454" s="112">
        <f t="shared" si="286"/>
        <v>0</v>
      </c>
      <c r="T454" s="122">
        <f t="shared" si="278"/>
        <v>0.20100000000000001</v>
      </c>
      <c r="U454" s="120">
        <f t="shared" si="285"/>
        <v>12</v>
      </c>
      <c r="V454" s="120">
        <v>252</v>
      </c>
      <c r="W454" s="119">
        <f t="shared" si="270"/>
        <v>1.008759789</v>
      </c>
      <c r="X454" s="112">
        <f t="shared" si="271"/>
        <v>0</v>
      </c>
      <c r="Y454" s="112">
        <f t="shared" si="272"/>
        <v>0</v>
      </c>
      <c r="Z454" s="125" t="str">
        <f t="shared" si="282"/>
        <v>A+J=</v>
      </c>
      <c r="AA454" s="117">
        <f t="shared" si="283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22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3"/>
      <c r="DE454" s="1"/>
      <c r="DF454" s="1"/>
      <c r="DG454" s="1"/>
      <c r="DH454" s="1"/>
      <c r="DI454" s="1"/>
      <c r="DJ454" s="1"/>
      <c r="DK454" s="1"/>
      <c r="DL454" s="1"/>
      <c r="DM454" s="1"/>
      <c r="DN454" s="4"/>
      <c r="DO454" s="1"/>
      <c r="DP454" s="1"/>
      <c r="DQ454" s="1"/>
      <c r="DR454" s="1"/>
      <c r="DS454" s="1"/>
      <c r="DT454" s="1"/>
    </row>
    <row r="455" spans="1:124" ht="12.75" x14ac:dyDescent="0.2">
      <c r="A455" s="111">
        <f t="shared" si="273"/>
        <v>44720</v>
      </c>
      <c r="B455" s="112">
        <f t="shared" si="266"/>
        <v>0</v>
      </c>
      <c r="C455" s="112">
        <f t="shared" si="279"/>
        <v>0</v>
      </c>
      <c r="D455" s="113">
        <f t="shared" si="274"/>
        <v>5692.31</v>
      </c>
      <c r="E455" s="114">
        <f t="shared" si="287"/>
        <v>5739.56</v>
      </c>
      <c r="F455" s="115">
        <f t="shared" si="288"/>
        <v>44671</v>
      </c>
      <c r="G455" s="116">
        <f t="shared" si="267"/>
        <v>8.3006723105383262E-3</v>
      </c>
      <c r="H455" s="117">
        <f t="shared" si="275"/>
        <v>44732</v>
      </c>
      <c r="I455" s="117">
        <f t="shared" si="268"/>
        <v>44732</v>
      </c>
      <c r="J455" s="118">
        <f t="shared" si="276"/>
        <v>20</v>
      </c>
      <c r="K455" s="118">
        <f t="shared" si="291"/>
        <v>13</v>
      </c>
      <c r="L455" s="8">
        <f t="shared" si="277"/>
        <v>1.00538762</v>
      </c>
      <c r="M455" s="119">
        <f t="shared" si="290"/>
        <v>1.0083006699999999</v>
      </c>
      <c r="N455" s="119">
        <f t="shared" si="284"/>
        <v>1.1116568946606125</v>
      </c>
      <c r="O455" s="112">
        <f t="shared" si="289"/>
        <v>1.1176460699999999</v>
      </c>
      <c r="P455" s="112">
        <f t="shared" si="269"/>
        <v>0</v>
      </c>
      <c r="Q455" s="162">
        <f t="shared" si="280"/>
        <v>0</v>
      </c>
      <c r="R455" s="30">
        <f t="shared" si="281"/>
        <v>0</v>
      </c>
      <c r="S455" s="112">
        <f t="shared" si="286"/>
        <v>0</v>
      </c>
      <c r="T455" s="122">
        <f t="shared" si="278"/>
        <v>0.20100000000000001</v>
      </c>
      <c r="U455" s="120">
        <f t="shared" si="285"/>
        <v>13</v>
      </c>
      <c r="V455" s="120">
        <v>252</v>
      </c>
      <c r="W455" s="119">
        <f t="shared" si="270"/>
        <v>1.009493226</v>
      </c>
      <c r="X455" s="112">
        <f t="shared" si="271"/>
        <v>0</v>
      </c>
      <c r="Y455" s="112">
        <f t="shared" si="272"/>
        <v>0</v>
      </c>
      <c r="Z455" s="125" t="str">
        <f t="shared" si="282"/>
        <v>A+J=</v>
      </c>
      <c r="AA455" s="117">
        <f t="shared" si="283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22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3"/>
      <c r="DE455" s="1"/>
      <c r="DF455" s="1"/>
      <c r="DG455" s="1"/>
      <c r="DH455" s="1"/>
      <c r="DI455" s="1"/>
      <c r="DJ455" s="1"/>
      <c r="DK455" s="1"/>
      <c r="DL455" s="1"/>
      <c r="DM455" s="1"/>
      <c r="DN455" s="4"/>
      <c r="DO455" s="1"/>
      <c r="DP455" s="1"/>
      <c r="DQ455" s="1"/>
      <c r="DR455" s="1"/>
      <c r="DS455" s="1"/>
      <c r="DT455" s="1"/>
    </row>
    <row r="456" spans="1:124" ht="12.75" x14ac:dyDescent="0.2">
      <c r="A456" s="111">
        <f t="shared" si="273"/>
        <v>44721</v>
      </c>
      <c r="B456" s="112">
        <f t="shared" si="266"/>
        <v>0</v>
      </c>
      <c r="C456" s="112">
        <f t="shared" si="279"/>
        <v>0</v>
      </c>
      <c r="D456" s="113">
        <f t="shared" si="274"/>
        <v>5692.31</v>
      </c>
      <c r="E456" s="114">
        <f t="shared" si="287"/>
        <v>5739.56</v>
      </c>
      <c r="F456" s="115">
        <f t="shared" si="288"/>
        <v>44671</v>
      </c>
      <c r="G456" s="116">
        <f t="shared" si="267"/>
        <v>8.3006723105383262E-3</v>
      </c>
      <c r="H456" s="117">
        <f t="shared" si="275"/>
        <v>44732</v>
      </c>
      <c r="I456" s="117">
        <f t="shared" si="268"/>
        <v>44732</v>
      </c>
      <c r="J456" s="118">
        <f t="shared" si="276"/>
        <v>20</v>
      </c>
      <c r="K456" s="118">
        <f t="shared" si="291"/>
        <v>14</v>
      </c>
      <c r="L456" s="8">
        <f t="shared" si="277"/>
        <v>1.00580326</v>
      </c>
      <c r="M456" s="119">
        <f t="shared" si="290"/>
        <v>1.0083006699999999</v>
      </c>
      <c r="N456" s="119">
        <f t="shared" si="284"/>
        <v>1.1116568946606125</v>
      </c>
      <c r="O456" s="112">
        <f t="shared" si="289"/>
        <v>1.11810812</v>
      </c>
      <c r="P456" s="112">
        <f t="shared" si="269"/>
        <v>0</v>
      </c>
      <c r="Q456" s="162">
        <f t="shared" si="280"/>
        <v>0</v>
      </c>
      <c r="R456" s="30">
        <f t="shared" si="281"/>
        <v>0</v>
      </c>
      <c r="S456" s="112">
        <f t="shared" si="286"/>
        <v>0</v>
      </c>
      <c r="T456" s="122">
        <f t="shared" si="278"/>
        <v>0.20100000000000001</v>
      </c>
      <c r="U456" s="120">
        <f t="shared" si="285"/>
        <v>14</v>
      </c>
      <c r="V456" s="120">
        <v>252</v>
      </c>
      <c r="W456" s="119">
        <f t="shared" si="270"/>
        <v>1.010227196</v>
      </c>
      <c r="X456" s="112">
        <f t="shared" si="271"/>
        <v>0</v>
      </c>
      <c r="Y456" s="112">
        <f t="shared" si="272"/>
        <v>0</v>
      </c>
      <c r="Z456" s="125" t="str">
        <f t="shared" si="282"/>
        <v>A+J=</v>
      </c>
      <c r="AA456" s="117">
        <f t="shared" si="283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22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3"/>
      <c r="DE456" s="1"/>
      <c r="DF456" s="1"/>
      <c r="DG456" s="1"/>
      <c r="DH456" s="1"/>
      <c r="DI456" s="1"/>
      <c r="DJ456" s="1"/>
      <c r="DK456" s="1"/>
      <c r="DL456" s="1"/>
      <c r="DM456" s="1"/>
      <c r="DN456" s="4"/>
      <c r="DO456" s="1"/>
      <c r="DP456" s="1"/>
      <c r="DQ456" s="1"/>
      <c r="DR456" s="1"/>
      <c r="DS456" s="1"/>
      <c r="DT456" s="1"/>
    </row>
    <row r="457" spans="1:124" ht="12.75" x14ac:dyDescent="0.2">
      <c r="A457" s="111">
        <f t="shared" si="273"/>
        <v>44722</v>
      </c>
      <c r="B457" s="112">
        <f t="shared" si="266"/>
        <v>0</v>
      </c>
      <c r="C457" s="112">
        <f t="shared" si="279"/>
        <v>0</v>
      </c>
      <c r="D457" s="113">
        <f t="shared" si="274"/>
        <v>5692.31</v>
      </c>
      <c r="E457" s="114">
        <f t="shared" si="287"/>
        <v>5739.56</v>
      </c>
      <c r="F457" s="115">
        <f t="shared" si="288"/>
        <v>44671</v>
      </c>
      <c r="G457" s="116">
        <f t="shared" si="267"/>
        <v>8.3006723105383262E-3</v>
      </c>
      <c r="H457" s="117">
        <f t="shared" si="275"/>
        <v>44732</v>
      </c>
      <c r="I457" s="117">
        <f t="shared" si="268"/>
        <v>44732</v>
      </c>
      <c r="J457" s="118">
        <f t="shared" si="276"/>
        <v>20</v>
      </c>
      <c r="K457" s="118">
        <f t="shared" si="291"/>
        <v>15</v>
      </c>
      <c r="L457" s="8">
        <f t="shared" si="277"/>
        <v>1.0062190600000001</v>
      </c>
      <c r="M457" s="119">
        <f t="shared" si="290"/>
        <v>1.0083006699999999</v>
      </c>
      <c r="N457" s="119">
        <f t="shared" si="284"/>
        <v>1.1116568946606125</v>
      </c>
      <c r="O457" s="112">
        <f t="shared" si="289"/>
        <v>1.1185703499999999</v>
      </c>
      <c r="P457" s="112">
        <f t="shared" si="269"/>
        <v>0</v>
      </c>
      <c r="Q457" s="162">
        <f t="shared" si="280"/>
        <v>0</v>
      </c>
      <c r="R457" s="30">
        <f t="shared" si="281"/>
        <v>0</v>
      </c>
      <c r="S457" s="112">
        <f t="shared" si="286"/>
        <v>0</v>
      </c>
      <c r="T457" s="122">
        <f t="shared" si="278"/>
        <v>0.20100000000000001</v>
      </c>
      <c r="U457" s="120">
        <f t="shared" si="285"/>
        <v>15</v>
      </c>
      <c r="V457" s="120">
        <v>252</v>
      </c>
      <c r="W457" s="119">
        <f t="shared" si="270"/>
        <v>1.0109617</v>
      </c>
      <c r="X457" s="112">
        <f t="shared" si="271"/>
        <v>0</v>
      </c>
      <c r="Y457" s="112">
        <f t="shared" si="272"/>
        <v>0</v>
      </c>
      <c r="Z457" s="125" t="str">
        <f t="shared" si="282"/>
        <v>A+J=</v>
      </c>
      <c r="AA457" s="117">
        <f t="shared" si="283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22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3"/>
      <c r="DE457" s="1"/>
      <c r="DF457" s="1"/>
      <c r="DG457" s="1"/>
      <c r="DH457" s="1"/>
      <c r="DI457" s="1"/>
      <c r="DJ457" s="1"/>
      <c r="DK457" s="1"/>
      <c r="DL457" s="1"/>
      <c r="DM457" s="1"/>
      <c r="DN457" s="4"/>
      <c r="DO457" s="1"/>
      <c r="DP457" s="1"/>
      <c r="DQ457" s="1"/>
      <c r="DR457" s="1"/>
      <c r="DS457" s="1"/>
      <c r="DT457" s="1"/>
    </row>
    <row r="458" spans="1:124" ht="12.75" x14ac:dyDescent="0.2">
      <c r="A458" s="111">
        <f t="shared" si="273"/>
        <v>44723</v>
      </c>
      <c r="B458" s="112">
        <f t="shared" ref="B458:B521" si="292">(P458+X458)</f>
        <v>0</v>
      </c>
      <c r="C458" s="112">
        <f t="shared" si="279"/>
        <v>0</v>
      </c>
      <c r="D458" s="113">
        <f t="shared" si="274"/>
        <v>5692.31</v>
      </c>
      <c r="E458" s="114">
        <f t="shared" si="287"/>
        <v>5739.56</v>
      </c>
      <c r="F458" s="115">
        <f t="shared" si="288"/>
        <v>44671</v>
      </c>
      <c r="G458" s="116">
        <f t="shared" ref="G458:G521" si="293">(E458/D458)-1</f>
        <v>8.3006723105383262E-3</v>
      </c>
      <c r="H458" s="117">
        <f t="shared" si="275"/>
        <v>44732</v>
      </c>
      <c r="I458" s="117">
        <f t="shared" ref="I458:I521" si="294">IF(A458&gt;I457,H458,I457)</f>
        <v>44732</v>
      </c>
      <c r="J458" s="118">
        <f t="shared" si="276"/>
        <v>20</v>
      </c>
      <c r="K458" s="118">
        <f t="shared" si="291"/>
        <v>16</v>
      </c>
      <c r="L458" s="8">
        <f t="shared" si="277"/>
        <v>1.0066350399999999</v>
      </c>
      <c r="M458" s="119">
        <f t="shared" si="290"/>
        <v>1.0083006699999999</v>
      </c>
      <c r="N458" s="119">
        <f t="shared" si="284"/>
        <v>1.1116568946606125</v>
      </c>
      <c r="O458" s="112">
        <f t="shared" si="289"/>
        <v>1.1190327799999999</v>
      </c>
      <c r="P458" s="112">
        <f t="shared" ref="P458:P521" si="295">TRUNC(C458*O458,8)</f>
        <v>0</v>
      </c>
      <c r="Q458" s="162">
        <f t="shared" si="280"/>
        <v>0</v>
      </c>
      <c r="R458" s="30">
        <f t="shared" si="281"/>
        <v>0</v>
      </c>
      <c r="S458" s="112">
        <f t="shared" si="286"/>
        <v>0</v>
      </c>
      <c r="T458" s="122">
        <f t="shared" si="278"/>
        <v>0.20100000000000001</v>
      </c>
      <c r="U458" s="120">
        <f t="shared" si="285"/>
        <v>16</v>
      </c>
      <c r="V458" s="120">
        <v>252</v>
      </c>
      <c r="W458" s="119">
        <f t="shared" ref="W458:W521" si="296">ROUND((1+T458)^TRUNC((U458/V458),9),9)</f>
        <v>1.0116967379999999</v>
      </c>
      <c r="X458" s="112">
        <f t="shared" ref="X458:X521" si="297">TRUNC((P458*(W458-1)),8)</f>
        <v>0</v>
      </c>
      <c r="Y458" s="112">
        <f t="shared" ref="Y458:Y521" si="298">IF(Q458&gt;0,S458+X458,0)</f>
        <v>0</v>
      </c>
      <c r="Z458" s="125" t="str">
        <f t="shared" si="282"/>
        <v>A+J=</v>
      </c>
      <c r="AA458" s="117">
        <f t="shared" si="283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22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3"/>
      <c r="DE458" s="1"/>
      <c r="DF458" s="1"/>
      <c r="DG458" s="1"/>
      <c r="DH458" s="1"/>
      <c r="DI458" s="1"/>
      <c r="DJ458" s="1"/>
      <c r="DK458" s="1"/>
      <c r="DL458" s="1"/>
      <c r="DM458" s="1"/>
      <c r="DN458" s="4"/>
      <c r="DO458" s="1"/>
      <c r="DP458" s="1"/>
      <c r="DQ458" s="1"/>
      <c r="DR458" s="1"/>
      <c r="DS458" s="1"/>
      <c r="DT458" s="1"/>
    </row>
    <row r="459" spans="1:124" ht="12.75" x14ac:dyDescent="0.2">
      <c r="A459" s="111">
        <f t="shared" ref="A459:A522" si="299">(A458+1)</f>
        <v>44724</v>
      </c>
      <c r="B459" s="112">
        <f t="shared" si="292"/>
        <v>0</v>
      </c>
      <c r="C459" s="112">
        <f t="shared" si="279"/>
        <v>0</v>
      </c>
      <c r="D459" s="113">
        <f t="shared" ref="D459:D522" si="300">IF(E459=E458,D458,E458)</f>
        <v>5692.31</v>
      </c>
      <c r="E459" s="114">
        <f t="shared" si="287"/>
        <v>5739.56</v>
      </c>
      <c r="F459" s="115">
        <f t="shared" si="288"/>
        <v>44671</v>
      </c>
      <c r="G459" s="116">
        <f t="shared" si="293"/>
        <v>8.3006723105383262E-3</v>
      </c>
      <c r="H459" s="117">
        <f t="shared" ref="H459:H522" si="301">IF(DAY(A459)=H$9,VLOOKUP(A459,AH$118:AN$450,4),H458)</f>
        <v>44732</v>
      </c>
      <c r="I459" s="117">
        <f t="shared" si="294"/>
        <v>44732</v>
      </c>
      <c r="J459" s="118">
        <f t="shared" ref="J459:J522" si="302">IF(I459=I458,J458,NETWORKDAYS(I458,I459,$AD$148:$AD$502)-1)</f>
        <v>20</v>
      </c>
      <c r="K459" s="118">
        <f t="shared" si="291"/>
        <v>16</v>
      </c>
      <c r="L459" s="8">
        <f t="shared" ref="L459:L522" si="303">IF(E459&lt;D459,1,TRUNC((E459/D459)^TRUNC((K459/J459),9),8))</f>
        <v>1.0066350399999999</v>
      </c>
      <c r="M459" s="119">
        <f t="shared" si="290"/>
        <v>1.0083006699999999</v>
      </c>
      <c r="N459" s="119">
        <f t="shared" si="284"/>
        <v>1.1116568946606125</v>
      </c>
      <c r="O459" s="112">
        <f t="shared" si="289"/>
        <v>1.1190327799999999</v>
      </c>
      <c r="P459" s="112">
        <f t="shared" si="295"/>
        <v>0</v>
      </c>
      <c r="Q459" s="162">
        <f t="shared" si="280"/>
        <v>0</v>
      </c>
      <c r="R459" s="30">
        <f t="shared" si="281"/>
        <v>0</v>
      </c>
      <c r="S459" s="112">
        <f t="shared" si="286"/>
        <v>0</v>
      </c>
      <c r="T459" s="122">
        <f t="shared" ref="T459:T522" si="304">(T458)</f>
        <v>0.20100000000000001</v>
      </c>
      <c r="U459" s="120">
        <f t="shared" si="285"/>
        <v>16</v>
      </c>
      <c r="V459" s="120">
        <v>252</v>
      </c>
      <c r="W459" s="119">
        <f t="shared" si="296"/>
        <v>1.0116967379999999</v>
      </c>
      <c r="X459" s="112">
        <f t="shared" si="297"/>
        <v>0</v>
      </c>
      <c r="Y459" s="112">
        <f t="shared" si="298"/>
        <v>0</v>
      </c>
      <c r="Z459" s="125" t="str">
        <f t="shared" si="282"/>
        <v>A+J=</v>
      </c>
      <c r="AA459" s="117">
        <f t="shared" si="283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22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3"/>
      <c r="DE459" s="1"/>
      <c r="DF459" s="1"/>
      <c r="DG459" s="1"/>
      <c r="DH459" s="1"/>
      <c r="DI459" s="1"/>
      <c r="DJ459" s="1"/>
      <c r="DK459" s="1"/>
      <c r="DL459" s="1"/>
      <c r="DM459" s="1"/>
      <c r="DN459" s="4"/>
      <c r="DO459" s="1"/>
      <c r="DP459" s="1"/>
      <c r="DQ459" s="1"/>
      <c r="DR459" s="1"/>
      <c r="DS459" s="1"/>
      <c r="DT459" s="1"/>
    </row>
    <row r="460" spans="1:124" ht="12.75" x14ac:dyDescent="0.2">
      <c r="A460" s="111">
        <f t="shared" si="299"/>
        <v>44725</v>
      </c>
      <c r="B460" s="112">
        <f t="shared" si="292"/>
        <v>0</v>
      </c>
      <c r="C460" s="112">
        <f t="shared" ref="C460:C523" si="305">TRUNC(IF(Q459&gt;0,VLOOKUP(A459,$AD$12:$AE$140,2),C459),8)</f>
        <v>0</v>
      </c>
      <c r="D460" s="113">
        <f t="shared" si="300"/>
        <v>5692.31</v>
      </c>
      <c r="E460" s="114">
        <f t="shared" si="287"/>
        <v>5739.56</v>
      </c>
      <c r="F460" s="115">
        <f t="shared" si="288"/>
        <v>44671</v>
      </c>
      <c r="G460" s="116">
        <f t="shared" si="293"/>
        <v>8.3006723105383262E-3</v>
      </c>
      <c r="H460" s="117">
        <f t="shared" si="301"/>
        <v>44732</v>
      </c>
      <c r="I460" s="117">
        <f t="shared" si="294"/>
        <v>44732</v>
      </c>
      <c r="J460" s="118">
        <f t="shared" si="302"/>
        <v>20</v>
      </c>
      <c r="K460" s="118">
        <f t="shared" si="291"/>
        <v>16</v>
      </c>
      <c r="L460" s="8">
        <f t="shared" si="303"/>
        <v>1.0066350399999999</v>
      </c>
      <c r="M460" s="119">
        <f t="shared" si="290"/>
        <v>1.0083006699999999</v>
      </c>
      <c r="N460" s="119">
        <f t="shared" si="284"/>
        <v>1.1116568946606125</v>
      </c>
      <c r="O460" s="112">
        <f t="shared" si="289"/>
        <v>1.1190327799999999</v>
      </c>
      <c r="P460" s="112">
        <f t="shared" si="295"/>
        <v>0</v>
      </c>
      <c r="Q460" s="162">
        <f t="shared" ref="Q460:Q523" si="306">IF(VLOOKUP(A460,AD$10:AK$140,8)=VLOOKUP(A459,AD$10:AK$140,8),0,VLOOKUP(A460,AD$10:AK$140,8))</f>
        <v>0</v>
      </c>
      <c r="R460" s="30">
        <f t="shared" ref="R460:R523" si="307">IF(Q460&gt;0,VLOOKUP($A460,$AD$10:$AI$140,6),0)</f>
        <v>0</v>
      </c>
      <c r="S460" s="112">
        <f t="shared" si="286"/>
        <v>0</v>
      </c>
      <c r="T460" s="122">
        <f t="shared" si="304"/>
        <v>0.20100000000000001</v>
      </c>
      <c r="U460" s="120">
        <f t="shared" si="285"/>
        <v>16</v>
      </c>
      <c r="V460" s="120">
        <v>252</v>
      </c>
      <c r="W460" s="119">
        <f t="shared" si="296"/>
        <v>1.0116967379999999</v>
      </c>
      <c r="X460" s="112">
        <f t="shared" si="297"/>
        <v>0</v>
      </c>
      <c r="Y460" s="112">
        <f t="shared" si="298"/>
        <v>0</v>
      </c>
      <c r="Z460" s="125" t="str">
        <f t="shared" ref="Z460:Z523" si="308">IF($Q459&gt;0,VLOOKUP($A459,$AD$10:$AM$140,9),Z459)</f>
        <v>A+J=</v>
      </c>
      <c r="AA460" s="117">
        <f t="shared" ref="AA460:AA523" si="309">IF($Q459&gt;0,VLOOKUP($A459,$AD$10:$AM$140,10),AA459)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22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3"/>
      <c r="DE460" s="1"/>
      <c r="DF460" s="1"/>
      <c r="DG460" s="1"/>
      <c r="DH460" s="1"/>
      <c r="DI460" s="1"/>
      <c r="DJ460" s="1"/>
      <c r="DK460" s="1"/>
      <c r="DL460" s="1"/>
      <c r="DM460" s="1"/>
      <c r="DN460" s="4"/>
      <c r="DO460" s="1"/>
      <c r="DP460" s="1"/>
      <c r="DQ460" s="1"/>
      <c r="DR460" s="1"/>
      <c r="DS460" s="1"/>
      <c r="DT460" s="1"/>
    </row>
    <row r="461" spans="1:124" ht="12.75" x14ac:dyDescent="0.2">
      <c r="A461" s="111">
        <f t="shared" si="299"/>
        <v>44726</v>
      </c>
      <c r="B461" s="112">
        <f t="shared" si="292"/>
        <v>0</v>
      </c>
      <c r="C461" s="112">
        <f t="shared" si="305"/>
        <v>0</v>
      </c>
      <c r="D461" s="113">
        <f t="shared" si="300"/>
        <v>5692.31</v>
      </c>
      <c r="E461" s="114">
        <f t="shared" si="287"/>
        <v>5739.56</v>
      </c>
      <c r="F461" s="115">
        <f t="shared" si="288"/>
        <v>44671</v>
      </c>
      <c r="G461" s="116">
        <f t="shared" si="293"/>
        <v>8.3006723105383262E-3</v>
      </c>
      <c r="H461" s="117">
        <f t="shared" si="301"/>
        <v>44732</v>
      </c>
      <c r="I461" s="117">
        <f t="shared" si="294"/>
        <v>44732</v>
      </c>
      <c r="J461" s="118">
        <f t="shared" si="302"/>
        <v>20</v>
      </c>
      <c r="K461" s="118">
        <f t="shared" si="291"/>
        <v>17</v>
      </c>
      <c r="L461" s="8">
        <f t="shared" si="303"/>
        <v>1.0070511900000001</v>
      </c>
      <c r="M461" s="119">
        <f t="shared" si="290"/>
        <v>1.0083006699999999</v>
      </c>
      <c r="N461" s="119">
        <f t="shared" si="284"/>
        <v>1.1116568946606125</v>
      </c>
      <c r="O461" s="112">
        <f t="shared" si="289"/>
        <v>1.11949539</v>
      </c>
      <c r="P461" s="112">
        <f t="shared" si="295"/>
        <v>0</v>
      </c>
      <c r="Q461" s="162">
        <f t="shared" si="306"/>
        <v>0</v>
      </c>
      <c r="R461" s="30">
        <f t="shared" si="307"/>
        <v>0</v>
      </c>
      <c r="S461" s="112">
        <f t="shared" si="286"/>
        <v>0</v>
      </c>
      <c r="T461" s="122">
        <f t="shared" si="304"/>
        <v>0.20100000000000001</v>
      </c>
      <c r="U461" s="120">
        <f t="shared" si="285"/>
        <v>17</v>
      </c>
      <c r="V461" s="120">
        <v>252</v>
      </c>
      <c r="W461" s="119">
        <f t="shared" si="296"/>
        <v>1.0124323099999999</v>
      </c>
      <c r="X461" s="112">
        <f t="shared" si="297"/>
        <v>0</v>
      </c>
      <c r="Y461" s="112">
        <f t="shared" si="298"/>
        <v>0</v>
      </c>
      <c r="Z461" s="125" t="str">
        <f t="shared" si="308"/>
        <v>A+J=</v>
      </c>
      <c r="AA461" s="117">
        <f t="shared" si="309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22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3"/>
      <c r="DE461" s="1"/>
      <c r="DF461" s="1"/>
      <c r="DG461" s="1"/>
      <c r="DH461" s="1"/>
      <c r="DI461" s="1"/>
      <c r="DJ461" s="1"/>
      <c r="DK461" s="1"/>
      <c r="DL461" s="1"/>
      <c r="DM461" s="1"/>
      <c r="DN461" s="4"/>
      <c r="DO461" s="1"/>
      <c r="DP461" s="1"/>
      <c r="DQ461" s="1"/>
      <c r="DR461" s="1"/>
      <c r="DS461" s="1"/>
      <c r="DT461" s="1"/>
    </row>
    <row r="462" spans="1:124" ht="12.75" x14ac:dyDescent="0.2">
      <c r="A462" s="111">
        <f t="shared" si="299"/>
        <v>44727</v>
      </c>
      <c r="B462" s="112">
        <f t="shared" si="292"/>
        <v>0</v>
      </c>
      <c r="C462" s="112">
        <f t="shared" si="305"/>
        <v>0</v>
      </c>
      <c r="D462" s="113">
        <f t="shared" si="300"/>
        <v>5692.31</v>
      </c>
      <c r="E462" s="114">
        <f t="shared" si="287"/>
        <v>5739.56</v>
      </c>
      <c r="F462" s="115">
        <f t="shared" si="288"/>
        <v>44671</v>
      </c>
      <c r="G462" s="116">
        <f t="shared" si="293"/>
        <v>8.3006723105383262E-3</v>
      </c>
      <c r="H462" s="117">
        <f t="shared" si="301"/>
        <v>44732</v>
      </c>
      <c r="I462" s="117">
        <f t="shared" si="294"/>
        <v>44732</v>
      </c>
      <c r="J462" s="118">
        <f t="shared" si="302"/>
        <v>20</v>
      </c>
      <c r="K462" s="118">
        <f t="shared" si="291"/>
        <v>18</v>
      </c>
      <c r="L462" s="8">
        <f t="shared" si="303"/>
        <v>1.0074675099999999</v>
      </c>
      <c r="M462" s="119">
        <f t="shared" si="290"/>
        <v>1.0083006699999999</v>
      </c>
      <c r="N462" s="119">
        <f t="shared" si="284"/>
        <v>1.1116568946606125</v>
      </c>
      <c r="O462" s="112">
        <f t="shared" si="289"/>
        <v>1.1199581999999999</v>
      </c>
      <c r="P462" s="112">
        <f t="shared" si="295"/>
        <v>0</v>
      </c>
      <c r="Q462" s="162">
        <f t="shared" si="306"/>
        <v>0</v>
      </c>
      <c r="R462" s="30">
        <f t="shared" si="307"/>
        <v>0</v>
      </c>
      <c r="S462" s="112">
        <f t="shared" si="286"/>
        <v>0</v>
      </c>
      <c r="T462" s="122">
        <f t="shared" si="304"/>
        <v>0.20100000000000001</v>
      </c>
      <c r="U462" s="120">
        <f t="shared" si="285"/>
        <v>18</v>
      </c>
      <c r="V462" s="120">
        <v>252</v>
      </c>
      <c r="W462" s="119">
        <f t="shared" si="296"/>
        <v>1.0131684169999999</v>
      </c>
      <c r="X462" s="112">
        <f t="shared" si="297"/>
        <v>0</v>
      </c>
      <c r="Y462" s="112">
        <f t="shared" si="298"/>
        <v>0</v>
      </c>
      <c r="Z462" s="125" t="str">
        <f t="shared" si="308"/>
        <v>A+J=</v>
      </c>
      <c r="AA462" s="117">
        <f t="shared" si="309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22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3"/>
      <c r="DE462" s="1"/>
      <c r="DF462" s="1"/>
      <c r="DG462" s="1"/>
      <c r="DH462" s="1"/>
      <c r="DI462" s="1"/>
      <c r="DJ462" s="1"/>
      <c r="DK462" s="1"/>
      <c r="DL462" s="1"/>
      <c r="DM462" s="1"/>
      <c r="DN462" s="4"/>
      <c r="DO462" s="1"/>
      <c r="DP462" s="1"/>
      <c r="DQ462" s="1"/>
      <c r="DR462" s="1"/>
      <c r="DS462" s="1"/>
      <c r="DT462" s="1"/>
    </row>
    <row r="463" spans="1:124" ht="12.75" x14ac:dyDescent="0.2">
      <c r="A463" s="111">
        <f t="shared" si="299"/>
        <v>44728</v>
      </c>
      <c r="B463" s="112">
        <f t="shared" si="292"/>
        <v>0</v>
      </c>
      <c r="C463" s="112">
        <f t="shared" si="305"/>
        <v>0</v>
      </c>
      <c r="D463" s="113">
        <f t="shared" si="300"/>
        <v>5692.31</v>
      </c>
      <c r="E463" s="114">
        <f t="shared" si="287"/>
        <v>5739.56</v>
      </c>
      <c r="F463" s="115">
        <f t="shared" si="288"/>
        <v>44671</v>
      </c>
      <c r="G463" s="116">
        <f t="shared" si="293"/>
        <v>8.3006723105383262E-3</v>
      </c>
      <c r="H463" s="117">
        <f t="shared" si="301"/>
        <v>44732</v>
      </c>
      <c r="I463" s="117">
        <f t="shared" si="294"/>
        <v>44732</v>
      </c>
      <c r="J463" s="118">
        <f t="shared" si="302"/>
        <v>20</v>
      </c>
      <c r="K463" s="118">
        <f t="shared" si="291"/>
        <v>19</v>
      </c>
      <c r="L463" s="8">
        <f t="shared" si="303"/>
        <v>1.007884</v>
      </c>
      <c r="M463" s="119">
        <f t="shared" si="290"/>
        <v>1.0083006699999999</v>
      </c>
      <c r="N463" s="119">
        <f t="shared" si="284"/>
        <v>1.1116568946606125</v>
      </c>
      <c r="O463" s="112">
        <f t="shared" si="289"/>
        <v>1.1204211900000001</v>
      </c>
      <c r="P463" s="112">
        <f t="shared" si="295"/>
        <v>0</v>
      </c>
      <c r="Q463" s="162">
        <f t="shared" si="306"/>
        <v>0</v>
      </c>
      <c r="R463" s="30">
        <f t="shared" si="307"/>
        <v>0</v>
      </c>
      <c r="S463" s="112">
        <f t="shared" si="286"/>
        <v>0</v>
      </c>
      <c r="T463" s="122">
        <f t="shared" si="304"/>
        <v>0.20100000000000001</v>
      </c>
      <c r="U463" s="120">
        <f t="shared" si="285"/>
        <v>19</v>
      </c>
      <c r="V463" s="120">
        <v>252</v>
      </c>
      <c r="W463" s="119">
        <f t="shared" si="296"/>
        <v>1.0139050590000001</v>
      </c>
      <c r="X463" s="112">
        <f t="shared" si="297"/>
        <v>0</v>
      </c>
      <c r="Y463" s="112">
        <f t="shared" si="298"/>
        <v>0</v>
      </c>
      <c r="Z463" s="125" t="str">
        <f t="shared" si="308"/>
        <v>A+J=</v>
      </c>
      <c r="AA463" s="117">
        <f t="shared" si="309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22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3"/>
      <c r="DE463" s="1"/>
      <c r="DF463" s="1"/>
      <c r="DG463" s="1"/>
      <c r="DH463" s="1"/>
      <c r="DI463" s="1"/>
      <c r="DJ463" s="1"/>
      <c r="DK463" s="1"/>
      <c r="DL463" s="1"/>
      <c r="DM463" s="1"/>
      <c r="DN463" s="4"/>
      <c r="DO463" s="1"/>
      <c r="DP463" s="1"/>
      <c r="DQ463" s="1"/>
      <c r="DR463" s="1"/>
      <c r="DS463" s="1"/>
      <c r="DT463" s="1"/>
    </row>
    <row r="464" spans="1:124" ht="12.75" x14ac:dyDescent="0.2">
      <c r="A464" s="111">
        <f t="shared" si="299"/>
        <v>44729</v>
      </c>
      <c r="B464" s="112">
        <f t="shared" si="292"/>
        <v>0</v>
      </c>
      <c r="C464" s="112">
        <f t="shared" si="305"/>
        <v>0</v>
      </c>
      <c r="D464" s="113">
        <f t="shared" si="300"/>
        <v>5692.31</v>
      </c>
      <c r="E464" s="114">
        <f t="shared" si="287"/>
        <v>5739.56</v>
      </c>
      <c r="F464" s="115">
        <f t="shared" si="288"/>
        <v>44671</v>
      </c>
      <c r="G464" s="116">
        <f t="shared" si="293"/>
        <v>8.3006723105383262E-3</v>
      </c>
      <c r="H464" s="117">
        <f t="shared" si="301"/>
        <v>44732</v>
      </c>
      <c r="I464" s="117">
        <f t="shared" si="294"/>
        <v>44732</v>
      </c>
      <c r="J464" s="118">
        <f t="shared" si="302"/>
        <v>20</v>
      </c>
      <c r="K464" s="118">
        <f t="shared" si="291"/>
        <v>19</v>
      </c>
      <c r="L464" s="8">
        <f t="shared" si="303"/>
        <v>1.007884</v>
      </c>
      <c r="M464" s="119">
        <f t="shared" si="290"/>
        <v>1.0083006699999999</v>
      </c>
      <c r="N464" s="119">
        <f t="shared" si="284"/>
        <v>1.1116568946606125</v>
      </c>
      <c r="O464" s="112">
        <f t="shared" si="289"/>
        <v>1.1204211900000001</v>
      </c>
      <c r="P464" s="112">
        <f t="shared" si="295"/>
        <v>0</v>
      </c>
      <c r="Q464" s="162">
        <f t="shared" si="306"/>
        <v>0</v>
      </c>
      <c r="R464" s="30">
        <f t="shared" si="307"/>
        <v>0</v>
      </c>
      <c r="S464" s="112">
        <f t="shared" si="286"/>
        <v>0</v>
      </c>
      <c r="T464" s="122">
        <f t="shared" si="304"/>
        <v>0.20100000000000001</v>
      </c>
      <c r="U464" s="120">
        <f t="shared" si="285"/>
        <v>19</v>
      </c>
      <c r="V464" s="120">
        <v>252</v>
      </c>
      <c r="W464" s="119">
        <f t="shared" si="296"/>
        <v>1.0139050590000001</v>
      </c>
      <c r="X464" s="112">
        <f t="shared" si="297"/>
        <v>0</v>
      </c>
      <c r="Y464" s="112">
        <f t="shared" si="298"/>
        <v>0</v>
      </c>
      <c r="Z464" s="125" t="str">
        <f t="shared" si="308"/>
        <v>A+J=</v>
      </c>
      <c r="AA464" s="117">
        <f t="shared" si="309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22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3"/>
      <c r="DE464" s="1"/>
      <c r="DF464" s="1"/>
      <c r="DG464" s="1"/>
      <c r="DH464" s="1"/>
      <c r="DI464" s="1"/>
      <c r="DJ464" s="1"/>
      <c r="DK464" s="1"/>
      <c r="DL464" s="1"/>
      <c r="DM464" s="1"/>
      <c r="DN464" s="4"/>
      <c r="DO464" s="1"/>
      <c r="DP464" s="1"/>
      <c r="DQ464" s="1"/>
      <c r="DR464" s="1"/>
      <c r="DS464" s="1"/>
      <c r="DT464" s="1"/>
    </row>
    <row r="465" spans="1:124" ht="12.75" x14ac:dyDescent="0.2">
      <c r="A465" s="111">
        <f t="shared" si="299"/>
        <v>44730</v>
      </c>
      <c r="B465" s="112">
        <f t="shared" si="292"/>
        <v>0</v>
      </c>
      <c r="C465" s="112">
        <f t="shared" si="305"/>
        <v>0</v>
      </c>
      <c r="D465" s="113">
        <f t="shared" si="300"/>
        <v>5692.31</v>
      </c>
      <c r="E465" s="114">
        <f t="shared" si="287"/>
        <v>5739.56</v>
      </c>
      <c r="F465" s="115">
        <f t="shared" si="288"/>
        <v>44671</v>
      </c>
      <c r="G465" s="116">
        <f t="shared" si="293"/>
        <v>8.3006723105383262E-3</v>
      </c>
      <c r="H465" s="117">
        <f t="shared" si="301"/>
        <v>44732</v>
      </c>
      <c r="I465" s="117">
        <f t="shared" si="294"/>
        <v>44732</v>
      </c>
      <c r="J465" s="118">
        <f t="shared" si="302"/>
        <v>20</v>
      </c>
      <c r="K465" s="118">
        <f t="shared" si="291"/>
        <v>20</v>
      </c>
      <c r="L465" s="8">
        <f t="shared" si="303"/>
        <v>1.0083006699999999</v>
      </c>
      <c r="M465" s="119">
        <f t="shared" si="290"/>
        <v>1.0083006699999999</v>
      </c>
      <c r="N465" s="119">
        <f t="shared" si="284"/>
        <v>1.1116568946606125</v>
      </c>
      <c r="O465" s="112">
        <f t="shared" si="289"/>
        <v>1.1208843900000001</v>
      </c>
      <c r="P465" s="112">
        <f t="shared" si="295"/>
        <v>0</v>
      </c>
      <c r="Q465" s="162">
        <f t="shared" si="306"/>
        <v>0</v>
      </c>
      <c r="R465" s="30">
        <f t="shared" si="307"/>
        <v>0</v>
      </c>
      <c r="S465" s="112">
        <f t="shared" si="286"/>
        <v>0</v>
      </c>
      <c r="T465" s="122">
        <f t="shared" si="304"/>
        <v>0.20100000000000001</v>
      </c>
      <c r="U465" s="120">
        <f t="shared" si="285"/>
        <v>20</v>
      </c>
      <c r="V465" s="120">
        <v>252</v>
      </c>
      <c r="W465" s="119">
        <f t="shared" si="296"/>
        <v>1.0146422369999999</v>
      </c>
      <c r="X465" s="112">
        <f t="shared" si="297"/>
        <v>0</v>
      </c>
      <c r="Y465" s="112">
        <f t="shared" si="298"/>
        <v>0</v>
      </c>
      <c r="Z465" s="125" t="str">
        <f t="shared" si="308"/>
        <v>A+J=</v>
      </c>
      <c r="AA465" s="117">
        <f t="shared" si="309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22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3"/>
      <c r="DE465" s="1"/>
      <c r="DF465" s="1"/>
      <c r="DG465" s="1"/>
      <c r="DH465" s="1"/>
      <c r="DI465" s="1"/>
      <c r="DJ465" s="1"/>
      <c r="DK465" s="1"/>
      <c r="DL465" s="1"/>
      <c r="DM465" s="1"/>
      <c r="DN465" s="4"/>
      <c r="DO465" s="1"/>
      <c r="DP465" s="1"/>
      <c r="DQ465" s="1"/>
      <c r="DR465" s="1"/>
      <c r="DS465" s="1"/>
      <c r="DT465" s="1"/>
    </row>
    <row r="466" spans="1:124" ht="12.75" x14ac:dyDescent="0.2">
      <c r="A466" s="111">
        <f t="shared" si="299"/>
        <v>44731</v>
      </c>
      <c r="B466" s="112">
        <f t="shared" si="292"/>
        <v>0</v>
      </c>
      <c r="C466" s="112">
        <f t="shared" si="305"/>
        <v>0</v>
      </c>
      <c r="D466" s="113">
        <f t="shared" si="300"/>
        <v>5692.31</v>
      </c>
      <c r="E466" s="114">
        <f t="shared" si="287"/>
        <v>5739.56</v>
      </c>
      <c r="F466" s="115">
        <f t="shared" si="288"/>
        <v>44671</v>
      </c>
      <c r="G466" s="116">
        <f t="shared" si="293"/>
        <v>8.3006723105383262E-3</v>
      </c>
      <c r="H466" s="117">
        <f t="shared" si="301"/>
        <v>44732</v>
      </c>
      <c r="I466" s="117">
        <f t="shared" si="294"/>
        <v>44732</v>
      </c>
      <c r="J466" s="118">
        <f t="shared" si="302"/>
        <v>20</v>
      </c>
      <c r="K466" s="118">
        <f t="shared" si="291"/>
        <v>20</v>
      </c>
      <c r="L466" s="8">
        <f t="shared" si="303"/>
        <v>1.0083006699999999</v>
      </c>
      <c r="M466" s="119">
        <f t="shared" si="290"/>
        <v>1.0083006699999999</v>
      </c>
      <c r="N466" s="119">
        <f t="shared" si="284"/>
        <v>1.1116568946606125</v>
      </c>
      <c r="O466" s="112">
        <f t="shared" si="289"/>
        <v>1.1208843900000001</v>
      </c>
      <c r="P466" s="112">
        <f t="shared" si="295"/>
        <v>0</v>
      </c>
      <c r="Q466" s="162">
        <f t="shared" si="306"/>
        <v>0</v>
      </c>
      <c r="R466" s="30">
        <f t="shared" si="307"/>
        <v>0</v>
      </c>
      <c r="S466" s="112">
        <f t="shared" si="286"/>
        <v>0</v>
      </c>
      <c r="T466" s="122">
        <f t="shared" si="304"/>
        <v>0.20100000000000001</v>
      </c>
      <c r="U466" s="120">
        <f t="shared" si="285"/>
        <v>20</v>
      </c>
      <c r="V466" s="120">
        <v>252</v>
      </c>
      <c r="W466" s="119">
        <f t="shared" si="296"/>
        <v>1.0146422369999999</v>
      </c>
      <c r="X466" s="112">
        <f t="shared" si="297"/>
        <v>0</v>
      </c>
      <c r="Y466" s="112">
        <f t="shared" si="298"/>
        <v>0</v>
      </c>
      <c r="Z466" s="125" t="str">
        <f t="shared" si="308"/>
        <v>A+J=</v>
      </c>
      <c r="AA466" s="117">
        <f t="shared" si="309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22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3"/>
      <c r="DE466" s="1"/>
      <c r="DF466" s="1"/>
      <c r="DG466" s="1"/>
      <c r="DH466" s="1"/>
      <c r="DI466" s="1"/>
      <c r="DJ466" s="1"/>
      <c r="DK466" s="1"/>
      <c r="DL466" s="1"/>
      <c r="DM466" s="1"/>
      <c r="DN466" s="4"/>
      <c r="DO466" s="1"/>
      <c r="DP466" s="1"/>
      <c r="DQ466" s="1"/>
      <c r="DR466" s="1"/>
      <c r="DS466" s="1"/>
      <c r="DT466" s="1"/>
    </row>
    <row r="467" spans="1:124" ht="12.75" x14ac:dyDescent="0.2">
      <c r="A467" s="111">
        <f t="shared" si="299"/>
        <v>44732</v>
      </c>
      <c r="B467" s="112">
        <f t="shared" si="292"/>
        <v>0</v>
      </c>
      <c r="C467" s="112">
        <f t="shared" si="305"/>
        <v>0</v>
      </c>
      <c r="D467" s="113">
        <f t="shared" si="300"/>
        <v>5692.31</v>
      </c>
      <c r="E467" s="114">
        <f t="shared" si="287"/>
        <v>5739.56</v>
      </c>
      <c r="F467" s="115">
        <f t="shared" si="288"/>
        <v>44671</v>
      </c>
      <c r="G467" s="116">
        <f t="shared" si="293"/>
        <v>8.3006723105383262E-3</v>
      </c>
      <c r="H467" s="117">
        <f t="shared" si="301"/>
        <v>44762</v>
      </c>
      <c r="I467" s="117">
        <f t="shared" si="294"/>
        <v>44732</v>
      </c>
      <c r="J467" s="118">
        <f t="shared" si="302"/>
        <v>20</v>
      </c>
      <c r="K467" s="118">
        <f t="shared" si="291"/>
        <v>20</v>
      </c>
      <c r="L467" s="8">
        <f t="shared" si="303"/>
        <v>1.0083006699999999</v>
      </c>
      <c r="M467" s="119">
        <f t="shared" si="290"/>
        <v>1.0083006699999999</v>
      </c>
      <c r="N467" s="119">
        <f t="shared" si="284"/>
        <v>1.1116568946606125</v>
      </c>
      <c r="O467" s="112">
        <f t="shared" si="289"/>
        <v>1.1208843900000001</v>
      </c>
      <c r="P467" s="112">
        <f t="shared" si="295"/>
        <v>0</v>
      </c>
      <c r="Q467" s="162">
        <f t="shared" si="306"/>
        <v>15</v>
      </c>
      <c r="R467" s="30">
        <f t="shared" si="307"/>
        <v>3.6442999999999996E-2</v>
      </c>
      <c r="S467" s="112">
        <f t="shared" si="286"/>
        <v>0</v>
      </c>
      <c r="T467" s="122">
        <f t="shared" si="304"/>
        <v>0.20100000000000001</v>
      </c>
      <c r="U467" s="120">
        <f t="shared" si="285"/>
        <v>20</v>
      </c>
      <c r="V467" s="120">
        <v>252</v>
      </c>
      <c r="W467" s="119">
        <f t="shared" si="296"/>
        <v>1.0146422369999999</v>
      </c>
      <c r="X467" s="112">
        <f t="shared" si="297"/>
        <v>0</v>
      </c>
      <c r="Y467" s="112">
        <f t="shared" si="298"/>
        <v>0</v>
      </c>
      <c r="Z467" s="125" t="str">
        <f t="shared" si="308"/>
        <v>A+J=</v>
      </c>
      <c r="AA467" s="117">
        <f t="shared" si="309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22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3"/>
      <c r="DE467" s="1"/>
      <c r="DF467" s="1"/>
      <c r="DG467" s="1"/>
      <c r="DH467" s="1"/>
      <c r="DI467" s="1"/>
      <c r="DJ467" s="1"/>
      <c r="DK467" s="1"/>
      <c r="DL467" s="1"/>
      <c r="DM467" s="1"/>
      <c r="DN467" s="4"/>
      <c r="DO467" s="1"/>
      <c r="DP467" s="1"/>
      <c r="DQ467" s="1"/>
      <c r="DR467" s="1"/>
      <c r="DS467" s="1"/>
      <c r="DT467" s="1"/>
    </row>
    <row r="468" spans="1:124" ht="12.75" x14ac:dyDescent="0.2">
      <c r="A468" s="111">
        <f t="shared" si="299"/>
        <v>44733</v>
      </c>
      <c r="B468" s="112">
        <f t="shared" si="292"/>
        <v>0</v>
      </c>
      <c r="C468" s="112">
        <f t="shared" si="305"/>
        <v>0</v>
      </c>
      <c r="D468" s="113">
        <f t="shared" si="300"/>
        <v>5692.31</v>
      </c>
      <c r="E468" s="114">
        <f t="shared" si="287"/>
        <v>5739.56</v>
      </c>
      <c r="F468" s="115">
        <f t="shared" si="288"/>
        <v>44701</v>
      </c>
      <c r="G468" s="116">
        <f t="shared" si="293"/>
        <v>8.3006723105383262E-3</v>
      </c>
      <c r="H468" s="117">
        <f t="shared" si="301"/>
        <v>44762</v>
      </c>
      <c r="I468" s="117">
        <f t="shared" si="294"/>
        <v>44762</v>
      </c>
      <c r="J468" s="118">
        <f t="shared" si="302"/>
        <v>22</v>
      </c>
      <c r="K468" s="118">
        <f t="shared" si="291"/>
        <v>1</v>
      </c>
      <c r="L468" s="8">
        <f t="shared" si="303"/>
        <v>1.00037581</v>
      </c>
      <c r="M468" s="119">
        <f t="shared" si="290"/>
        <v>1.0083006699999999</v>
      </c>
      <c r="N468" s="119">
        <f t="shared" si="284"/>
        <v>1.1208843916964149</v>
      </c>
      <c r="O468" s="112">
        <f t="shared" si="289"/>
        <v>1.1213056299999999</v>
      </c>
      <c r="P468" s="112">
        <f t="shared" si="295"/>
        <v>0</v>
      </c>
      <c r="Q468" s="162">
        <f t="shared" si="306"/>
        <v>0</v>
      </c>
      <c r="R468" s="30">
        <f t="shared" si="307"/>
        <v>0</v>
      </c>
      <c r="S468" s="112">
        <f t="shared" si="286"/>
        <v>0</v>
      </c>
      <c r="T468" s="122">
        <f t="shared" si="304"/>
        <v>0.20100000000000001</v>
      </c>
      <c r="U468" s="120">
        <f t="shared" si="285"/>
        <v>1</v>
      </c>
      <c r="V468" s="120">
        <v>252</v>
      </c>
      <c r="W468" s="119">
        <f t="shared" si="296"/>
        <v>1.000727068</v>
      </c>
      <c r="X468" s="112">
        <f t="shared" si="297"/>
        <v>0</v>
      </c>
      <c r="Y468" s="112">
        <f t="shared" si="298"/>
        <v>0</v>
      </c>
      <c r="Z468" s="125" t="str">
        <f t="shared" si="308"/>
        <v>A+J=</v>
      </c>
      <c r="AA468" s="117">
        <f t="shared" si="309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22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3"/>
      <c r="DE468" s="1"/>
      <c r="DF468" s="1"/>
      <c r="DG468" s="1"/>
      <c r="DH468" s="1"/>
      <c r="DI468" s="1"/>
      <c r="DJ468" s="1"/>
      <c r="DK468" s="1"/>
      <c r="DL468" s="1"/>
      <c r="DM468" s="1"/>
      <c r="DN468" s="4"/>
      <c r="DO468" s="1"/>
      <c r="DP468" s="1"/>
      <c r="DQ468" s="1"/>
      <c r="DR468" s="1"/>
      <c r="DS468" s="1"/>
      <c r="DT468" s="1"/>
    </row>
    <row r="469" spans="1:124" ht="12.75" x14ac:dyDescent="0.2">
      <c r="A469" s="111">
        <f t="shared" si="299"/>
        <v>44734</v>
      </c>
      <c r="B469" s="112">
        <f t="shared" si="292"/>
        <v>0</v>
      </c>
      <c r="C469" s="112">
        <f t="shared" si="305"/>
        <v>0</v>
      </c>
      <c r="D469" s="113">
        <f t="shared" si="300"/>
        <v>5692.31</v>
      </c>
      <c r="E469" s="114">
        <f t="shared" si="287"/>
        <v>5739.56</v>
      </c>
      <c r="F469" s="115">
        <f t="shared" si="288"/>
        <v>44701</v>
      </c>
      <c r="G469" s="116">
        <f t="shared" si="293"/>
        <v>8.3006723105383262E-3</v>
      </c>
      <c r="H469" s="117">
        <f t="shared" si="301"/>
        <v>44762</v>
      </c>
      <c r="I469" s="117">
        <f t="shared" si="294"/>
        <v>44762</v>
      </c>
      <c r="J469" s="118">
        <f t="shared" si="302"/>
        <v>22</v>
      </c>
      <c r="K469" s="118">
        <f t="shared" si="291"/>
        <v>2</v>
      </c>
      <c r="L469" s="8">
        <f t="shared" si="303"/>
        <v>1.0007517699999999</v>
      </c>
      <c r="M469" s="119">
        <f t="shared" si="290"/>
        <v>1.0083006699999999</v>
      </c>
      <c r="N469" s="119">
        <f t="shared" si="284"/>
        <v>1.1208843916964149</v>
      </c>
      <c r="O469" s="112">
        <f t="shared" si="289"/>
        <v>1.12172703</v>
      </c>
      <c r="P469" s="112">
        <f t="shared" si="295"/>
        <v>0</v>
      </c>
      <c r="Q469" s="162">
        <f t="shared" si="306"/>
        <v>0</v>
      </c>
      <c r="R469" s="30">
        <f t="shared" si="307"/>
        <v>0</v>
      </c>
      <c r="S469" s="112">
        <f t="shared" si="286"/>
        <v>0</v>
      </c>
      <c r="T469" s="122">
        <f t="shared" si="304"/>
        <v>0.20100000000000001</v>
      </c>
      <c r="U469" s="120">
        <f t="shared" si="285"/>
        <v>2</v>
      </c>
      <c r="V469" s="120">
        <v>252</v>
      </c>
      <c r="W469" s="119">
        <f t="shared" si="296"/>
        <v>1.0014546639999999</v>
      </c>
      <c r="X469" s="112">
        <f t="shared" si="297"/>
        <v>0</v>
      </c>
      <c r="Y469" s="112">
        <f t="shared" si="298"/>
        <v>0</v>
      </c>
      <c r="Z469" s="125" t="str">
        <f t="shared" si="308"/>
        <v>A+J=</v>
      </c>
      <c r="AA469" s="117">
        <f t="shared" si="309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22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3"/>
      <c r="DE469" s="1"/>
      <c r="DF469" s="1"/>
      <c r="DG469" s="1"/>
      <c r="DH469" s="1"/>
      <c r="DI469" s="1"/>
      <c r="DJ469" s="1"/>
      <c r="DK469" s="1"/>
      <c r="DL469" s="1"/>
      <c r="DM469" s="1"/>
      <c r="DN469" s="4"/>
      <c r="DO469" s="1"/>
      <c r="DP469" s="1"/>
      <c r="DQ469" s="1"/>
      <c r="DR469" s="1"/>
      <c r="DS469" s="1"/>
      <c r="DT469" s="1"/>
    </row>
    <row r="470" spans="1:124" ht="12.75" x14ac:dyDescent="0.2">
      <c r="A470" s="111">
        <f t="shared" si="299"/>
        <v>44735</v>
      </c>
      <c r="B470" s="112">
        <f t="shared" si="292"/>
        <v>0</v>
      </c>
      <c r="C470" s="112">
        <f t="shared" si="305"/>
        <v>0</v>
      </c>
      <c r="D470" s="113">
        <f t="shared" si="300"/>
        <v>5692.31</v>
      </c>
      <c r="E470" s="114">
        <f t="shared" si="287"/>
        <v>5739.56</v>
      </c>
      <c r="F470" s="115">
        <f t="shared" si="288"/>
        <v>44701</v>
      </c>
      <c r="G470" s="116">
        <f t="shared" si="293"/>
        <v>8.3006723105383262E-3</v>
      </c>
      <c r="H470" s="117">
        <f t="shared" si="301"/>
        <v>44762</v>
      </c>
      <c r="I470" s="117">
        <f t="shared" si="294"/>
        <v>44762</v>
      </c>
      <c r="J470" s="118">
        <f t="shared" si="302"/>
        <v>22</v>
      </c>
      <c r="K470" s="118">
        <f t="shared" si="291"/>
        <v>3</v>
      </c>
      <c r="L470" s="8">
        <f t="shared" si="303"/>
        <v>1.0011278699999999</v>
      </c>
      <c r="M470" s="119">
        <f t="shared" si="290"/>
        <v>1.0083006699999999</v>
      </c>
      <c r="N470" s="119">
        <f t="shared" si="284"/>
        <v>1.1208843916964149</v>
      </c>
      <c r="O470" s="112">
        <f t="shared" si="289"/>
        <v>1.1221486000000001</v>
      </c>
      <c r="P470" s="112">
        <f t="shared" si="295"/>
        <v>0</v>
      </c>
      <c r="Q470" s="162">
        <f t="shared" si="306"/>
        <v>0</v>
      </c>
      <c r="R470" s="30">
        <f t="shared" si="307"/>
        <v>0</v>
      </c>
      <c r="S470" s="112">
        <f t="shared" si="286"/>
        <v>0</v>
      </c>
      <c r="T470" s="122">
        <f t="shared" si="304"/>
        <v>0.20100000000000001</v>
      </c>
      <c r="U470" s="120">
        <f t="shared" si="285"/>
        <v>3</v>
      </c>
      <c r="V470" s="120">
        <v>252</v>
      </c>
      <c r="W470" s="119">
        <f t="shared" si="296"/>
        <v>1.00218279</v>
      </c>
      <c r="X470" s="112">
        <f t="shared" si="297"/>
        <v>0</v>
      </c>
      <c r="Y470" s="112">
        <f t="shared" si="298"/>
        <v>0</v>
      </c>
      <c r="Z470" s="125" t="str">
        <f t="shared" si="308"/>
        <v>A+J=</v>
      </c>
      <c r="AA470" s="117">
        <f t="shared" si="309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22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3"/>
      <c r="DE470" s="1"/>
      <c r="DF470" s="1"/>
      <c r="DG470" s="1"/>
      <c r="DH470" s="1"/>
      <c r="DI470" s="1"/>
      <c r="DJ470" s="1"/>
      <c r="DK470" s="1"/>
      <c r="DL470" s="1"/>
      <c r="DM470" s="1"/>
      <c r="DN470" s="4"/>
      <c r="DO470" s="1"/>
      <c r="DP470" s="1"/>
      <c r="DQ470" s="1"/>
      <c r="DR470" s="1"/>
      <c r="DS470" s="1"/>
      <c r="DT470" s="1"/>
    </row>
    <row r="471" spans="1:124" ht="12.75" x14ac:dyDescent="0.2">
      <c r="A471" s="111">
        <f t="shared" si="299"/>
        <v>44736</v>
      </c>
      <c r="B471" s="112">
        <f t="shared" si="292"/>
        <v>0</v>
      </c>
      <c r="C471" s="112">
        <f t="shared" si="305"/>
        <v>0</v>
      </c>
      <c r="D471" s="113">
        <f t="shared" si="300"/>
        <v>5692.31</v>
      </c>
      <c r="E471" s="114">
        <f t="shared" si="287"/>
        <v>5739.56</v>
      </c>
      <c r="F471" s="115">
        <f t="shared" si="288"/>
        <v>44701</v>
      </c>
      <c r="G471" s="116">
        <f t="shared" si="293"/>
        <v>8.3006723105383262E-3</v>
      </c>
      <c r="H471" s="117">
        <f t="shared" si="301"/>
        <v>44762</v>
      </c>
      <c r="I471" s="117">
        <f t="shared" si="294"/>
        <v>44762</v>
      </c>
      <c r="J471" s="118">
        <f t="shared" si="302"/>
        <v>22</v>
      </c>
      <c r="K471" s="118">
        <f t="shared" si="291"/>
        <v>4</v>
      </c>
      <c r="L471" s="8">
        <f t="shared" si="303"/>
        <v>1.0015041099999999</v>
      </c>
      <c r="M471" s="119">
        <f t="shared" si="290"/>
        <v>1.0083006699999999</v>
      </c>
      <c r="N471" s="119">
        <f t="shared" si="284"/>
        <v>1.1208843916964149</v>
      </c>
      <c r="O471" s="112">
        <f t="shared" si="289"/>
        <v>1.1225703199999999</v>
      </c>
      <c r="P471" s="112">
        <f t="shared" si="295"/>
        <v>0</v>
      </c>
      <c r="Q471" s="162">
        <f t="shared" si="306"/>
        <v>0</v>
      </c>
      <c r="R471" s="30">
        <f t="shared" si="307"/>
        <v>0</v>
      </c>
      <c r="S471" s="112">
        <f t="shared" si="286"/>
        <v>0</v>
      </c>
      <c r="T471" s="122">
        <f t="shared" si="304"/>
        <v>0.20100000000000001</v>
      </c>
      <c r="U471" s="120">
        <f t="shared" si="285"/>
        <v>4</v>
      </c>
      <c r="V471" s="120">
        <v>252</v>
      </c>
      <c r="W471" s="119">
        <f t="shared" si="296"/>
        <v>1.0029114450000001</v>
      </c>
      <c r="X471" s="112">
        <f t="shared" si="297"/>
        <v>0</v>
      </c>
      <c r="Y471" s="112">
        <f t="shared" si="298"/>
        <v>0</v>
      </c>
      <c r="Z471" s="125" t="str">
        <f t="shared" si="308"/>
        <v>A+J=</v>
      </c>
      <c r="AA471" s="117">
        <f t="shared" si="309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22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3"/>
      <c r="DE471" s="1"/>
      <c r="DF471" s="1"/>
      <c r="DG471" s="1"/>
      <c r="DH471" s="1"/>
      <c r="DI471" s="1"/>
      <c r="DJ471" s="1"/>
      <c r="DK471" s="1"/>
      <c r="DL471" s="1"/>
      <c r="DM471" s="1"/>
      <c r="DN471" s="4"/>
      <c r="DO471" s="1"/>
      <c r="DP471" s="1"/>
      <c r="DQ471" s="1"/>
      <c r="DR471" s="1"/>
      <c r="DS471" s="1"/>
      <c r="DT471" s="1"/>
    </row>
    <row r="472" spans="1:124" ht="12.75" x14ac:dyDescent="0.2">
      <c r="A472" s="111">
        <f t="shared" si="299"/>
        <v>44737</v>
      </c>
      <c r="B472" s="112">
        <f t="shared" si="292"/>
        <v>0</v>
      </c>
      <c r="C472" s="112">
        <f t="shared" si="305"/>
        <v>0</v>
      </c>
      <c r="D472" s="113">
        <f t="shared" si="300"/>
        <v>5692.31</v>
      </c>
      <c r="E472" s="114">
        <f t="shared" si="287"/>
        <v>5739.56</v>
      </c>
      <c r="F472" s="115">
        <f t="shared" si="288"/>
        <v>44701</v>
      </c>
      <c r="G472" s="116">
        <f t="shared" si="293"/>
        <v>8.3006723105383262E-3</v>
      </c>
      <c r="H472" s="117">
        <f t="shared" si="301"/>
        <v>44762</v>
      </c>
      <c r="I472" s="117">
        <f t="shared" si="294"/>
        <v>44762</v>
      </c>
      <c r="J472" s="118">
        <f t="shared" si="302"/>
        <v>22</v>
      </c>
      <c r="K472" s="118">
        <f t="shared" si="291"/>
        <v>5</v>
      </c>
      <c r="L472" s="8">
        <f t="shared" si="303"/>
        <v>1.00188049</v>
      </c>
      <c r="M472" s="119">
        <f t="shared" si="290"/>
        <v>1.0083006699999999</v>
      </c>
      <c r="N472" s="119">
        <f t="shared" si="284"/>
        <v>1.1208843916964149</v>
      </c>
      <c r="O472" s="112">
        <f t="shared" si="289"/>
        <v>1.1229922000000001</v>
      </c>
      <c r="P472" s="112">
        <f t="shared" si="295"/>
        <v>0</v>
      </c>
      <c r="Q472" s="162">
        <f t="shared" si="306"/>
        <v>0</v>
      </c>
      <c r="R472" s="30">
        <f t="shared" si="307"/>
        <v>0</v>
      </c>
      <c r="S472" s="112">
        <f t="shared" si="286"/>
        <v>0</v>
      </c>
      <c r="T472" s="122">
        <f t="shared" si="304"/>
        <v>0.20100000000000001</v>
      </c>
      <c r="U472" s="120">
        <f t="shared" si="285"/>
        <v>5</v>
      </c>
      <c r="V472" s="120">
        <v>252</v>
      </c>
      <c r="W472" s="119">
        <f t="shared" si="296"/>
        <v>1.00364063</v>
      </c>
      <c r="X472" s="112">
        <f t="shared" si="297"/>
        <v>0</v>
      </c>
      <c r="Y472" s="112">
        <f t="shared" si="298"/>
        <v>0</v>
      </c>
      <c r="Z472" s="125" t="str">
        <f t="shared" si="308"/>
        <v>A+J=</v>
      </c>
      <c r="AA472" s="117">
        <f t="shared" si="309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22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3"/>
      <c r="DE472" s="1"/>
      <c r="DF472" s="1"/>
      <c r="DG472" s="1"/>
      <c r="DH472" s="1"/>
      <c r="DI472" s="1"/>
      <c r="DJ472" s="1"/>
      <c r="DK472" s="1"/>
      <c r="DL472" s="1"/>
      <c r="DM472" s="1"/>
      <c r="DN472" s="4"/>
      <c r="DO472" s="1"/>
      <c r="DP472" s="1"/>
      <c r="DQ472" s="1"/>
      <c r="DR472" s="1"/>
      <c r="DS472" s="1"/>
      <c r="DT472" s="1"/>
    </row>
    <row r="473" spans="1:124" ht="12.75" x14ac:dyDescent="0.2">
      <c r="A473" s="111">
        <f t="shared" si="299"/>
        <v>44738</v>
      </c>
      <c r="B473" s="112">
        <f t="shared" si="292"/>
        <v>0</v>
      </c>
      <c r="C473" s="112">
        <f t="shared" si="305"/>
        <v>0</v>
      </c>
      <c r="D473" s="113">
        <f t="shared" si="300"/>
        <v>5692.31</v>
      </c>
      <c r="E473" s="114">
        <f t="shared" si="287"/>
        <v>5739.56</v>
      </c>
      <c r="F473" s="115">
        <f t="shared" si="288"/>
        <v>44701</v>
      </c>
      <c r="G473" s="116">
        <f t="shared" si="293"/>
        <v>8.3006723105383262E-3</v>
      </c>
      <c r="H473" s="117">
        <f t="shared" si="301"/>
        <v>44762</v>
      </c>
      <c r="I473" s="117">
        <f t="shared" si="294"/>
        <v>44762</v>
      </c>
      <c r="J473" s="118">
        <f t="shared" si="302"/>
        <v>22</v>
      </c>
      <c r="K473" s="118">
        <f t="shared" si="291"/>
        <v>5</v>
      </c>
      <c r="L473" s="8">
        <f t="shared" si="303"/>
        <v>1.00188049</v>
      </c>
      <c r="M473" s="119">
        <f t="shared" si="290"/>
        <v>1.0083006699999999</v>
      </c>
      <c r="N473" s="119">
        <f t="shared" si="284"/>
        <v>1.1208843916964149</v>
      </c>
      <c r="O473" s="112">
        <f t="shared" si="289"/>
        <v>1.1229922000000001</v>
      </c>
      <c r="P473" s="112">
        <f t="shared" si="295"/>
        <v>0</v>
      </c>
      <c r="Q473" s="162">
        <f t="shared" si="306"/>
        <v>0</v>
      </c>
      <c r="R473" s="30">
        <f t="shared" si="307"/>
        <v>0</v>
      </c>
      <c r="S473" s="112">
        <f t="shared" si="286"/>
        <v>0</v>
      </c>
      <c r="T473" s="122">
        <f t="shared" si="304"/>
        <v>0.20100000000000001</v>
      </c>
      <c r="U473" s="120">
        <f t="shared" si="285"/>
        <v>5</v>
      </c>
      <c r="V473" s="120">
        <v>252</v>
      </c>
      <c r="W473" s="119">
        <f t="shared" si="296"/>
        <v>1.00364063</v>
      </c>
      <c r="X473" s="112">
        <f t="shared" si="297"/>
        <v>0</v>
      </c>
      <c r="Y473" s="112">
        <f t="shared" si="298"/>
        <v>0</v>
      </c>
      <c r="Z473" s="125" t="str">
        <f t="shared" si="308"/>
        <v>A+J=</v>
      </c>
      <c r="AA473" s="117">
        <f t="shared" si="309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22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3"/>
      <c r="DE473" s="1"/>
      <c r="DF473" s="1"/>
      <c r="DG473" s="1"/>
      <c r="DH473" s="1"/>
      <c r="DI473" s="1"/>
      <c r="DJ473" s="1"/>
      <c r="DK473" s="1"/>
      <c r="DL473" s="1"/>
      <c r="DM473" s="1"/>
      <c r="DN473" s="4"/>
      <c r="DO473" s="1"/>
      <c r="DP473" s="1"/>
      <c r="DQ473" s="1"/>
      <c r="DR473" s="1"/>
      <c r="DS473" s="1"/>
      <c r="DT473" s="1"/>
    </row>
    <row r="474" spans="1:124" ht="12.75" x14ac:dyDescent="0.2">
      <c r="A474" s="111">
        <f t="shared" si="299"/>
        <v>44739</v>
      </c>
      <c r="B474" s="112">
        <f t="shared" si="292"/>
        <v>0</v>
      </c>
      <c r="C474" s="112">
        <f t="shared" si="305"/>
        <v>0</v>
      </c>
      <c r="D474" s="113">
        <f t="shared" si="300"/>
        <v>5692.31</v>
      </c>
      <c r="E474" s="114">
        <f t="shared" si="287"/>
        <v>5739.56</v>
      </c>
      <c r="F474" s="115">
        <f t="shared" si="288"/>
        <v>44701</v>
      </c>
      <c r="G474" s="116">
        <f t="shared" si="293"/>
        <v>8.3006723105383262E-3</v>
      </c>
      <c r="H474" s="117">
        <f t="shared" si="301"/>
        <v>44762</v>
      </c>
      <c r="I474" s="117">
        <f t="shared" si="294"/>
        <v>44762</v>
      </c>
      <c r="J474" s="118">
        <f t="shared" si="302"/>
        <v>22</v>
      </c>
      <c r="K474" s="118">
        <f t="shared" si="291"/>
        <v>5</v>
      </c>
      <c r="L474" s="8">
        <f t="shared" si="303"/>
        <v>1.00188049</v>
      </c>
      <c r="M474" s="119">
        <f t="shared" si="290"/>
        <v>1.0083006699999999</v>
      </c>
      <c r="N474" s="119">
        <f t="shared" si="284"/>
        <v>1.1208843916964149</v>
      </c>
      <c r="O474" s="112">
        <f t="shared" si="289"/>
        <v>1.1229922000000001</v>
      </c>
      <c r="P474" s="112">
        <f t="shared" si="295"/>
        <v>0</v>
      </c>
      <c r="Q474" s="162">
        <f t="shared" si="306"/>
        <v>0</v>
      </c>
      <c r="R474" s="30">
        <f t="shared" si="307"/>
        <v>0</v>
      </c>
      <c r="S474" s="112">
        <f t="shared" si="286"/>
        <v>0</v>
      </c>
      <c r="T474" s="122">
        <f t="shared" si="304"/>
        <v>0.20100000000000001</v>
      </c>
      <c r="U474" s="120">
        <f t="shared" si="285"/>
        <v>5</v>
      </c>
      <c r="V474" s="120">
        <v>252</v>
      </c>
      <c r="W474" s="119">
        <f t="shared" si="296"/>
        <v>1.00364063</v>
      </c>
      <c r="X474" s="112">
        <f t="shared" si="297"/>
        <v>0</v>
      </c>
      <c r="Y474" s="112">
        <f t="shared" si="298"/>
        <v>0</v>
      </c>
      <c r="Z474" s="125" t="str">
        <f t="shared" si="308"/>
        <v>A+J=</v>
      </c>
      <c r="AA474" s="117">
        <f t="shared" si="309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22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3"/>
      <c r="DE474" s="1"/>
      <c r="DF474" s="1"/>
      <c r="DG474" s="1"/>
      <c r="DH474" s="1"/>
      <c r="DI474" s="1"/>
      <c r="DJ474" s="1"/>
      <c r="DK474" s="1"/>
      <c r="DL474" s="1"/>
      <c r="DM474" s="1"/>
      <c r="DN474" s="4"/>
      <c r="DO474" s="1"/>
      <c r="DP474" s="1"/>
      <c r="DQ474" s="1"/>
      <c r="DR474" s="1"/>
      <c r="DS474" s="1"/>
      <c r="DT474" s="1"/>
    </row>
    <row r="475" spans="1:124" ht="12.75" x14ac:dyDescent="0.2">
      <c r="A475" s="111">
        <f t="shared" si="299"/>
        <v>44740</v>
      </c>
      <c r="B475" s="112">
        <f t="shared" si="292"/>
        <v>0</v>
      </c>
      <c r="C475" s="112">
        <f t="shared" si="305"/>
        <v>0</v>
      </c>
      <c r="D475" s="113">
        <f t="shared" si="300"/>
        <v>5692.31</v>
      </c>
      <c r="E475" s="114">
        <f t="shared" si="287"/>
        <v>5739.56</v>
      </c>
      <c r="F475" s="115">
        <f t="shared" si="288"/>
        <v>44701</v>
      </c>
      <c r="G475" s="116">
        <f t="shared" si="293"/>
        <v>8.3006723105383262E-3</v>
      </c>
      <c r="H475" s="117">
        <f t="shared" si="301"/>
        <v>44762</v>
      </c>
      <c r="I475" s="117">
        <f t="shared" si="294"/>
        <v>44762</v>
      </c>
      <c r="J475" s="118">
        <f t="shared" si="302"/>
        <v>22</v>
      </c>
      <c r="K475" s="118">
        <f t="shared" si="291"/>
        <v>6</v>
      </c>
      <c r="L475" s="8">
        <f t="shared" si="303"/>
        <v>1.0022570099999999</v>
      </c>
      <c r="M475" s="119">
        <f t="shared" si="290"/>
        <v>1.0083006699999999</v>
      </c>
      <c r="N475" s="119">
        <f t="shared" si="284"/>
        <v>1.1208843916964149</v>
      </c>
      <c r="O475" s="112">
        <f t="shared" si="289"/>
        <v>1.1234142300000001</v>
      </c>
      <c r="P475" s="112">
        <f t="shared" si="295"/>
        <v>0</v>
      </c>
      <c r="Q475" s="162">
        <f t="shared" si="306"/>
        <v>0</v>
      </c>
      <c r="R475" s="30">
        <f t="shared" si="307"/>
        <v>0</v>
      </c>
      <c r="S475" s="112">
        <f t="shared" si="286"/>
        <v>0</v>
      </c>
      <c r="T475" s="122">
        <f t="shared" si="304"/>
        <v>0.20100000000000001</v>
      </c>
      <c r="U475" s="120">
        <f t="shared" si="285"/>
        <v>6</v>
      </c>
      <c r="V475" s="120">
        <v>252</v>
      </c>
      <c r="W475" s="119">
        <f t="shared" si="296"/>
        <v>1.0043703450000001</v>
      </c>
      <c r="X475" s="112">
        <f t="shared" si="297"/>
        <v>0</v>
      </c>
      <c r="Y475" s="112">
        <f t="shared" si="298"/>
        <v>0</v>
      </c>
      <c r="Z475" s="125" t="str">
        <f t="shared" si="308"/>
        <v>A+J=</v>
      </c>
      <c r="AA475" s="117">
        <f t="shared" si="309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22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3"/>
      <c r="DE475" s="1"/>
      <c r="DF475" s="1"/>
      <c r="DG475" s="1"/>
      <c r="DH475" s="1"/>
      <c r="DI475" s="1"/>
      <c r="DJ475" s="1"/>
      <c r="DK475" s="1"/>
      <c r="DL475" s="1"/>
      <c r="DM475" s="1"/>
      <c r="DN475" s="4"/>
      <c r="DO475" s="1"/>
      <c r="DP475" s="1"/>
      <c r="DQ475" s="1"/>
      <c r="DR475" s="1"/>
      <c r="DS475" s="1"/>
      <c r="DT475" s="1"/>
    </row>
    <row r="476" spans="1:124" ht="12.75" x14ac:dyDescent="0.2">
      <c r="A476" s="111">
        <f t="shared" si="299"/>
        <v>44741</v>
      </c>
      <c r="B476" s="112">
        <f t="shared" si="292"/>
        <v>0</v>
      </c>
      <c r="C476" s="112">
        <f t="shared" si="305"/>
        <v>0</v>
      </c>
      <c r="D476" s="113">
        <f t="shared" si="300"/>
        <v>5692.31</v>
      </c>
      <c r="E476" s="114">
        <f t="shared" si="287"/>
        <v>5739.56</v>
      </c>
      <c r="F476" s="115">
        <f t="shared" si="288"/>
        <v>44701</v>
      </c>
      <c r="G476" s="116">
        <f t="shared" si="293"/>
        <v>8.3006723105383262E-3</v>
      </c>
      <c r="H476" s="117">
        <f t="shared" si="301"/>
        <v>44762</v>
      </c>
      <c r="I476" s="117">
        <f t="shared" si="294"/>
        <v>44762</v>
      </c>
      <c r="J476" s="118">
        <f t="shared" si="302"/>
        <v>22</v>
      </c>
      <c r="K476" s="118">
        <f t="shared" si="291"/>
        <v>7</v>
      </c>
      <c r="L476" s="8">
        <f t="shared" si="303"/>
        <v>1.00263368</v>
      </c>
      <c r="M476" s="119">
        <f t="shared" si="290"/>
        <v>1.0083006699999999</v>
      </c>
      <c r="N476" s="119">
        <f t="shared" si="284"/>
        <v>1.1208843916964149</v>
      </c>
      <c r="O476" s="112">
        <f t="shared" si="289"/>
        <v>1.12383644</v>
      </c>
      <c r="P476" s="112">
        <f t="shared" si="295"/>
        <v>0</v>
      </c>
      <c r="Q476" s="162">
        <f t="shared" si="306"/>
        <v>0</v>
      </c>
      <c r="R476" s="30">
        <f t="shared" si="307"/>
        <v>0</v>
      </c>
      <c r="S476" s="112">
        <f t="shared" si="286"/>
        <v>0</v>
      </c>
      <c r="T476" s="122">
        <f t="shared" si="304"/>
        <v>0.20100000000000001</v>
      </c>
      <c r="U476" s="120">
        <f t="shared" si="285"/>
        <v>7</v>
      </c>
      <c r="V476" s="120">
        <v>252</v>
      </c>
      <c r="W476" s="119">
        <f t="shared" si="296"/>
        <v>1.0051005900000001</v>
      </c>
      <c r="X476" s="112">
        <f t="shared" si="297"/>
        <v>0</v>
      </c>
      <c r="Y476" s="112">
        <f t="shared" si="298"/>
        <v>0</v>
      </c>
      <c r="Z476" s="125" t="str">
        <f t="shared" si="308"/>
        <v>A+J=</v>
      </c>
      <c r="AA476" s="117">
        <f t="shared" si="309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22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3"/>
      <c r="DE476" s="1"/>
      <c r="DF476" s="1"/>
      <c r="DG476" s="1"/>
      <c r="DH476" s="1"/>
      <c r="DI476" s="1"/>
      <c r="DJ476" s="1"/>
      <c r="DK476" s="1"/>
      <c r="DL476" s="1"/>
      <c r="DM476" s="1"/>
      <c r="DN476" s="4"/>
      <c r="DO476" s="1"/>
      <c r="DP476" s="1"/>
      <c r="DQ476" s="1"/>
      <c r="DR476" s="1"/>
      <c r="DS476" s="1"/>
      <c r="DT476" s="1"/>
    </row>
    <row r="477" spans="1:124" ht="12.75" x14ac:dyDescent="0.2">
      <c r="A477" s="111">
        <f t="shared" si="299"/>
        <v>44742</v>
      </c>
      <c r="B477" s="112">
        <f t="shared" si="292"/>
        <v>0</v>
      </c>
      <c r="C477" s="112">
        <f t="shared" si="305"/>
        <v>0</v>
      </c>
      <c r="D477" s="113">
        <f t="shared" si="300"/>
        <v>5692.31</v>
      </c>
      <c r="E477" s="114">
        <f t="shared" si="287"/>
        <v>5739.56</v>
      </c>
      <c r="F477" s="115">
        <f t="shared" si="288"/>
        <v>44701</v>
      </c>
      <c r="G477" s="116">
        <f t="shared" si="293"/>
        <v>8.3006723105383262E-3</v>
      </c>
      <c r="H477" s="117">
        <f t="shared" si="301"/>
        <v>44762</v>
      </c>
      <c r="I477" s="117">
        <f t="shared" si="294"/>
        <v>44762</v>
      </c>
      <c r="J477" s="118">
        <f t="shared" si="302"/>
        <v>22</v>
      </c>
      <c r="K477" s="118">
        <f t="shared" si="291"/>
        <v>8</v>
      </c>
      <c r="L477" s="8">
        <f t="shared" si="303"/>
        <v>1.0030104900000001</v>
      </c>
      <c r="M477" s="119">
        <f t="shared" si="290"/>
        <v>1.0083006699999999</v>
      </c>
      <c r="N477" s="119">
        <f t="shared" si="284"/>
        <v>1.1208843916964149</v>
      </c>
      <c r="O477" s="112">
        <f t="shared" si="289"/>
        <v>1.1242588</v>
      </c>
      <c r="P477" s="112">
        <f t="shared" si="295"/>
        <v>0</v>
      </c>
      <c r="Q477" s="162">
        <f t="shared" si="306"/>
        <v>0</v>
      </c>
      <c r="R477" s="30">
        <f t="shared" si="307"/>
        <v>0</v>
      </c>
      <c r="S477" s="112">
        <f t="shared" si="286"/>
        <v>0</v>
      </c>
      <c r="T477" s="122">
        <f t="shared" si="304"/>
        <v>0.20100000000000001</v>
      </c>
      <c r="U477" s="120">
        <f t="shared" si="285"/>
        <v>8</v>
      </c>
      <c r="V477" s="120">
        <v>252</v>
      </c>
      <c r="W477" s="119">
        <f t="shared" si="296"/>
        <v>1.005831366</v>
      </c>
      <c r="X477" s="112">
        <f t="shared" si="297"/>
        <v>0</v>
      </c>
      <c r="Y477" s="112">
        <f t="shared" si="298"/>
        <v>0</v>
      </c>
      <c r="Z477" s="125" t="str">
        <f t="shared" si="308"/>
        <v>A+J=</v>
      </c>
      <c r="AA477" s="117">
        <f t="shared" si="309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22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3"/>
      <c r="DE477" s="1"/>
      <c r="DF477" s="1"/>
      <c r="DG477" s="1"/>
      <c r="DH477" s="1"/>
      <c r="DI477" s="1"/>
      <c r="DJ477" s="1"/>
      <c r="DK477" s="1"/>
      <c r="DL477" s="1"/>
      <c r="DM477" s="1"/>
      <c r="DN477" s="4"/>
      <c r="DO477" s="1"/>
      <c r="DP477" s="1"/>
      <c r="DQ477" s="1"/>
      <c r="DR477" s="1"/>
      <c r="DS477" s="1"/>
      <c r="DT477" s="1"/>
    </row>
    <row r="478" spans="1:124" ht="12.75" x14ac:dyDescent="0.2">
      <c r="A478" s="111">
        <f t="shared" si="299"/>
        <v>44743</v>
      </c>
      <c r="B478" s="112">
        <f t="shared" si="292"/>
        <v>0</v>
      </c>
      <c r="C478" s="112">
        <f t="shared" si="305"/>
        <v>0</v>
      </c>
      <c r="D478" s="113">
        <f t="shared" si="300"/>
        <v>5692.31</v>
      </c>
      <c r="E478" s="114">
        <f t="shared" si="287"/>
        <v>5739.56</v>
      </c>
      <c r="F478" s="115">
        <f t="shared" si="288"/>
        <v>44701</v>
      </c>
      <c r="G478" s="116">
        <f t="shared" si="293"/>
        <v>8.3006723105383262E-3</v>
      </c>
      <c r="H478" s="117">
        <f t="shared" si="301"/>
        <v>44762</v>
      </c>
      <c r="I478" s="117">
        <f t="shared" si="294"/>
        <v>44762</v>
      </c>
      <c r="J478" s="118">
        <f t="shared" si="302"/>
        <v>22</v>
      </c>
      <c r="K478" s="118">
        <f t="shared" si="291"/>
        <v>9</v>
      </c>
      <c r="L478" s="8">
        <f t="shared" si="303"/>
        <v>1.0033874300000001</v>
      </c>
      <c r="M478" s="119">
        <f t="shared" si="290"/>
        <v>1.0083006699999999</v>
      </c>
      <c r="N478" s="119">
        <f t="shared" si="284"/>
        <v>1.1208843916964149</v>
      </c>
      <c r="O478" s="112">
        <f t="shared" si="289"/>
        <v>1.1246813</v>
      </c>
      <c r="P478" s="112">
        <f t="shared" si="295"/>
        <v>0</v>
      </c>
      <c r="Q478" s="162">
        <f t="shared" si="306"/>
        <v>0</v>
      </c>
      <c r="R478" s="30">
        <f t="shared" si="307"/>
        <v>0</v>
      </c>
      <c r="S478" s="112">
        <f t="shared" si="286"/>
        <v>0</v>
      </c>
      <c r="T478" s="122">
        <f t="shared" si="304"/>
        <v>0.20100000000000001</v>
      </c>
      <c r="U478" s="120">
        <f t="shared" si="285"/>
        <v>9</v>
      </c>
      <c r="V478" s="120">
        <v>252</v>
      </c>
      <c r="W478" s="119">
        <f t="shared" si="296"/>
        <v>1.006562674</v>
      </c>
      <c r="X478" s="112">
        <f t="shared" si="297"/>
        <v>0</v>
      </c>
      <c r="Y478" s="112">
        <f t="shared" si="298"/>
        <v>0</v>
      </c>
      <c r="Z478" s="125" t="str">
        <f t="shared" si="308"/>
        <v>A+J=</v>
      </c>
      <c r="AA478" s="117">
        <f t="shared" si="309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22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3"/>
      <c r="DE478" s="1"/>
      <c r="DF478" s="1"/>
      <c r="DG478" s="1"/>
      <c r="DH478" s="1"/>
      <c r="DI478" s="1"/>
      <c r="DJ478" s="1"/>
      <c r="DK478" s="1"/>
      <c r="DL478" s="1"/>
      <c r="DM478" s="1"/>
      <c r="DN478" s="4"/>
      <c r="DO478" s="1"/>
      <c r="DP478" s="1"/>
      <c r="DQ478" s="1"/>
      <c r="DR478" s="1"/>
      <c r="DS478" s="1"/>
      <c r="DT478" s="1"/>
    </row>
    <row r="479" spans="1:124" ht="12.75" x14ac:dyDescent="0.2">
      <c r="A479" s="111">
        <f t="shared" si="299"/>
        <v>44744</v>
      </c>
      <c r="B479" s="112">
        <f t="shared" si="292"/>
        <v>0</v>
      </c>
      <c r="C479" s="112">
        <f t="shared" si="305"/>
        <v>0</v>
      </c>
      <c r="D479" s="113">
        <f t="shared" si="300"/>
        <v>5692.31</v>
      </c>
      <c r="E479" s="114">
        <f t="shared" si="287"/>
        <v>5739.56</v>
      </c>
      <c r="F479" s="115">
        <f t="shared" si="288"/>
        <v>44701</v>
      </c>
      <c r="G479" s="116">
        <f t="shared" si="293"/>
        <v>8.3006723105383262E-3</v>
      </c>
      <c r="H479" s="117">
        <f t="shared" si="301"/>
        <v>44762</v>
      </c>
      <c r="I479" s="117">
        <f t="shared" si="294"/>
        <v>44762</v>
      </c>
      <c r="J479" s="118">
        <f t="shared" si="302"/>
        <v>22</v>
      </c>
      <c r="K479" s="118">
        <f t="shared" si="291"/>
        <v>10</v>
      </c>
      <c r="L479" s="8">
        <f t="shared" si="303"/>
        <v>1.00376452</v>
      </c>
      <c r="M479" s="119">
        <f t="shared" si="290"/>
        <v>1.0083006699999999</v>
      </c>
      <c r="N479" s="119">
        <f t="shared" ref="N479:N542" si="310">IF(I479&gt;I478,N478*M479,N478)</f>
        <v>1.1208843916964149</v>
      </c>
      <c r="O479" s="112">
        <f t="shared" si="289"/>
        <v>1.12510398</v>
      </c>
      <c r="P479" s="112">
        <f t="shared" si="295"/>
        <v>0</v>
      </c>
      <c r="Q479" s="162">
        <f t="shared" si="306"/>
        <v>0</v>
      </c>
      <c r="R479" s="30">
        <f t="shared" si="307"/>
        <v>0</v>
      </c>
      <c r="S479" s="112">
        <f t="shared" si="286"/>
        <v>0</v>
      </c>
      <c r="T479" s="122">
        <f t="shared" si="304"/>
        <v>0.20100000000000001</v>
      </c>
      <c r="U479" s="120">
        <f t="shared" si="285"/>
        <v>10</v>
      </c>
      <c r="V479" s="120">
        <v>252</v>
      </c>
      <c r="W479" s="119">
        <f t="shared" si="296"/>
        <v>1.007294514</v>
      </c>
      <c r="X479" s="112">
        <f t="shared" si="297"/>
        <v>0</v>
      </c>
      <c r="Y479" s="112">
        <f t="shared" si="298"/>
        <v>0</v>
      </c>
      <c r="Z479" s="125" t="str">
        <f t="shared" si="308"/>
        <v>A+J=</v>
      </c>
      <c r="AA479" s="117">
        <f t="shared" si="309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22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3"/>
      <c r="DE479" s="1"/>
      <c r="DF479" s="1"/>
      <c r="DG479" s="1"/>
      <c r="DH479" s="1"/>
      <c r="DI479" s="1"/>
      <c r="DJ479" s="1"/>
      <c r="DK479" s="1"/>
      <c r="DL479" s="1"/>
      <c r="DM479" s="1"/>
      <c r="DN479" s="4"/>
      <c r="DO479" s="1"/>
      <c r="DP479" s="1"/>
      <c r="DQ479" s="1"/>
      <c r="DR479" s="1"/>
      <c r="DS479" s="1"/>
      <c r="DT479" s="1"/>
    </row>
    <row r="480" spans="1:124" ht="12.75" x14ac:dyDescent="0.2">
      <c r="A480" s="111">
        <f t="shared" si="299"/>
        <v>44745</v>
      </c>
      <c r="B480" s="112">
        <f t="shared" si="292"/>
        <v>0</v>
      </c>
      <c r="C480" s="112">
        <f t="shared" si="305"/>
        <v>0</v>
      </c>
      <c r="D480" s="113">
        <f t="shared" si="300"/>
        <v>5692.31</v>
      </c>
      <c r="E480" s="114">
        <f t="shared" si="287"/>
        <v>5739.56</v>
      </c>
      <c r="F480" s="115">
        <f t="shared" si="288"/>
        <v>44701</v>
      </c>
      <c r="G480" s="116">
        <f t="shared" si="293"/>
        <v>8.3006723105383262E-3</v>
      </c>
      <c r="H480" s="117">
        <f t="shared" si="301"/>
        <v>44762</v>
      </c>
      <c r="I480" s="117">
        <f t="shared" si="294"/>
        <v>44762</v>
      </c>
      <c r="J480" s="118">
        <f t="shared" si="302"/>
        <v>22</v>
      </c>
      <c r="K480" s="118">
        <f t="shared" si="291"/>
        <v>10</v>
      </c>
      <c r="L480" s="8">
        <f t="shared" si="303"/>
        <v>1.00376452</v>
      </c>
      <c r="M480" s="119">
        <f t="shared" si="290"/>
        <v>1.0083006699999999</v>
      </c>
      <c r="N480" s="119">
        <f t="shared" si="310"/>
        <v>1.1208843916964149</v>
      </c>
      <c r="O480" s="112">
        <f t="shared" si="289"/>
        <v>1.12510398</v>
      </c>
      <c r="P480" s="112">
        <f t="shared" si="295"/>
        <v>0</v>
      </c>
      <c r="Q480" s="162">
        <f t="shared" si="306"/>
        <v>0</v>
      </c>
      <c r="R480" s="30">
        <f t="shared" si="307"/>
        <v>0</v>
      </c>
      <c r="S480" s="112">
        <f t="shared" si="286"/>
        <v>0</v>
      </c>
      <c r="T480" s="122">
        <f t="shared" si="304"/>
        <v>0.20100000000000001</v>
      </c>
      <c r="U480" s="120">
        <f t="shared" si="285"/>
        <v>10</v>
      </c>
      <c r="V480" s="120">
        <v>252</v>
      </c>
      <c r="W480" s="119">
        <f t="shared" si="296"/>
        <v>1.007294514</v>
      </c>
      <c r="X480" s="112">
        <f t="shared" si="297"/>
        <v>0</v>
      </c>
      <c r="Y480" s="112">
        <f t="shared" si="298"/>
        <v>0</v>
      </c>
      <c r="Z480" s="125" t="str">
        <f t="shared" si="308"/>
        <v>A+J=</v>
      </c>
      <c r="AA480" s="117">
        <f t="shared" si="309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22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3"/>
      <c r="DE480" s="1"/>
      <c r="DF480" s="1"/>
      <c r="DG480" s="1"/>
      <c r="DH480" s="1"/>
      <c r="DI480" s="1"/>
      <c r="DJ480" s="1"/>
      <c r="DK480" s="1"/>
      <c r="DL480" s="1"/>
      <c r="DM480" s="1"/>
      <c r="DN480" s="4"/>
      <c r="DO480" s="1"/>
      <c r="DP480" s="1"/>
      <c r="DQ480" s="1"/>
      <c r="DR480" s="1"/>
      <c r="DS480" s="1"/>
      <c r="DT480" s="1"/>
    </row>
    <row r="481" spans="1:124" ht="12.75" x14ac:dyDescent="0.2">
      <c r="A481" s="111">
        <f t="shared" si="299"/>
        <v>44746</v>
      </c>
      <c r="B481" s="112">
        <f t="shared" si="292"/>
        <v>0</v>
      </c>
      <c r="C481" s="112">
        <f t="shared" si="305"/>
        <v>0</v>
      </c>
      <c r="D481" s="113">
        <f t="shared" si="300"/>
        <v>5692.31</v>
      </c>
      <c r="E481" s="114">
        <f t="shared" si="287"/>
        <v>5739.56</v>
      </c>
      <c r="F481" s="115">
        <f t="shared" si="288"/>
        <v>44701</v>
      </c>
      <c r="G481" s="116">
        <f t="shared" si="293"/>
        <v>8.3006723105383262E-3</v>
      </c>
      <c r="H481" s="117">
        <f t="shared" si="301"/>
        <v>44762</v>
      </c>
      <c r="I481" s="117">
        <f t="shared" si="294"/>
        <v>44762</v>
      </c>
      <c r="J481" s="118">
        <f t="shared" si="302"/>
        <v>22</v>
      </c>
      <c r="K481" s="118">
        <f t="shared" si="291"/>
        <v>10</v>
      </c>
      <c r="L481" s="8">
        <f t="shared" si="303"/>
        <v>1.00376452</v>
      </c>
      <c r="M481" s="119">
        <f t="shared" si="290"/>
        <v>1.0083006699999999</v>
      </c>
      <c r="N481" s="119">
        <f t="shared" si="310"/>
        <v>1.1208843916964149</v>
      </c>
      <c r="O481" s="112">
        <f t="shared" si="289"/>
        <v>1.12510398</v>
      </c>
      <c r="P481" s="112">
        <f t="shared" si="295"/>
        <v>0</v>
      </c>
      <c r="Q481" s="162">
        <f t="shared" si="306"/>
        <v>0</v>
      </c>
      <c r="R481" s="30">
        <f t="shared" si="307"/>
        <v>0</v>
      </c>
      <c r="S481" s="112">
        <f t="shared" si="286"/>
        <v>0</v>
      </c>
      <c r="T481" s="122">
        <f t="shared" si="304"/>
        <v>0.20100000000000001</v>
      </c>
      <c r="U481" s="120">
        <f t="shared" si="285"/>
        <v>10</v>
      </c>
      <c r="V481" s="120">
        <v>252</v>
      </c>
      <c r="W481" s="119">
        <f t="shared" si="296"/>
        <v>1.007294514</v>
      </c>
      <c r="X481" s="112">
        <f t="shared" si="297"/>
        <v>0</v>
      </c>
      <c r="Y481" s="112">
        <f t="shared" si="298"/>
        <v>0</v>
      </c>
      <c r="Z481" s="125" t="str">
        <f t="shared" si="308"/>
        <v>A+J=</v>
      </c>
      <c r="AA481" s="117">
        <f t="shared" si="309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22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3"/>
      <c r="DE481" s="1"/>
      <c r="DF481" s="1"/>
      <c r="DG481" s="1"/>
      <c r="DH481" s="1"/>
      <c r="DI481" s="1"/>
      <c r="DJ481" s="1"/>
      <c r="DK481" s="1"/>
      <c r="DL481" s="1"/>
      <c r="DM481" s="1"/>
      <c r="DN481" s="4"/>
      <c r="DO481" s="1"/>
      <c r="DP481" s="1"/>
      <c r="DQ481" s="1"/>
      <c r="DR481" s="1"/>
      <c r="DS481" s="1"/>
      <c r="DT481" s="1"/>
    </row>
    <row r="482" spans="1:124" ht="12.75" x14ac:dyDescent="0.2">
      <c r="A482" s="111">
        <f t="shared" si="299"/>
        <v>44747</v>
      </c>
      <c r="B482" s="112">
        <f t="shared" si="292"/>
        <v>0</v>
      </c>
      <c r="C482" s="112">
        <f t="shared" si="305"/>
        <v>0</v>
      </c>
      <c r="D482" s="113">
        <f t="shared" si="300"/>
        <v>5692.31</v>
      </c>
      <c r="E482" s="114">
        <f t="shared" si="287"/>
        <v>5739.56</v>
      </c>
      <c r="F482" s="115">
        <f t="shared" si="288"/>
        <v>44701</v>
      </c>
      <c r="G482" s="116">
        <f t="shared" si="293"/>
        <v>8.3006723105383262E-3</v>
      </c>
      <c r="H482" s="117">
        <f t="shared" si="301"/>
        <v>44762</v>
      </c>
      <c r="I482" s="117">
        <f t="shared" si="294"/>
        <v>44762</v>
      </c>
      <c r="J482" s="118">
        <f t="shared" si="302"/>
        <v>22</v>
      </c>
      <c r="K482" s="118">
        <f t="shared" si="291"/>
        <v>11</v>
      </c>
      <c r="L482" s="8">
        <f t="shared" si="303"/>
        <v>1.0041417500000001</v>
      </c>
      <c r="M482" s="119">
        <f t="shared" si="290"/>
        <v>1.0083006699999999</v>
      </c>
      <c r="N482" s="119">
        <f t="shared" si="310"/>
        <v>1.1208843916964149</v>
      </c>
      <c r="O482" s="112">
        <f t="shared" si="289"/>
        <v>1.12552681</v>
      </c>
      <c r="P482" s="112">
        <f t="shared" si="295"/>
        <v>0</v>
      </c>
      <c r="Q482" s="162">
        <f t="shared" si="306"/>
        <v>0</v>
      </c>
      <c r="R482" s="30">
        <f t="shared" si="307"/>
        <v>0</v>
      </c>
      <c r="S482" s="112">
        <f t="shared" si="286"/>
        <v>0</v>
      </c>
      <c r="T482" s="122">
        <f t="shared" si="304"/>
        <v>0.20100000000000001</v>
      </c>
      <c r="U482" s="120">
        <f t="shared" si="285"/>
        <v>11</v>
      </c>
      <c r="V482" s="120">
        <v>252</v>
      </c>
      <c r="W482" s="119">
        <f t="shared" si="296"/>
        <v>1.008026885</v>
      </c>
      <c r="X482" s="112">
        <f t="shared" si="297"/>
        <v>0</v>
      </c>
      <c r="Y482" s="112">
        <f t="shared" si="298"/>
        <v>0</v>
      </c>
      <c r="Z482" s="125" t="str">
        <f t="shared" si="308"/>
        <v>A+J=</v>
      </c>
      <c r="AA482" s="117">
        <f t="shared" si="309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22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3"/>
      <c r="DE482" s="1"/>
      <c r="DF482" s="1"/>
      <c r="DG482" s="1"/>
      <c r="DH482" s="1"/>
      <c r="DI482" s="1"/>
      <c r="DJ482" s="1"/>
      <c r="DK482" s="1"/>
      <c r="DL482" s="1"/>
      <c r="DM482" s="1"/>
      <c r="DN482" s="4"/>
      <c r="DO482" s="1"/>
      <c r="DP482" s="1"/>
      <c r="DQ482" s="1"/>
      <c r="DR482" s="1"/>
      <c r="DS482" s="1"/>
      <c r="DT482" s="1"/>
    </row>
    <row r="483" spans="1:124" ht="12.75" x14ac:dyDescent="0.2">
      <c r="A483" s="111">
        <f t="shared" si="299"/>
        <v>44748</v>
      </c>
      <c r="B483" s="112">
        <f t="shared" si="292"/>
        <v>0</v>
      </c>
      <c r="C483" s="112">
        <f t="shared" si="305"/>
        <v>0</v>
      </c>
      <c r="D483" s="113">
        <f t="shared" si="300"/>
        <v>5692.31</v>
      </c>
      <c r="E483" s="114">
        <f t="shared" si="287"/>
        <v>5739.56</v>
      </c>
      <c r="F483" s="115">
        <f t="shared" si="288"/>
        <v>44701</v>
      </c>
      <c r="G483" s="116">
        <f t="shared" si="293"/>
        <v>8.3006723105383262E-3</v>
      </c>
      <c r="H483" s="117">
        <f t="shared" si="301"/>
        <v>44762</v>
      </c>
      <c r="I483" s="117">
        <f t="shared" si="294"/>
        <v>44762</v>
      </c>
      <c r="J483" s="118">
        <f t="shared" si="302"/>
        <v>22</v>
      </c>
      <c r="K483" s="118">
        <f t="shared" si="291"/>
        <v>12</v>
      </c>
      <c r="L483" s="8">
        <f t="shared" si="303"/>
        <v>1.00451913</v>
      </c>
      <c r="M483" s="119">
        <f t="shared" si="290"/>
        <v>1.0083006699999999</v>
      </c>
      <c r="N483" s="119">
        <f t="shared" si="310"/>
        <v>1.1208843916964149</v>
      </c>
      <c r="O483" s="112">
        <f t="shared" si="289"/>
        <v>1.1259498100000001</v>
      </c>
      <c r="P483" s="112">
        <f t="shared" si="295"/>
        <v>0</v>
      </c>
      <c r="Q483" s="162">
        <f t="shared" si="306"/>
        <v>0</v>
      </c>
      <c r="R483" s="30">
        <f t="shared" si="307"/>
        <v>0</v>
      </c>
      <c r="S483" s="112">
        <f t="shared" si="286"/>
        <v>0</v>
      </c>
      <c r="T483" s="122">
        <f t="shared" si="304"/>
        <v>0.20100000000000001</v>
      </c>
      <c r="U483" s="120">
        <f t="shared" si="285"/>
        <v>12</v>
      </c>
      <c r="V483" s="120">
        <v>252</v>
      </c>
      <c r="W483" s="119">
        <f t="shared" si="296"/>
        <v>1.008759789</v>
      </c>
      <c r="X483" s="112">
        <f t="shared" si="297"/>
        <v>0</v>
      </c>
      <c r="Y483" s="112">
        <f t="shared" si="298"/>
        <v>0</v>
      </c>
      <c r="Z483" s="125" t="str">
        <f t="shared" si="308"/>
        <v>A+J=</v>
      </c>
      <c r="AA483" s="117">
        <f t="shared" si="309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22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3"/>
      <c r="DE483" s="1"/>
      <c r="DF483" s="1"/>
      <c r="DG483" s="1"/>
      <c r="DH483" s="1"/>
      <c r="DI483" s="1"/>
      <c r="DJ483" s="1"/>
      <c r="DK483" s="1"/>
      <c r="DL483" s="1"/>
      <c r="DM483" s="1"/>
      <c r="DN483" s="4"/>
      <c r="DO483" s="1"/>
      <c r="DP483" s="1"/>
      <c r="DQ483" s="1"/>
      <c r="DR483" s="1"/>
      <c r="DS483" s="1"/>
      <c r="DT483" s="1"/>
    </row>
    <row r="484" spans="1:124" ht="12.75" x14ac:dyDescent="0.2">
      <c r="A484" s="111">
        <f t="shared" si="299"/>
        <v>44749</v>
      </c>
      <c r="B484" s="112">
        <f t="shared" si="292"/>
        <v>0</v>
      </c>
      <c r="C484" s="112">
        <f t="shared" si="305"/>
        <v>0</v>
      </c>
      <c r="D484" s="113">
        <f t="shared" si="300"/>
        <v>5692.31</v>
      </c>
      <c r="E484" s="114">
        <f t="shared" si="287"/>
        <v>5739.56</v>
      </c>
      <c r="F484" s="115">
        <f t="shared" si="288"/>
        <v>44701</v>
      </c>
      <c r="G484" s="116">
        <f t="shared" si="293"/>
        <v>8.3006723105383262E-3</v>
      </c>
      <c r="H484" s="117">
        <f t="shared" si="301"/>
        <v>44762</v>
      </c>
      <c r="I484" s="117">
        <f t="shared" si="294"/>
        <v>44762</v>
      </c>
      <c r="J484" s="118">
        <f t="shared" si="302"/>
        <v>22</v>
      </c>
      <c r="K484" s="118">
        <f t="shared" si="291"/>
        <v>13</v>
      </c>
      <c r="L484" s="8">
        <f t="shared" si="303"/>
        <v>1.0048966399999999</v>
      </c>
      <c r="M484" s="119">
        <f t="shared" si="290"/>
        <v>1.0083006699999999</v>
      </c>
      <c r="N484" s="119">
        <f t="shared" si="310"/>
        <v>1.1208843916964149</v>
      </c>
      <c r="O484" s="112">
        <f t="shared" si="289"/>
        <v>1.1263729499999999</v>
      </c>
      <c r="P484" s="112">
        <f t="shared" si="295"/>
        <v>0</v>
      </c>
      <c r="Q484" s="162">
        <f t="shared" si="306"/>
        <v>0</v>
      </c>
      <c r="R484" s="30">
        <f t="shared" si="307"/>
        <v>0</v>
      </c>
      <c r="S484" s="112">
        <f t="shared" si="286"/>
        <v>0</v>
      </c>
      <c r="T484" s="122">
        <f t="shared" si="304"/>
        <v>0.20100000000000001</v>
      </c>
      <c r="U484" s="120">
        <f t="shared" si="285"/>
        <v>13</v>
      </c>
      <c r="V484" s="120">
        <v>252</v>
      </c>
      <c r="W484" s="119">
        <f t="shared" si="296"/>
        <v>1.009493226</v>
      </c>
      <c r="X484" s="112">
        <f t="shared" si="297"/>
        <v>0</v>
      </c>
      <c r="Y484" s="112">
        <f t="shared" si="298"/>
        <v>0</v>
      </c>
      <c r="Z484" s="125" t="str">
        <f t="shared" si="308"/>
        <v>A+J=</v>
      </c>
      <c r="AA484" s="117">
        <f t="shared" si="309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22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3"/>
      <c r="DE484" s="1"/>
      <c r="DF484" s="1"/>
      <c r="DG484" s="1"/>
      <c r="DH484" s="1"/>
      <c r="DI484" s="1"/>
      <c r="DJ484" s="1"/>
      <c r="DK484" s="1"/>
      <c r="DL484" s="1"/>
      <c r="DM484" s="1"/>
      <c r="DN484" s="4"/>
      <c r="DO484" s="1"/>
      <c r="DP484" s="1"/>
      <c r="DQ484" s="1"/>
      <c r="DR484" s="1"/>
      <c r="DS484" s="1"/>
      <c r="DT484" s="1"/>
    </row>
    <row r="485" spans="1:124" ht="12.75" x14ac:dyDescent="0.2">
      <c r="A485" s="111">
        <f t="shared" si="299"/>
        <v>44750</v>
      </c>
      <c r="B485" s="112">
        <f t="shared" si="292"/>
        <v>0</v>
      </c>
      <c r="C485" s="112">
        <f t="shared" si="305"/>
        <v>0</v>
      </c>
      <c r="D485" s="113">
        <f t="shared" si="300"/>
        <v>5692.31</v>
      </c>
      <c r="E485" s="114">
        <f t="shared" si="287"/>
        <v>5739.56</v>
      </c>
      <c r="F485" s="115">
        <f t="shared" si="288"/>
        <v>44701</v>
      </c>
      <c r="G485" s="116">
        <f t="shared" si="293"/>
        <v>8.3006723105383262E-3</v>
      </c>
      <c r="H485" s="117">
        <f t="shared" si="301"/>
        <v>44762</v>
      </c>
      <c r="I485" s="117">
        <f t="shared" si="294"/>
        <v>44762</v>
      </c>
      <c r="J485" s="118">
        <f t="shared" si="302"/>
        <v>22</v>
      </c>
      <c r="K485" s="118">
        <f t="shared" si="291"/>
        <v>14</v>
      </c>
      <c r="L485" s="8">
        <f t="shared" si="303"/>
        <v>1.0052743</v>
      </c>
      <c r="M485" s="119">
        <f t="shared" si="290"/>
        <v>1.0083006699999999</v>
      </c>
      <c r="N485" s="119">
        <f t="shared" si="310"/>
        <v>1.1208843916964149</v>
      </c>
      <c r="O485" s="112">
        <f t="shared" si="289"/>
        <v>1.12679627</v>
      </c>
      <c r="P485" s="112">
        <f t="shared" si="295"/>
        <v>0</v>
      </c>
      <c r="Q485" s="162">
        <f t="shared" si="306"/>
        <v>0</v>
      </c>
      <c r="R485" s="30">
        <f t="shared" si="307"/>
        <v>0</v>
      </c>
      <c r="S485" s="112">
        <f t="shared" si="286"/>
        <v>0</v>
      </c>
      <c r="T485" s="122">
        <f t="shared" si="304"/>
        <v>0.20100000000000001</v>
      </c>
      <c r="U485" s="120">
        <f t="shared" ref="U485:U548" si="311">IF(Q484&gt;0,1,IF(K485=K484,U484,U484+1))</f>
        <v>14</v>
      </c>
      <c r="V485" s="120">
        <v>252</v>
      </c>
      <c r="W485" s="119">
        <f t="shared" si="296"/>
        <v>1.010227196</v>
      </c>
      <c r="X485" s="112">
        <f t="shared" si="297"/>
        <v>0</v>
      </c>
      <c r="Y485" s="112">
        <f t="shared" si="298"/>
        <v>0</v>
      </c>
      <c r="Z485" s="125" t="str">
        <f t="shared" si="308"/>
        <v>A+J=</v>
      </c>
      <c r="AA485" s="117">
        <f t="shared" si="309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22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3"/>
      <c r="DE485" s="1"/>
      <c r="DF485" s="1"/>
      <c r="DG485" s="1"/>
      <c r="DH485" s="1"/>
      <c r="DI485" s="1"/>
      <c r="DJ485" s="1"/>
      <c r="DK485" s="1"/>
      <c r="DL485" s="1"/>
      <c r="DM485" s="1"/>
      <c r="DN485" s="4"/>
      <c r="DO485" s="1"/>
      <c r="DP485" s="1"/>
      <c r="DQ485" s="1"/>
      <c r="DR485" s="1"/>
      <c r="DS485" s="1"/>
      <c r="DT485" s="1"/>
    </row>
    <row r="486" spans="1:124" ht="12.75" x14ac:dyDescent="0.2">
      <c r="A486" s="111">
        <f t="shared" si="299"/>
        <v>44751</v>
      </c>
      <c r="B486" s="112">
        <f t="shared" si="292"/>
        <v>0</v>
      </c>
      <c r="C486" s="112">
        <f t="shared" si="305"/>
        <v>0</v>
      </c>
      <c r="D486" s="113">
        <f t="shared" si="300"/>
        <v>5692.31</v>
      </c>
      <c r="E486" s="114">
        <f t="shared" si="287"/>
        <v>5739.56</v>
      </c>
      <c r="F486" s="115">
        <f t="shared" si="288"/>
        <v>44701</v>
      </c>
      <c r="G486" s="116">
        <f t="shared" si="293"/>
        <v>8.3006723105383262E-3</v>
      </c>
      <c r="H486" s="117">
        <f t="shared" si="301"/>
        <v>44762</v>
      </c>
      <c r="I486" s="117">
        <f t="shared" si="294"/>
        <v>44762</v>
      </c>
      <c r="J486" s="118">
        <f t="shared" si="302"/>
        <v>22</v>
      </c>
      <c r="K486" s="118">
        <f t="shared" si="291"/>
        <v>15</v>
      </c>
      <c r="L486" s="8">
        <f t="shared" si="303"/>
        <v>1.0056521</v>
      </c>
      <c r="M486" s="119">
        <f t="shared" si="290"/>
        <v>1.0083006699999999</v>
      </c>
      <c r="N486" s="119">
        <f t="shared" si="310"/>
        <v>1.1208843916964149</v>
      </c>
      <c r="O486" s="112">
        <f t="shared" si="289"/>
        <v>1.1272197399999999</v>
      </c>
      <c r="P486" s="112">
        <f t="shared" si="295"/>
        <v>0</v>
      </c>
      <c r="Q486" s="162">
        <f t="shared" si="306"/>
        <v>0</v>
      </c>
      <c r="R486" s="30">
        <f t="shared" si="307"/>
        <v>0</v>
      </c>
      <c r="S486" s="112">
        <f t="shared" si="286"/>
        <v>0</v>
      </c>
      <c r="T486" s="122">
        <f t="shared" si="304"/>
        <v>0.20100000000000001</v>
      </c>
      <c r="U486" s="120">
        <f t="shared" si="311"/>
        <v>15</v>
      </c>
      <c r="V486" s="120">
        <v>252</v>
      </c>
      <c r="W486" s="119">
        <f t="shared" si="296"/>
        <v>1.0109617</v>
      </c>
      <c r="X486" s="112">
        <f t="shared" si="297"/>
        <v>0</v>
      </c>
      <c r="Y486" s="112">
        <f t="shared" si="298"/>
        <v>0</v>
      </c>
      <c r="Z486" s="125" t="str">
        <f t="shared" si="308"/>
        <v>A+J=</v>
      </c>
      <c r="AA486" s="117">
        <f t="shared" si="309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22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3"/>
      <c r="DE486" s="1"/>
      <c r="DF486" s="1"/>
      <c r="DG486" s="1"/>
      <c r="DH486" s="1"/>
      <c r="DI486" s="1"/>
      <c r="DJ486" s="1"/>
      <c r="DK486" s="1"/>
      <c r="DL486" s="1"/>
      <c r="DM486" s="1"/>
      <c r="DN486" s="4"/>
      <c r="DO486" s="1"/>
      <c r="DP486" s="1"/>
      <c r="DQ486" s="1"/>
      <c r="DR486" s="1"/>
      <c r="DS486" s="1"/>
      <c r="DT486" s="1"/>
    </row>
    <row r="487" spans="1:124" ht="12.75" x14ac:dyDescent="0.2">
      <c r="A487" s="111">
        <f t="shared" si="299"/>
        <v>44752</v>
      </c>
      <c r="B487" s="112">
        <f t="shared" si="292"/>
        <v>0</v>
      </c>
      <c r="C487" s="112">
        <f t="shared" si="305"/>
        <v>0</v>
      </c>
      <c r="D487" s="113">
        <f t="shared" si="300"/>
        <v>5692.31</v>
      </c>
      <c r="E487" s="114">
        <f t="shared" si="287"/>
        <v>5739.56</v>
      </c>
      <c r="F487" s="115">
        <f t="shared" si="288"/>
        <v>44701</v>
      </c>
      <c r="G487" s="116">
        <f t="shared" si="293"/>
        <v>8.3006723105383262E-3</v>
      </c>
      <c r="H487" s="117">
        <f t="shared" si="301"/>
        <v>44762</v>
      </c>
      <c r="I487" s="117">
        <f t="shared" si="294"/>
        <v>44762</v>
      </c>
      <c r="J487" s="118">
        <f t="shared" si="302"/>
        <v>22</v>
      </c>
      <c r="K487" s="118">
        <f t="shared" si="291"/>
        <v>15</v>
      </c>
      <c r="L487" s="8">
        <f t="shared" si="303"/>
        <v>1.0056521</v>
      </c>
      <c r="M487" s="119">
        <f t="shared" si="290"/>
        <v>1.0083006699999999</v>
      </c>
      <c r="N487" s="119">
        <f t="shared" si="310"/>
        <v>1.1208843916964149</v>
      </c>
      <c r="O487" s="112">
        <f t="shared" si="289"/>
        <v>1.1272197399999999</v>
      </c>
      <c r="P487" s="112">
        <f t="shared" si="295"/>
        <v>0</v>
      </c>
      <c r="Q487" s="162">
        <f t="shared" si="306"/>
        <v>0</v>
      </c>
      <c r="R487" s="30">
        <f t="shared" si="307"/>
        <v>0</v>
      </c>
      <c r="S487" s="112">
        <f t="shared" ref="S487:S550" si="312">IF(R487&gt;0,TRUNC(R487*P487,8),0)</f>
        <v>0</v>
      </c>
      <c r="T487" s="122">
        <f t="shared" si="304"/>
        <v>0.20100000000000001</v>
      </c>
      <c r="U487" s="120">
        <f t="shared" si="311"/>
        <v>15</v>
      </c>
      <c r="V487" s="120">
        <v>252</v>
      </c>
      <c r="W487" s="119">
        <f t="shared" si="296"/>
        <v>1.0109617</v>
      </c>
      <c r="X487" s="112">
        <f t="shared" si="297"/>
        <v>0</v>
      </c>
      <c r="Y487" s="112">
        <f t="shared" si="298"/>
        <v>0</v>
      </c>
      <c r="Z487" s="125" t="str">
        <f t="shared" si="308"/>
        <v>A+J=</v>
      </c>
      <c r="AA487" s="117">
        <f t="shared" si="309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22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3"/>
      <c r="DE487" s="1"/>
      <c r="DF487" s="1"/>
      <c r="DG487" s="1"/>
      <c r="DH487" s="1"/>
      <c r="DI487" s="1"/>
      <c r="DJ487" s="1"/>
      <c r="DK487" s="1"/>
      <c r="DL487" s="1"/>
      <c r="DM487" s="1"/>
      <c r="DN487" s="4"/>
      <c r="DO487" s="1"/>
      <c r="DP487" s="1"/>
      <c r="DQ487" s="1"/>
      <c r="DR487" s="1"/>
      <c r="DS487" s="1"/>
      <c r="DT487" s="1"/>
    </row>
    <row r="488" spans="1:124" ht="12.75" x14ac:dyDescent="0.2">
      <c r="A488" s="111">
        <f t="shared" si="299"/>
        <v>44753</v>
      </c>
      <c r="B488" s="112">
        <f t="shared" si="292"/>
        <v>0</v>
      </c>
      <c r="C488" s="112">
        <f t="shared" si="305"/>
        <v>0</v>
      </c>
      <c r="D488" s="113">
        <f t="shared" si="300"/>
        <v>5692.31</v>
      </c>
      <c r="E488" s="114">
        <f t="shared" ref="E488:E551" si="313">IF($K488=1,VLOOKUP($A487,$AO$10:$AS$131,4),E487)</f>
        <v>5739.56</v>
      </c>
      <c r="F488" s="115">
        <f t="shared" ref="F488:F551" si="314">IF($K488=1,VLOOKUP($A487,$AO$10:$AS$131,5),F487)</f>
        <v>44701</v>
      </c>
      <c r="G488" s="116">
        <f t="shared" si="293"/>
        <v>8.3006723105383262E-3</v>
      </c>
      <c r="H488" s="117">
        <f t="shared" si="301"/>
        <v>44762</v>
      </c>
      <c r="I488" s="117">
        <f t="shared" si="294"/>
        <v>44762</v>
      </c>
      <c r="J488" s="118">
        <f t="shared" si="302"/>
        <v>22</v>
      </c>
      <c r="K488" s="118">
        <f t="shared" si="291"/>
        <v>15</v>
      </c>
      <c r="L488" s="8">
        <f t="shared" si="303"/>
        <v>1.0056521</v>
      </c>
      <c r="M488" s="119">
        <f t="shared" si="290"/>
        <v>1.0083006699999999</v>
      </c>
      <c r="N488" s="119">
        <f t="shared" si="310"/>
        <v>1.1208843916964149</v>
      </c>
      <c r="O488" s="112">
        <f t="shared" si="289"/>
        <v>1.1272197399999999</v>
      </c>
      <c r="P488" s="112">
        <f t="shared" si="295"/>
        <v>0</v>
      </c>
      <c r="Q488" s="162">
        <f t="shared" si="306"/>
        <v>0</v>
      </c>
      <c r="R488" s="30">
        <f t="shared" si="307"/>
        <v>0</v>
      </c>
      <c r="S488" s="112">
        <f t="shared" si="312"/>
        <v>0</v>
      </c>
      <c r="T488" s="122">
        <f t="shared" si="304"/>
        <v>0.20100000000000001</v>
      </c>
      <c r="U488" s="120">
        <f t="shared" si="311"/>
        <v>15</v>
      </c>
      <c r="V488" s="120">
        <v>252</v>
      </c>
      <c r="W488" s="119">
        <f t="shared" si="296"/>
        <v>1.0109617</v>
      </c>
      <c r="X488" s="112">
        <f t="shared" si="297"/>
        <v>0</v>
      </c>
      <c r="Y488" s="112">
        <f t="shared" si="298"/>
        <v>0</v>
      </c>
      <c r="Z488" s="125" t="str">
        <f t="shared" si="308"/>
        <v>A+J=</v>
      </c>
      <c r="AA488" s="117">
        <f t="shared" si="309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22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3"/>
      <c r="DE488" s="1"/>
      <c r="DF488" s="1"/>
      <c r="DG488" s="1"/>
      <c r="DH488" s="1"/>
      <c r="DI488" s="1"/>
      <c r="DJ488" s="1"/>
      <c r="DK488" s="1"/>
      <c r="DL488" s="1"/>
      <c r="DM488" s="1"/>
      <c r="DN488" s="4"/>
      <c r="DO488" s="1"/>
      <c r="DP488" s="1"/>
      <c r="DQ488" s="1"/>
      <c r="DR488" s="1"/>
      <c r="DS488" s="1"/>
      <c r="DT488" s="1"/>
    </row>
    <row r="489" spans="1:124" ht="12.75" x14ac:dyDescent="0.2">
      <c r="A489" s="111">
        <f t="shared" si="299"/>
        <v>44754</v>
      </c>
      <c r="B489" s="112">
        <f t="shared" si="292"/>
        <v>0</v>
      </c>
      <c r="C489" s="112">
        <f t="shared" si="305"/>
        <v>0</v>
      </c>
      <c r="D489" s="113">
        <f t="shared" si="300"/>
        <v>5692.31</v>
      </c>
      <c r="E489" s="114">
        <f t="shared" si="313"/>
        <v>5739.56</v>
      </c>
      <c r="F489" s="115">
        <f t="shared" si="314"/>
        <v>44701</v>
      </c>
      <c r="G489" s="116">
        <f t="shared" si="293"/>
        <v>8.3006723105383262E-3</v>
      </c>
      <c r="H489" s="117">
        <f t="shared" si="301"/>
        <v>44762</v>
      </c>
      <c r="I489" s="117">
        <f t="shared" si="294"/>
        <v>44762</v>
      </c>
      <c r="J489" s="118">
        <f t="shared" si="302"/>
        <v>22</v>
      </c>
      <c r="K489" s="118">
        <f t="shared" si="291"/>
        <v>16</v>
      </c>
      <c r="L489" s="8">
        <f t="shared" si="303"/>
        <v>1.00603004</v>
      </c>
      <c r="M489" s="119">
        <f t="shared" si="290"/>
        <v>1.0083006699999999</v>
      </c>
      <c r="N489" s="119">
        <f t="shared" si="310"/>
        <v>1.1208843916964149</v>
      </c>
      <c r="O489" s="112">
        <f t="shared" ref="O489:O552" si="315">TRUNC(TRUNC((L489*N489),15),8)</f>
        <v>1.12764336</v>
      </c>
      <c r="P489" s="112">
        <f t="shared" si="295"/>
        <v>0</v>
      </c>
      <c r="Q489" s="162">
        <f t="shared" si="306"/>
        <v>0</v>
      </c>
      <c r="R489" s="30">
        <f t="shared" si="307"/>
        <v>0</v>
      </c>
      <c r="S489" s="112">
        <f t="shared" si="312"/>
        <v>0</v>
      </c>
      <c r="T489" s="122">
        <f t="shared" si="304"/>
        <v>0.20100000000000001</v>
      </c>
      <c r="U489" s="120">
        <f t="shared" si="311"/>
        <v>16</v>
      </c>
      <c r="V489" s="120">
        <v>252</v>
      </c>
      <c r="W489" s="119">
        <f t="shared" si="296"/>
        <v>1.0116967379999999</v>
      </c>
      <c r="X489" s="112">
        <f t="shared" si="297"/>
        <v>0</v>
      </c>
      <c r="Y489" s="112">
        <f t="shared" si="298"/>
        <v>0</v>
      </c>
      <c r="Z489" s="125" t="str">
        <f t="shared" si="308"/>
        <v>A+J=</v>
      </c>
      <c r="AA489" s="117">
        <f t="shared" si="309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22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3"/>
      <c r="DE489" s="1"/>
      <c r="DF489" s="1"/>
      <c r="DG489" s="1"/>
      <c r="DH489" s="1"/>
      <c r="DI489" s="1"/>
      <c r="DJ489" s="1"/>
      <c r="DK489" s="1"/>
      <c r="DL489" s="1"/>
      <c r="DM489" s="1"/>
      <c r="DN489" s="4"/>
      <c r="DO489" s="1"/>
      <c r="DP489" s="1"/>
      <c r="DQ489" s="1"/>
      <c r="DR489" s="1"/>
      <c r="DS489" s="1"/>
      <c r="DT489" s="1"/>
    </row>
    <row r="490" spans="1:124" ht="12.75" x14ac:dyDescent="0.2">
      <c r="A490" s="111">
        <f t="shared" si="299"/>
        <v>44755</v>
      </c>
      <c r="B490" s="112">
        <f t="shared" si="292"/>
        <v>0</v>
      </c>
      <c r="C490" s="112">
        <f t="shared" si="305"/>
        <v>0</v>
      </c>
      <c r="D490" s="113">
        <f t="shared" si="300"/>
        <v>5692.31</v>
      </c>
      <c r="E490" s="114">
        <f t="shared" si="313"/>
        <v>5739.56</v>
      </c>
      <c r="F490" s="115">
        <f t="shared" si="314"/>
        <v>44701</v>
      </c>
      <c r="G490" s="116">
        <f t="shared" si="293"/>
        <v>8.3006723105383262E-3</v>
      </c>
      <c r="H490" s="117">
        <f t="shared" si="301"/>
        <v>44762</v>
      </c>
      <c r="I490" s="117">
        <f t="shared" si="294"/>
        <v>44762</v>
      </c>
      <c r="J490" s="118">
        <f t="shared" si="302"/>
        <v>22</v>
      </c>
      <c r="K490" s="118">
        <f t="shared" si="291"/>
        <v>17</v>
      </c>
      <c r="L490" s="8">
        <f t="shared" si="303"/>
        <v>1.0064081199999999</v>
      </c>
      <c r="M490" s="119">
        <f t="shared" ref="M490:M553" si="316">IF(I490&gt;I489,L489,M489)</f>
        <v>1.0083006699999999</v>
      </c>
      <c r="N490" s="119">
        <f t="shared" si="310"/>
        <v>1.1208843916964149</v>
      </c>
      <c r="O490" s="112">
        <f t="shared" si="315"/>
        <v>1.1280671499999999</v>
      </c>
      <c r="P490" s="112">
        <f t="shared" si="295"/>
        <v>0</v>
      </c>
      <c r="Q490" s="162">
        <f t="shared" si="306"/>
        <v>0</v>
      </c>
      <c r="R490" s="30">
        <f t="shared" si="307"/>
        <v>0</v>
      </c>
      <c r="S490" s="112">
        <f t="shared" si="312"/>
        <v>0</v>
      </c>
      <c r="T490" s="122">
        <f t="shared" si="304"/>
        <v>0.20100000000000001</v>
      </c>
      <c r="U490" s="120">
        <f t="shared" si="311"/>
        <v>17</v>
      </c>
      <c r="V490" s="120">
        <v>252</v>
      </c>
      <c r="W490" s="119">
        <f t="shared" si="296"/>
        <v>1.0124323099999999</v>
      </c>
      <c r="X490" s="112">
        <f t="shared" si="297"/>
        <v>0</v>
      </c>
      <c r="Y490" s="112">
        <f t="shared" si="298"/>
        <v>0</v>
      </c>
      <c r="Z490" s="125" t="str">
        <f t="shared" si="308"/>
        <v>A+J=</v>
      </c>
      <c r="AA490" s="117">
        <f t="shared" si="309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22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3"/>
      <c r="DE490" s="1"/>
      <c r="DF490" s="1"/>
      <c r="DG490" s="1"/>
      <c r="DH490" s="1"/>
      <c r="DI490" s="1"/>
      <c r="DJ490" s="1"/>
      <c r="DK490" s="1"/>
      <c r="DL490" s="1"/>
      <c r="DM490" s="1"/>
      <c r="DN490" s="4"/>
      <c r="DO490" s="1"/>
      <c r="DP490" s="1"/>
      <c r="DQ490" s="1"/>
      <c r="DR490" s="1"/>
      <c r="DS490" s="1"/>
      <c r="DT490" s="1"/>
    </row>
    <row r="491" spans="1:124" ht="12.75" x14ac:dyDescent="0.2">
      <c r="A491" s="111">
        <f t="shared" si="299"/>
        <v>44756</v>
      </c>
      <c r="B491" s="112">
        <f t="shared" si="292"/>
        <v>0</v>
      </c>
      <c r="C491" s="112">
        <f t="shared" si="305"/>
        <v>0</v>
      </c>
      <c r="D491" s="113">
        <f t="shared" si="300"/>
        <v>5692.31</v>
      </c>
      <c r="E491" s="114">
        <f t="shared" si="313"/>
        <v>5739.56</v>
      </c>
      <c r="F491" s="115">
        <f t="shared" si="314"/>
        <v>44701</v>
      </c>
      <c r="G491" s="116">
        <f t="shared" si="293"/>
        <v>8.3006723105383262E-3</v>
      </c>
      <c r="H491" s="117">
        <f t="shared" si="301"/>
        <v>44762</v>
      </c>
      <c r="I491" s="117">
        <f t="shared" si="294"/>
        <v>44762</v>
      </c>
      <c r="J491" s="118">
        <f t="shared" si="302"/>
        <v>22</v>
      </c>
      <c r="K491" s="118">
        <f t="shared" si="291"/>
        <v>18</v>
      </c>
      <c r="L491" s="8">
        <f t="shared" si="303"/>
        <v>1.0067863500000001</v>
      </c>
      <c r="M491" s="119">
        <f t="shared" si="316"/>
        <v>1.0083006699999999</v>
      </c>
      <c r="N491" s="119">
        <f t="shared" si="310"/>
        <v>1.1208843916964149</v>
      </c>
      <c r="O491" s="112">
        <f t="shared" si="315"/>
        <v>1.1284911</v>
      </c>
      <c r="P491" s="112">
        <f t="shared" si="295"/>
        <v>0</v>
      </c>
      <c r="Q491" s="162">
        <f t="shared" si="306"/>
        <v>0</v>
      </c>
      <c r="R491" s="30">
        <f t="shared" si="307"/>
        <v>0</v>
      </c>
      <c r="S491" s="112">
        <f t="shared" si="312"/>
        <v>0</v>
      </c>
      <c r="T491" s="122">
        <f t="shared" si="304"/>
        <v>0.20100000000000001</v>
      </c>
      <c r="U491" s="120">
        <f t="shared" si="311"/>
        <v>18</v>
      </c>
      <c r="V491" s="120">
        <v>252</v>
      </c>
      <c r="W491" s="119">
        <f t="shared" si="296"/>
        <v>1.0131684169999999</v>
      </c>
      <c r="X491" s="112">
        <f t="shared" si="297"/>
        <v>0</v>
      </c>
      <c r="Y491" s="112">
        <f t="shared" si="298"/>
        <v>0</v>
      </c>
      <c r="Z491" s="125" t="str">
        <f t="shared" si="308"/>
        <v>A+J=</v>
      </c>
      <c r="AA491" s="117">
        <f t="shared" si="309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22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3"/>
      <c r="DE491" s="1"/>
      <c r="DF491" s="1"/>
      <c r="DG491" s="1"/>
      <c r="DH491" s="1"/>
      <c r="DI491" s="1"/>
      <c r="DJ491" s="1"/>
      <c r="DK491" s="1"/>
      <c r="DL491" s="1"/>
      <c r="DM491" s="1"/>
      <c r="DN491" s="4"/>
      <c r="DO491" s="1"/>
      <c r="DP491" s="1"/>
      <c r="DQ491" s="1"/>
      <c r="DR491" s="1"/>
      <c r="DS491" s="1"/>
      <c r="DT491" s="1"/>
    </row>
    <row r="492" spans="1:124" ht="12.75" x14ac:dyDescent="0.2">
      <c r="A492" s="111">
        <f t="shared" si="299"/>
        <v>44757</v>
      </c>
      <c r="B492" s="112">
        <f t="shared" si="292"/>
        <v>0</v>
      </c>
      <c r="C492" s="112">
        <f t="shared" si="305"/>
        <v>0</v>
      </c>
      <c r="D492" s="113">
        <f t="shared" si="300"/>
        <v>5692.31</v>
      </c>
      <c r="E492" s="114">
        <f t="shared" si="313"/>
        <v>5739.56</v>
      </c>
      <c r="F492" s="115">
        <f t="shared" si="314"/>
        <v>44701</v>
      </c>
      <c r="G492" s="116">
        <f t="shared" si="293"/>
        <v>8.3006723105383262E-3</v>
      </c>
      <c r="H492" s="117">
        <f t="shared" si="301"/>
        <v>44762</v>
      </c>
      <c r="I492" s="117">
        <f t="shared" si="294"/>
        <v>44762</v>
      </c>
      <c r="J492" s="118">
        <f t="shared" si="302"/>
        <v>22</v>
      </c>
      <c r="K492" s="118">
        <f t="shared" si="291"/>
        <v>19</v>
      </c>
      <c r="L492" s="8">
        <f t="shared" si="303"/>
        <v>1.0071647100000001</v>
      </c>
      <c r="M492" s="119">
        <f t="shared" si="316"/>
        <v>1.0083006699999999</v>
      </c>
      <c r="N492" s="119">
        <f t="shared" si="310"/>
        <v>1.1208843916964149</v>
      </c>
      <c r="O492" s="112">
        <f t="shared" si="315"/>
        <v>1.1289152</v>
      </c>
      <c r="P492" s="112">
        <f t="shared" si="295"/>
        <v>0</v>
      </c>
      <c r="Q492" s="162">
        <f t="shared" si="306"/>
        <v>0</v>
      </c>
      <c r="R492" s="30">
        <f t="shared" si="307"/>
        <v>0</v>
      </c>
      <c r="S492" s="112">
        <f t="shared" si="312"/>
        <v>0</v>
      </c>
      <c r="T492" s="122">
        <f t="shared" si="304"/>
        <v>0.20100000000000001</v>
      </c>
      <c r="U492" s="120">
        <f t="shared" si="311"/>
        <v>19</v>
      </c>
      <c r="V492" s="120">
        <v>252</v>
      </c>
      <c r="W492" s="119">
        <f t="shared" si="296"/>
        <v>1.0139050590000001</v>
      </c>
      <c r="X492" s="112">
        <f t="shared" si="297"/>
        <v>0</v>
      </c>
      <c r="Y492" s="112">
        <f t="shared" si="298"/>
        <v>0</v>
      </c>
      <c r="Z492" s="125" t="str">
        <f t="shared" si="308"/>
        <v>A+J=</v>
      </c>
      <c r="AA492" s="117">
        <f t="shared" si="309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22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3"/>
      <c r="DE492" s="1"/>
      <c r="DF492" s="1"/>
      <c r="DG492" s="1"/>
      <c r="DH492" s="1"/>
      <c r="DI492" s="1"/>
      <c r="DJ492" s="1"/>
      <c r="DK492" s="1"/>
      <c r="DL492" s="1"/>
      <c r="DM492" s="1"/>
      <c r="DN492" s="4"/>
      <c r="DO492" s="1"/>
      <c r="DP492" s="1"/>
      <c r="DQ492" s="1"/>
      <c r="DR492" s="1"/>
      <c r="DS492" s="1"/>
      <c r="DT492" s="1"/>
    </row>
    <row r="493" spans="1:124" ht="12.75" x14ac:dyDescent="0.2">
      <c r="A493" s="111">
        <f t="shared" si="299"/>
        <v>44758</v>
      </c>
      <c r="B493" s="112">
        <f t="shared" si="292"/>
        <v>0</v>
      </c>
      <c r="C493" s="112">
        <f t="shared" si="305"/>
        <v>0</v>
      </c>
      <c r="D493" s="113">
        <f t="shared" si="300"/>
        <v>5692.31</v>
      </c>
      <c r="E493" s="114">
        <f t="shared" si="313"/>
        <v>5739.56</v>
      </c>
      <c r="F493" s="115">
        <f t="shared" si="314"/>
        <v>44701</v>
      </c>
      <c r="G493" s="116">
        <f t="shared" si="293"/>
        <v>8.3006723105383262E-3</v>
      </c>
      <c r="H493" s="117">
        <f t="shared" si="301"/>
        <v>44762</v>
      </c>
      <c r="I493" s="117">
        <f t="shared" si="294"/>
        <v>44762</v>
      </c>
      <c r="J493" s="118">
        <f t="shared" si="302"/>
        <v>22</v>
      </c>
      <c r="K493" s="118">
        <f t="shared" si="291"/>
        <v>20</v>
      </c>
      <c r="L493" s="8">
        <f t="shared" si="303"/>
        <v>1.0075432200000001</v>
      </c>
      <c r="M493" s="119">
        <f t="shared" si="316"/>
        <v>1.0083006699999999</v>
      </c>
      <c r="N493" s="119">
        <f t="shared" si="310"/>
        <v>1.1208843916964149</v>
      </c>
      <c r="O493" s="112">
        <f t="shared" si="315"/>
        <v>1.12933946</v>
      </c>
      <c r="P493" s="112">
        <f t="shared" si="295"/>
        <v>0</v>
      </c>
      <c r="Q493" s="162">
        <f t="shared" si="306"/>
        <v>0</v>
      </c>
      <c r="R493" s="30">
        <f t="shared" si="307"/>
        <v>0</v>
      </c>
      <c r="S493" s="112">
        <f t="shared" si="312"/>
        <v>0</v>
      </c>
      <c r="T493" s="122">
        <f t="shared" si="304"/>
        <v>0.20100000000000001</v>
      </c>
      <c r="U493" s="120">
        <f t="shared" si="311"/>
        <v>20</v>
      </c>
      <c r="V493" s="120">
        <v>252</v>
      </c>
      <c r="W493" s="119">
        <f t="shared" si="296"/>
        <v>1.0146422369999999</v>
      </c>
      <c r="X493" s="112">
        <f t="shared" si="297"/>
        <v>0</v>
      </c>
      <c r="Y493" s="112">
        <f t="shared" si="298"/>
        <v>0</v>
      </c>
      <c r="Z493" s="125" t="str">
        <f t="shared" si="308"/>
        <v>A+J=</v>
      </c>
      <c r="AA493" s="117">
        <f t="shared" si="309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22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3"/>
      <c r="DE493" s="1"/>
      <c r="DF493" s="1"/>
      <c r="DG493" s="1"/>
      <c r="DH493" s="1"/>
      <c r="DI493" s="1"/>
      <c r="DJ493" s="1"/>
      <c r="DK493" s="1"/>
      <c r="DL493" s="1"/>
      <c r="DM493" s="1"/>
      <c r="DN493" s="4"/>
      <c r="DO493" s="1"/>
      <c r="DP493" s="1"/>
      <c r="DQ493" s="1"/>
      <c r="DR493" s="1"/>
      <c r="DS493" s="1"/>
      <c r="DT493" s="1"/>
    </row>
    <row r="494" spans="1:124" ht="12.75" x14ac:dyDescent="0.2">
      <c r="A494" s="111">
        <f t="shared" si="299"/>
        <v>44759</v>
      </c>
      <c r="B494" s="112">
        <f t="shared" si="292"/>
        <v>0</v>
      </c>
      <c r="C494" s="112">
        <f t="shared" si="305"/>
        <v>0</v>
      </c>
      <c r="D494" s="113">
        <f t="shared" si="300"/>
        <v>5692.31</v>
      </c>
      <c r="E494" s="114">
        <f t="shared" si="313"/>
        <v>5739.56</v>
      </c>
      <c r="F494" s="115">
        <f t="shared" si="314"/>
        <v>44701</v>
      </c>
      <c r="G494" s="116">
        <f t="shared" si="293"/>
        <v>8.3006723105383262E-3</v>
      </c>
      <c r="H494" s="117">
        <f t="shared" si="301"/>
        <v>44762</v>
      </c>
      <c r="I494" s="117">
        <f t="shared" si="294"/>
        <v>44762</v>
      </c>
      <c r="J494" s="118">
        <f t="shared" si="302"/>
        <v>22</v>
      </c>
      <c r="K494" s="118">
        <f t="shared" ref="K494:K557" si="317">(J494-(NETWORKDAYS(A494,I494,AD$148:AD$502)-1))</f>
        <v>20</v>
      </c>
      <c r="L494" s="8">
        <f t="shared" si="303"/>
        <v>1.0075432200000001</v>
      </c>
      <c r="M494" s="119">
        <f t="shared" si="316"/>
        <v>1.0083006699999999</v>
      </c>
      <c r="N494" s="119">
        <f t="shared" si="310"/>
        <v>1.1208843916964149</v>
      </c>
      <c r="O494" s="112">
        <f t="shared" si="315"/>
        <v>1.12933946</v>
      </c>
      <c r="P494" s="112">
        <f t="shared" si="295"/>
        <v>0</v>
      </c>
      <c r="Q494" s="162">
        <f t="shared" si="306"/>
        <v>0</v>
      </c>
      <c r="R494" s="30">
        <f t="shared" si="307"/>
        <v>0</v>
      </c>
      <c r="S494" s="112">
        <f t="shared" si="312"/>
        <v>0</v>
      </c>
      <c r="T494" s="122">
        <f t="shared" si="304"/>
        <v>0.20100000000000001</v>
      </c>
      <c r="U494" s="120">
        <f t="shared" si="311"/>
        <v>20</v>
      </c>
      <c r="V494" s="120">
        <v>252</v>
      </c>
      <c r="W494" s="119">
        <f t="shared" si="296"/>
        <v>1.0146422369999999</v>
      </c>
      <c r="X494" s="112">
        <f t="shared" si="297"/>
        <v>0</v>
      </c>
      <c r="Y494" s="112">
        <f t="shared" si="298"/>
        <v>0</v>
      </c>
      <c r="Z494" s="125" t="str">
        <f t="shared" si="308"/>
        <v>A+J=</v>
      </c>
      <c r="AA494" s="117">
        <f t="shared" si="309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22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3"/>
      <c r="DE494" s="1"/>
      <c r="DF494" s="1"/>
      <c r="DG494" s="1"/>
      <c r="DH494" s="1"/>
      <c r="DI494" s="1"/>
      <c r="DJ494" s="1"/>
      <c r="DK494" s="1"/>
      <c r="DL494" s="1"/>
      <c r="DM494" s="1"/>
      <c r="DN494" s="4"/>
      <c r="DO494" s="1"/>
      <c r="DP494" s="1"/>
      <c r="DQ494" s="1"/>
      <c r="DR494" s="1"/>
      <c r="DS494" s="1"/>
      <c r="DT494" s="1"/>
    </row>
    <row r="495" spans="1:124" ht="12.75" x14ac:dyDescent="0.2">
      <c r="A495" s="111">
        <f t="shared" si="299"/>
        <v>44760</v>
      </c>
      <c r="B495" s="112">
        <f t="shared" si="292"/>
        <v>0</v>
      </c>
      <c r="C495" s="112">
        <f t="shared" si="305"/>
        <v>0</v>
      </c>
      <c r="D495" s="113">
        <f t="shared" si="300"/>
        <v>5692.31</v>
      </c>
      <c r="E495" s="114">
        <f t="shared" si="313"/>
        <v>5739.56</v>
      </c>
      <c r="F495" s="115">
        <f t="shared" si="314"/>
        <v>44701</v>
      </c>
      <c r="G495" s="116">
        <f t="shared" si="293"/>
        <v>8.3006723105383262E-3</v>
      </c>
      <c r="H495" s="117">
        <f t="shared" si="301"/>
        <v>44762</v>
      </c>
      <c r="I495" s="117">
        <f t="shared" si="294"/>
        <v>44762</v>
      </c>
      <c r="J495" s="118">
        <f t="shared" si="302"/>
        <v>22</v>
      </c>
      <c r="K495" s="118">
        <f t="shared" si="317"/>
        <v>20</v>
      </c>
      <c r="L495" s="8">
        <f t="shared" si="303"/>
        <v>1.0075432200000001</v>
      </c>
      <c r="M495" s="119">
        <f t="shared" si="316"/>
        <v>1.0083006699999999</v>
      </c>
      <c r="N495" s="119">
        <f t="shared" si="310"/>
        <v>1.1208843916964149</v>
      </c>
      <c r="O495" s="112">
        <f t="shared" si="315"/>
        <v>1.12933946</v>
      </c>
      <c r="P495" s="112">
        <f t="shared" si="295"/>
        <v>0</v>
      </c>
      <c r="Q495" s="162">
        <f t="shared" si="306"/>
        <v>0</v>
      </c>
      <c r="R495" s="30">
        <f t="shared" si="307"/>
        <v>0</v>
      </c>
      <c r="S495" s="112">
        <f t="shared" si="312"/>
        <v>0</v>
      </c>
      <c r="T495" s="122">
        <f t="shared" si="304"/>
        <v>0.20100000000000001</v>
      </c>
      <c r="U495" s="120">
        <f t="shared" si="311"/>
        <v>20</v>
      </c>
      <c r="V495" s="120">
        <v>252</v>
      </c>
      <c r="W495" s="119">
        <f t="shared" si="296"/>
        <v>1.0146422369999999</v>
      </c>
      <c r="X495" s="112">
        <f t="shared" si="297"/>
        <v>0</v>
      </c>
      <c r="Y495" s="112">
        <f t="shared" si="298"/>
        <v>0</v>
      </c>
      <c r="Z495" s="125" t="str">
        <f t="shared" si="308"/>
        <v>A+J=</v>
      </c>
      <c r="AA495" s="117">
        <f t="shared" si="309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22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3"/>
      <c r="DE495" s="1"/>
      <c r="DF495" s="1"/>
      <c r="DG495" s="1"/>
      <c r="DH495" s="1"/>
      <c r="DI495" s="1"/>
      <c r="DJ495" s="1"/>
      <c r="DK495" s="1"/>
      <c r="DL495" s="1"/>
      <c r="DM495" s="1"/>
      <c r="DN495" s="4"/>
      <c r="DO495" s="1"/>
      <c r="DP495" s="1"/>
      <c r="DQ495" s="1"/>
      <c r="DR495" s="1"/>
      <c r="DS495" s="1"/>
      <c r="DT495" s="1"/>
    </row>
    <row r="496" spans="1:124" ht="12.75" x14ac:dyDescent="0.2">
      <c r="A496" s="111">
        <f t="shared" si="299"/>
        <v>44761</v>
      </c>
      <c r="B496" s="112">
        <f t="shared" si="292"/>
        <v>0</v>
      </c>
      <c r="C496" s="112">
        <f t="shared" si="305"/>
        <v>0</v>
      </c>
      <c r="D496" s="113">
        <f t="shared" si="300"/>
        <v>5692.31</v>
      </c>
      <c r="E496" s="114">
        <f t="shared" si="313"/>
        <v>5739.56</v>
      </c>
      <c r="F496" s="115">
        <f t="shared" si="314"/>
        <v>44701</v>
      </c>
      <c r="G496" s="116">
        <f t="shared" si="293"/>
        <v>8.3006723105383262E-3</v>
      </c>
      <c r="H496" s="117">
        <f t="shared" si="301"/>
        <v>44762</v>
      </c>
      <c r="I496" s="117">
        <f t="shared" si="294"/>
        <v>44762</v>
      </c>
      <c r="J496" s="118">
        <f t="shared" si="302"/>
        <v>22</v>
      </c>
      <c r="K496" s="118">
        <f t="shared" si="317"/>
        <v>21</v>
      </c>
      <c r="L496" s="8">
        <f t="shared" si="303"/>
        <v>1.0079218700000001</v>
      </c>
      <c r="M496" s="119">
        <f t="shared" si="316"/>
        <v>1.0083006699999999</v>
      </c>
      <c r="N496" s="119">
        <f t="shared" si="310"/>
        <v>1.1208843916964149</v>
      </c>
      <c r="O496" s="112">
        <f t="shared" si="315"/>
        <v>1.12976389</v>
      </c>
      <c r="P496" s="112">
        <f t="shared" si="295"/>
        <v>0</v>
      </c>
      <c r="Q496" s="162">
        <f t="shared" si="306"/>
        <v>0</v>
      </c>
      <c r="R496" s="30">
        <f t="shared" si="307"/>
        <v>0</v>
      </c>
      <c r="S496" s="112">
        <f t="shared" si="312"/>
        <v>0</v>
      </c>
      <c r="T496" s="122">
        <f t="shared" si="304"/>
        <v>0.20100000000000001</v>
      </c>
      <c r="U496" s="120">
        <f t="shared" si="311"/>
        <v>21</v>
      </c>
      <c r="V496" s="120">
        <v>252</v>
      </c>
      <c r="W496" s="119">
        <f t="shared" si="296"/>
        <v>1.0153799509999999</v>
      </c>
      <c r="X496" s="112">
        <f t="shared" si="297"/>
        <v>0</v>
      </c>
      <c r="Y496" s="112">
        <f t="shared" si="298"/>
        <v>0</v>
      </c>
      <c r="Z496" s="125" t="str">
        <f t="shared" si="308"/>
        <v>A+J=</v>
      </c>
      <c r="AA496" s="117">
        <f t="shared" si="309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22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3"/>
      <c r="DE496" s="1"/>
      <c r="DF496" s="1"/>
      <c r="DG496" s="1"/>
      <c r="DH496" s="1"/>
      <c r="DI496" s="1"/>
      <c r="DJ496" s="1"/>
      <c r="DK496" s="1"/>
      <c r="DL496" s="1"/>
      <c r="DM496" s="1"/>
      <c r="DN496" s="4"/>
      <c r="DO496" s="1"/>
      <c r="DP496" s="1"/>
      <c r="DQ496" s="1"/>
      <c r="DR496" s="1"/>
      <c r="DS496" s="1"/>
      <c r="DT496" s="1"/>
    </row>
    <row r="497" spans="1:124" ht="12.75" x14ac:dyDescent="0.2">
      <c r="A497" s="111">
        <f t="shared" si="299"/>
        <v>44762</v>
      </c>
      <c r="B497" s="112">
        <f t="shared" si="292"/>
        <v>0</v>
      </c>
      <c r="C497" s="112">
        <f t="shared" si="305"/>
        <v>0</v>
      </c>
      <c r="D497" s="113">
        <f t="shared" si="300"/>
        <v>5692.31</v>
      </c>
      <c r="E497" s="114">
        <f t="shared" si="313"/>
        <v>5739.56</v>
      </c>
      <c r="F497" s="115">
        <f t="shared" si="314"/>
        <v>44701</v>
      </c>
      <c r="G497" s="116">
        <f t="shared" si="293"/>
        <v>8.3006723105383262E-3</v>
      </c>
      <c r="H497" s="117">
        <f t="shared" si="301"/>
        <v>44795</v>
      </c>
      <c r="I497" s="117">
        <f t="shared" si="294"/>
        <v>44762</v>
      </c>
      <c r="J497" s="118">
        <f t="shared" si="302"/>
        <v>22</v>
      </c>
      <c r="K497" s="118">
        <f t="shared" si="317"/>
        <v>22</v>
      </c>
      <c r="L497" s="8">
        <f t="shared" si="303"/>
        <v>1.0083006699999999</v>
      </c>
      <c r="M497" s="119">
        <f t="shared" si="316"/>
        <v>1.0083006699999999</v>
      </c>
      <c r="N497" s="119">
        <f t="shared" si="310"/>
        <v>1.1208843916964149</v>
      </c>
      <c r="O497" s="112">
        <f t="shared" si="315"/>
        <v>1.1301884799999999</v>
      </c>
      <c r="P497" s="112">
        <f t="shared" si="295"/>
        <v>0</v>
      </c>
      <c r="Q497" s="162">
        <f t="shared" si="306"/>
        <v>16</v>
      </c>
      <c r="R497" s="30">
        <f t="shared" si="307"/>
        <v>3.5213000000000001E-2</v>
      </c>
      <c r="S497" s="112">
        <f t="shared" si="312"/>
        <v>0</v>
      </c>
      <c r="T497" s="122">
        <f t="shared" si="304"/>
        <v>0.20100000000000001</v>
      </c>
      <c r="U497" s="120">
        <f t="shared" si="311"/>
        <v>22</v>
      </c>
      <c r="V497" s="120">
        <v>252</v>
      </c>
      <c r="W497" s="119">
        <f t="shared" si="296"/>
        <v>1.0161182010000001</v>
      </c>
      <c r="X497" s="112">
        <f t="shared" si="297"/>
        <v>0</v>
      </c>
      <c r="Y497" s="112">
        <f t="shared" si="298"/>
        <v>0</v>
      </c>
      <c r="Z497" s="125" t="str">
        <f t="shared" si="308"/>
        <v>A+J=</v>
      </c>
      <c r="AA497" s="117">
        <f t="shared" si="309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22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3"/>
      <c r="DE497" s="1"/>
      <c r="DF497" s="1"/>
      <c r="DG497" s="1"/>
      <c r="DH497" s="1"/>
      <c r="DI497" s="1"/>
      <c r="DJ497" s="1"/>
      <c r="DK497" s="1"/>
      <c r="DL497" s="1"/>
      <c r="DM497" s="1"/>
      <c r="DN497" s="4"/>
      <c r="DO497" s="1"/>
      <c r="DP497" s="1"/>
      <c r="DQ497" s="1"/>
      <c r="DR497" s="1"/>
      <c r="DS497" s="1"/>
      <c r="DT497" s="1"/>
    </row>
    <row r="498" spans="1:124" ht="12.75" x14ac:dyDescent="0.2">
      <c r="A498" s="111">
        <f t="shared" si="299"/>
        <v>44763</v>
      </c>
      <c r="B498" s="112">
        <f t="shared" si="292"/>
        <v>0</v>
      </c>
      <c r="C498" s="112">
        <f t="shared" si="305"/>
        <v>0</v>
      </c>
      <c r="D498" s="113">
        <f t="shared" si="300"/>
        <v>5692.31</v>
      </c>
      <c r="E498" s="114">
        <f t="shared" si="313"/>
        <v>5739.56</v>
      </c>
      <c r="F498" s="115">
        <f t="shared" si="314"/>
        <v>44732</v>
      </c>
      <c r="G498" s="116">
        <f t="shared" si="293"/>
        <v>8.3006723105383262E-3</v>
      </c>
      <c r="H498" s="117">
        <f t="shared" si="301"/>
        <v>44795</v>
      </c>
      <c r="I498" s="117">
        <f t="shared" si="294"/>
        <v>44795</v>
      </c>
      <c r="J498" s="118">
        <f t="shared" si="302"/>
        <v>23</v>
      </c>
      <c r="K498" s="118">
        <f t="shared" si="317"/>
        <v>1</v>
      </c>
      <c r="L498" s="8">
        <f t="shared" si="303"/>
        <v>1.00035947</v>
      </c>
      <c r="M498" s="119">
        <f t="shared" si="316"/>
        <v>1.0083006699999999</v>
      </c>
      <c r="N498" s="119">
        <f t="shared" si="310"/>
        <v>1.1301884831400375</v>
      </c>
      <c r="O498" s="112">
        <f t="shared" si="315"/>
        <v>1.13059475</v>
      </c>
      <c r="P498" s="112">
        <f t="shared" si="295"/>
        <v>0</v>
      </c>
      <c r="Q498" s="162">
        <f t="shared" si="306"/>
        <v>0</v>
      </c>
      <c r="R498" s="30">
        <f t="shared" si="307"/>
        <v>0</v>
      </c>
      <c r="S498" s="112">
        <f t="shared" si="312"/>
        <v>0</v>
      </c>
      <c r="T498" s="122">
        <f t="shared" si="304"/>
        <v>0.20100000000000001</v>
      </c>
      <c r="U498" s="120">
        <f t="shared" si="311"/>
        <v>1</v>
      </c>
      <c r="V498" s="120">
        <v>252</v>
      </c>
      <c r="W498" s="119">
        <f t="shared" si="296"/>
        <v>1.000727068</v>
      </c>
      <c r="X498" s="112">
        <f t="shared" si="297"/>
        <v>0</v>
      </c>
      <c r="Y498" s="112">
        <f t="shared" si="298"/>
        <v>0</v>
      </c>
      <c r="Z498" s="125" t="str">
        <f t="shared" si="308"/>
        <v>A+J=</v>
      </c>
      <c r="AA498" s="117">
        <f t="shared" si="309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22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3"/>
      <c r="DE498" s="1"/>
      <c r="DF498" s="1"/>
      <c r="DG498" s="1"/>
      <c r="DH498" s="1"/>
      <c r="DI498" s="1"/>
      <c r="DJ498" s="1"/>
      <c r="DK498" s="1"/>
      <c r="DL498" s="1"/>
      <c r="DM498" s="1"/>
      <c r="DN498" s="4"/>
      <c r="DO498" s="1"/>
      <c r="DP498" s="1"/>
      <c r="DQ498" s="1"/>
      <c r="DR498" s="1"/>
      <c r="DS498" s="1"/>
      <c r="DT498" s="1"/>
    </row>
    <row r="499" spans="1:124" ht="12.75" x14ac:dyDescent="0.2">
      <c r="A499" s="111">
        <f t="shared" si="299"/>
        <v>44764</v>
      </c>
      <c r="B499" s="112">
        <f t="shared" si="292"/>
        <v>0</v>
      </c>
      <c r="C499" s="112">
        <f t="shared" si="305"/>
        <v>0</v>
      </c>
      <c r="D499" s="113">
        <f t="shared" si="300"/>
        <v>5692.31</v>
      </c>
      <c r="E499" s="114">
        <f t="shared" si="313"/>
        <v>5739.56</v>
      </c>
      <c r="F499" s="115">
        <f t="shared" si="314"/>
        <v>44732</v>
      </c>
      <c r="G499" s="116">
        <f t="shared" si="293"/>
        <v>8.3006723105383262E-3</v>
      </c>
      <c r="H499" s="117">
        <f t="shared" si="301"/>
        <v>44795</v>
      </c>
      <c r="I499" s="117">
        <f t="shared" si="294"/>
        <v>44795</v>
      </c>
      <c r="J499" s="118">
        <f t="shared" si="302"/>
        <v>23</v>
      </c>
      <c r="K499" s="118">
        <f t="shared" si="317"/>
        <v>2</v>
      </c>
      <c r="L499" s="8">
        <f t="shared" si="303"/>
        <v>1.0007190699999999</v>
      </c>
      <c r="M499" s="119">
        <f t="shared" si="316"/>
        <v>1.0083006699999999</v>
      </c>
      <c r="N499" s="119">
        <f t="shared" si="310"/>
        <v>1.1301884831400375</v>
      </c>
      <c r="O499" s="112">
        <f t="shared" si="315"/>
        <v>1.1310011600000001</v>
      </c>
      <c r="P499" s="112">
        <f t="shared" si="295"/>
        <v>0</v>
      </c>
      <c r="Q499" s="162">
        <f t="shared" si="306"/>
        <v>0</v>
      </c>
      <c r="R499" s="30">
        <f t="shared" si="307"/>
        <v>0</v>
      </c>
      <c r="S499" s="112">
        <f t="shared" si="312"/>
        <v>0</v>
      </c>
      <c r="T499" s="122">
        <f t="shared" si="304"/>
        <v>0.20100000000000001</v>
      </c>
      <c r="U499" s="120">
        <f t="shared" si="311"/>
        <v>2</v>
      </c>
      <c r="V499" s="120">
        <v>252</v>
      </c>
      <c r="W499" s="119">
        <f t="shared" si="296"/>
        <v>1.0014546639999999</v>
      </c>
      <c r="X499" s="112">
        <f t="shared" si="297"/>
        <v>0</v>
      </c>
      <c r="Y499" s="112">
        <f t="shared" si="298"/>
        <v>0</v>
      </c>
      <c r="Z499" s="125" t="str">
        <f t="shared" si="308"/>
        <v>A+J=</v>
      </c>
      <c r="AA499" s="117">
        <f t="shared" si="309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22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3"/>
      <c r="DE499" s="1"/>
      <c r="DF499" s="1"/>
      <c r="DG499" s="1"/>
      <c r="DH499" s="1"/>
      <c r="DI499" s="1"/>
      <c r="DJ499" s="1"/>
      <c r="DK499" s="1"/>
      <c r="DL499" s="1"/>
      <c r="DM499" s="1"/>
      <c r="DN499" s="4"/>
      <c r="DO499" s="1"/>
      <c r="DP499" s="1"/>
      <c r="DQ499" s="1"/>
      <c r="DR499" s="1"/>
      <c r="DS499" s="1"/>
      <c r="DT499" s="1"/>
    </row>
    <row r="500" spans="1:124" ht="12.75" x14ac:dyDescent="0.2">
      <c r="A500" s="111">
        <f t="shared" si="299"/>
        <v>44765</v>
      </c>
      <c r="B500" s="112">
        <f t="shared" si="292"/>
        <v>0</v>
      </c>
      <c r="C500" s="112">
        <f t="shared" si="305"/>
        <v>0</v>
      </c>
      <c r="D500" s="113">
        <f t="shared" si="300"/>
        <v>5692.31</v>
      </c>
      <c r="E500" s="114">
        <f t="shared" si="313"/>
        <v>5739.56</v>
      </c>
      <c r="F500" s="115">
        <f t="shared" si="314"/>
        <v>44732</v>
      </c>
      <c r="G500" s="116">
        <f t="shared" si="293"/>
        <v>8.3006723105383262E-3</v>
      </c>
      <c r="H500" s="117">
        <f t="shared" si="301"/>
        <v>44795</v>
      </c>
      <c r="I500" s="117">
        <f t="shared" si="294"/>
        <v>44795</v>
      </c>
      <c r="J500" s="118">
        <f t="shared" si="302"/>
        <v>23</v>
      </c>
      <c r="K500" s="118">
        <f t="shared" si="317"/>
        <v>3</v>
      </c>
      <c r="L500" s="8">
        <f t="shared" si="303"/>
        <v>1.0010787999999999</v>
      </c>
      <c r="M500" s="119">
        <f t="shared" si="316"/>
        <v>1.0083006699999999</v>
      </c>
      <c r="N500" s="119">
        <f t="shared" si="310"/>
        <v>1.1301884831400375</v>
      </c>
      <c r="O500" s="112">
        <f t="shared" si="315"/>
        <v>1.1314077300000001</v>
      </c>
      <c r="P500" s="112">
        <f t="shared" si="295"/>
        <v>0</v>
      </c>
      <c r="Q500" s="162">
        <f t="shared" si="306"/>
        <v>0</v>
      </c>
      <c r="R500" s="30">
        <f t="shared" si="307"/>
        <v>0</v>
      </c>
      <c r="S500" s="112">
        <f t="shared" si="312"/>
        <v>0</v>
      </c>
      <c r="T500" s="122">
        <f t="shared" si="304"/>
        <v>0.20100000000000001</v>
      </c>
      <c r="U500" s="120">
        <f t="shared" si="311"/>
        <v>3</v>
      </c>
      <c r="V500" s="120">
        <v>252</v>
      </c>
      <c r="W500" s="119">
        <f t="shared" si="296"/>
        <v>1.00218279</v>
      </c>
      <c r="X500" s="112">
        <f t="shared" si="297"/>
        <v>0</v>
      </c>
      <c r="Y500" s="112">
        <f t="shared" si="298"/>
        <v>0</v>
      </c>
      <c r="Z500" s="125" t="str">
        <f t="shared" si="308"/>
        <v>A+J=</v>
      </c>
      <c r="AA500" s="117">
        <f t="shared" si="309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22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3"/>
      <c r="DE500" s="1"/>
      <c r="DF500" s="1"/>
      <c r="DG500" s="1"/>
      <c r="DH500" s="1"/>
      <c r="DI500" s="1"/>
      <c r="DJ500" s="1"/>
      <c r="DK500" s="1"/>
      <c r="DL500" s="1"/>
      <c r="DM500" s="1"/>
      <c r="DN500" s="4"/>
      <c r="DO500" s="1"/>
      <c r="DP500" s="1"/>
      <c r="DQ500" s="1"/>
      <c r="DR500" s="1"/>
      <c r="DS500" s="1"/>
      <c r="DT500" s="1"/>
    </row>
    <row r="501" spans="1:124" ht="12.75" x14ac:dyDescent="0.2">
      <c r="A501" s="111">
        <f t="shared" si="299"/>
        <v>44766</v>
      </c>
      <c r="B501" s="112">
        <f t="shared" si="292"/>
        <v>0</v>
      </c>
      <c r="C501" s="112">
        <f t="shared" si="305"/>
        <v>0</v>
      </c>
      <c r="D501" s="113">
        <f t="shared" si="300"/>
        <v>5692.31</v>
      </c>
      <c r="E501" s="114">
        <f t="shared" si="313"/>
        <v>5739.56</v>
      </c>
      <c r="F501" s="115">
        <f t="shared" si="314"/>
        <v>44732</v>
      </c>
      <c r="G501" s="116">
        <f t="shared" si="293"/>
        <v>8.3006723105383262E-3</v>
      </c>
      <c r="H501" s="117">
        <f t="shared" si="301"/>
        <v>44795</v>
      </c>
      <c r="I501" s="117">
        <f t="shared" si="294"/>
        <v>44795</v>
      </c>
      <c r="J501" s="118">
        <f t="shared" si="302"/>
        <v>23</v>
      </c>
      <c r="K501" s="118">
        <f t="shared" si="317"/>
        <v>3</v>
      </c>
      <c r="L501" s="8">
        <f t="shared" si="303"/>
        <v>1.0010787999999999</v>
      </c>
      <c r="M501" s="119">
        <f t="shared" si="316"/>
        <v>1.0083006699999999</v>
      </c>
      <c r="N501" s="119">
        <f t="shared" si="310"/>
        <v>1.1301884831400375</v>
      </c>
      <c r="O501" s="112">
        <f t="shared" si="315"/>
        <v>1.1314077300000001</v>
      </c>
      <c r="P501" s="112">
        <f t="shared" si="295"/>
        <v>0</v>
      </c>
      <c r="Q501" s="162">
        <f t="shared" si="306"/>
        <v>0</v>
      </c>
      <c r="R501" s="30">
        <f t="shared" si="307"/>
        <v>0</v>
      </c>
      <c r="S501" s="112">
        <f t="shared" si="312"/>
        <v>0</v>
      </c>
      <c r="T501" s="122">
        <f t="shared" si="304"/>
        <v>0.20100000000000001</v>
      </c>
      <c r="U501" s="120">
        <f t="shared" si="311"/>
        <v>3</v>
      </c>
      <c r="V501" s="120">
        <v>252</v>
      </c>
      <c r="W501" s="119">
        <f t="shared" si="296"/>
        <v>1.00218279</v>
      </c>
      <c r="X501" s="112">
        <f t="shared" si="297"/>
        <v>0</v>
      </c>
      <c r="Y501" s="112">
        <f t="shared" si="298"/>
        <v>0</v>
      </c>
      <c r="Z501" s="125" t="str">
        <f t="shared" si="308"/>
        <v>A+J=</v>
      </c>
      <c r="AA501" s="117">
        <f t="shared" si="309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22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3"/>
      <c r="DE501" s="1"/>
      <c r="DF501" s="1"/>
      <c r="DG501" s="1"/>
      <c r="DH501" s="1"/>
      <c r="DI501" s="1"/>
      <c r="DJ501" s="1"/>
      <c r="DK501" s="1"/>
      <c r="DL501" s="1"/>
      <c r="DM501" s="1"/>
      <c r="DN501" s="4"/>
      <c r="DO501" s="1"/>
      <c r="DP501" s="1"/>
      <c r="DQ501" s="1"/>
      <c r="DR501" s="1"/>
      <c r="DS501" s="1"/>
      <c r="DT501" s="1"/>
    </row>
    <row r="502" spans="1:124" ht="12.75" x14ac:dyDescent="0.2">
      <c r="A502" s="111">
        <f t="shared" si="299"/>
        <v>44767</v>
      </c>
      <c r="B502" s="112">
        <f t="shared" si="292"/>
        <v>0</v>
      </c>
      <c r="C502" s="112">
        <f t="shared" si="305"/>
        <v>0</v>
      </c>
      <c r="D502" s="113">
        <f t="shared" si="300"/>
        <v>5692.31</v>
      </c>
      <c r="E502" s="114">
        <f t="shared" si="313"/>
        <v>5739.56</v>
      </c>
      <c r="F502" s="115">
        <f t="shared" si="314"/>
        <v>44732</v>
      </c>
      <c r="G502" s="116">
        <f t="shared" si="293"/>
        <v>8.3006723105383262E-3</v>
      </c>
      <c r="H502" s="117">
        <f t="shared" si="301"/>
        <v>44795</v>
      </c>
      <c r="I502" s="117">
        <f t="shared" si="294"/>
        <v>44795</v>
      </c>
      <c r="J502" s="118">
        <f t="shared" si="302"/>
        <v>23</v>
      </c>
      <c r="K502" s="118">
        <f t="shared" si="317"/>
        <v>3</v>
      </c>
      <c r="L502" s="8">
        <f t="shared" si="303"/>
        <v>1.0010787999999999</v>
      </c>
      <c r="M502" s="119">
        <f t="shared" si="316"/>
        <v>1.0083006699999999</v>
      </c>
      <c r="N502" s="119">
        <f t="shared" si="310"/>
        <v>1.1301884831400375</v>
      </c>
      <c r="O502" s="112">
        <f t="shared" si="315"/>
        <v>1.1314077300000001</v>
      </c>
      <c r="P502" s="112">
        <f t="shared" si="295"/>
        <v>0</v>
      </c>
      <c r="Q502" s="162">
        <f t="shared" si="306"/>
        <v>0</v>
      </c>
      <c r="R502" s="30">
        <f t="shared" si="307"/>
        <v>0</v>
      </c>
      <c r="S502" s="112">
        <f t="shared" si="312"/>
        <v>0</v>
      </c>
      <c r="T502" s="122">
        <f t="shared" si="304"/>
        <v>0.20100000000000001</v>
      </c>
      <c r="U502" s="120">
        <f t="shared" si="311"/>
        <v>3</v>
      </c>
      <c r="V502" s="120">
        <v>252</v>
      </c>
      <c r="W502" s="119">
        <f t="shared" si="296"/>
        <v>1.00218279</v>
      </c>
      <c r="X502" s="112">
        <f t="shared" si="297"/>
        <v>0</v>
      </c>
      <c r="Y502" s="112">
        <f t="shared" si="298"/>
        <v>0</v>
      </c>
      <c r="Z502" s="125" t="str">
        <f t="shared" si="308"/>
        <v>A+J=</v>
      </c>
      <c r="AA502" s="117">
        <f t="shared" si="309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22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3"/>
      <c r="DE502" s="1"/>
      <c r="DF502" s="1"/>
      <c r="DG502" s="1"/>
      <c r="DH502" s="1"/>
      <c r="DI502" s="1"/>
      <c r="DJ502" s="1"/>
      <c r="DK502" s="1"/>
      <c r="DL502" s="1"/>
      <c r="DM502" s="1"/>
      <c r="DN502" s="4"/>
      <c r="DO502" s="1"/>
      <c r="DP502" s="1"/>
      <c r="DQ502" s="1"/>
      <c r="DR502" s="1"/>
      <c r="DS502" s="1"/>
      <c r="DT502" s="1"/>
    </row>
    <row r="503" spans="1:124" ht="12.75" x14ac:dyDescent="0.2">
      <c r="A503" s="111">
        <f t="shared" si="299"/>
        <v>44768</v>
      </c>
      <c r="B503" s="112">
        <f t="shared" si="292"/>
        <v>0</v>
      </c>
      <c r="C503" s="112">
        <f t="shared" si="305"/>
        <v>0</v>
      </c>
      <c r="D503" s="113">
        <f t="shared" si="300"/>
        <v>5692.31</v>
      </c>
      <c r="E503" s="114">
        <f t="shared" si="313"/>
        <v>5739.56</v>
      </c>
      <c r="F503" s="115">
        <f t="shared" si="314"/>
        <v>44732</v>
      </c>
      <c r="G503" s="116">
        <f t="shared" si="293"/>
        <v>8.3006723105383262E-3</v>
      </c>
      <c r="H503" s="117">
        <f t="shared" si="301"/>
        <v>44795</v>
      </c>
      <c r="I503" s="117">
        <f t="shared" si="294"/>
        <v>44795</v>
      </c>
      <c r="J503" s="118">
        <f t="shared" si="302"/>
        <v>23</v>
      </c>
      <c r="K503" s="118">
        <f t="shared" si="317"/>
        <v>4</v>
      </c>
      <c r="L503" s="8">
        <f t="shared" si="303"/>
        <v>1.00143867</v>
      </c>
      <c r="M503" s="119">
        <f t="shared" si="316"/>
        <v>1.0083006699999999</v>
      </c>
      <c r="N503" s="119">
        <f t="shared" si="310"/>
        <v>1.1301884831400375</v>
      </c>
      <c r="O503" s="112">
        <f t="shared" si="315"/>
        <v>1.13181445</v>
      </c>
      <c r="P503" s="112">
        <f t="shared" si="295"/>
        <v>0</v>
      </c>
      <c r="Q503" s="162">
        <f t="shared" si="306"/>
        <v>0</v>
      </c>
      <c r="R503" s="30">
        <f t="shared" si="307"/>
        <v>0</v>
      </c>
      <c r="S503" s="112">
        <f t="shared" si="312"/>
        <v>0</v>
      </c>
      <c r="T503" s="122">
        <f t="shared" si="304"/>
        <v>0.20100000000000001</v>
      </c>
      <c r="U503" s="120">
        <f t="shared" si="311"/>
        <v>4</v>
      </c>
      <c r="V503" s="120">
        <v>252</v>
      </c>
      <c r="W503" s="119">
        <f t="shared" si="296"/>
        <v>1.0029114450000001</v>
      </c>
      <c r="X503" s="112">
        <f t="shared" si="297"/>
        <v>0</v>
      </c>
      <c r="Y503" s="112">
        <f t="shared" si="298"/>
        <v>0</v>
      </c>
      <c r="Z503" s="125" t="str">
        <f t="shared" si="308"/>
        <v>A+J=</v>
      </c>
      <c r="AA503" s="117">
        <f t="shared" si="309"/>
        <v>44795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22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3"/>
      <c r="DE503" s="1"/>
      <c r="DF503" s="1"/>
      <c r="DG503" s="1"/>
      <c r="DH503" s="1"/>
      <c r="DI503" s="1"/>
      <c r="DJ503" s="1"/>
      <c r="DK503" s="1"/>
      <c r="DL503" s="1"/>
      <c r="DM503" s="1"/>
      <c r="DN503" s="4"/>
      <c r="DO503" s="1"/>
      <c r="DP503" s="1"/>
      <c r="DQ503" s="1"/>
      <c r="DR503" s="1"/>
      <c r="DS503" s="1"/>
      <c r="DT503" s="1"/>
    </row>
    <row r="504" spans="1:124" ht="12.75" x14ac:dyDescent="0.2">
      <c r="A504" s="111">
        <f t="shared" si="299"/>
        <v>44769</v>
      </c>
      <c r="B504" s="112">
        <f t="shared" si="292"/>
        <v>0</v>
      </c>
      <c r="C504" s="112">
        <f t="shared" si="305"/>
        <v>0</v>
      </c>
      <c r="D504" s="113">
        <f t="shared" si="300"/>
        <v>5692.31</v>
      </c>
      <c r="E504" s="114">
        <f t="shared" si="313"/>
        <v>5739.56</v>
      </c>
      <c r="F504" s="115">
        <f t="shared" si="314"/>
        <v>44732</v>
      </c>
      <c r="G504" s="116">
        <f t="shared" si="293"/>
        <v>8.3006723105383262E-3</v>
      </c>
      <c r="H504" s="117">
        <f t="shared" si="301"/>
        <v>44795</v>
      </c>
      <c r="I504" s="117">
        <f t="shared" si="294"/>
        <v>44795</v>
      </c>
      <c r="J504" s="118">
        <f t="shared" si="302"/>
        <v>23</v>
      </c>
      <c r="K504" s="118">
        <f t="shared" si="317"/>
        <v>5</v>
      </c>
      <c r="L504" s="8">
        <f t="shared" si="303"/>
        <v>1.00179866</v>
      </c>
      <c r="M504" s="119">
        <f t="shared" si="316"/>
        <v>1.0083006699999999</v>
      </c>
      <c r="N504" s="119">
        <f t="shared" si="310"/>
        <v>1.1301884831400375</v>
      </c>
      <c r="O504" s="112">
        <f t="shared" si="315"/>
        <v>1.1322213000000001</v>
      </c>
      <c r="P504" s="112">
        <f t="shared" si="295"/>
        <v>0</v>
      </c>
      <c r="Q504" s="162">
        <f t="shared" si="306"/>
        <v>0</v>
      </c>
      <c r="R504" s="30">
        <f t="shared" si="307"/>
        <v>0</v>
      </c>
      <c r="S504" s="112">
        <f t="shared" si="312"/>
        <v>0</v>
      </c>
      <c r="T504" s="122">
        <f t="shared" si="304"/>
        <v>0.20100000000000001</v>
      </c>
      <c r="U504" s="120">
        <f t="shared" si="311"/>
        <v>5</v>
      </c>
      <c r="V504" s="120">
        <v>252</v>
      </c>
      <c r="W504" s="119">
        <f t="shared" si="296"/>
        <v>1.00364063</v>
      </c>
      <c r="X504" s="112">
        <f t="shared" si="297"/>
        <v>0</v>
      </c>
      <c r="Y504" s="112">
        <f t="shared" si="298"/>
        <v>0</v>
      </c>
      <c r="Z504" s="125" t="str">
        <f t="shared" si="308"/>
        <v>A+J=</v>
      </c>
      <c r="AA504" s="117">
        <f t="shared" si="309"/>
        <v>44795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22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3"/>
      <c r="DE504" s="1"/>
      <c r="DF504" s="1"/>
      <c r="DG504" s="1"/>
      <c r="DH504" s="1"/>
      <c r="DI504" s="1"/>
      <c r="DJ504" s="1"/>
      <c r="DK504" s="1"/>
      <c r="DL504" s="1"/>
      <c r="DM504" s="1"/>
      <c r="DN504" s="4"/>
      <c r="DO504" s="1"/>
      <c r="DP504" s="1"/>
      <c r="DQ504" s="1"/>
      <c r="DR504" s="1"/>
      <c r="DS504" s="1"/>
      <c r="DT504" s="1"/>
    </row>
    <row r="505" spans="1:124" ht="12.75" x14ac:dyDescent="0.2">
      <c r="A505" s="111">
        <f t="shared" si="299"/>
        <v>44770</v>
      </c>
      <c r="B505" s="112">
        <f t="shared" si="292"/>
        <v>0</v>
      </c>
      <c r="C505" s="112">
        <f t="shared" si="305"/>
        <v>0</v>
      </c>
      <c r="D505" s="113">
        <f t="shared" si="300"/>
        <v>5692.31</v>
      </c>
      <c r="E505" s="114">
        <f t="shared" si="313"/>
        <v>5739.56</v>
      </c>
      <c r="F505" s="115">
        <f t="shared" si="314"/>
        <v>44732</v>
      </c>
      <c r="G505" s="116">
        <f t="shared" si="293"/>
        <v>8.3006723105383262E-3</v>
      </c>
      <c r="H505" s="117">
        <f t="shared" si="301"/>
        <v>44795</v>
      </c>
      <c r="I505" s="117">
        <f t="shared" si="294"/>
        <v>44795</v>
      </c>
      <c r="J505" s="118">
        <f t="shared" si="302"/>
        <v>23</v>
      </c>
      <c r="K505" s="118">
        <f t="shared" si="317"/>
        <v>6</v>
      </c>
      <c r="L505" s="8">
        <f t="shared" si="303"/>
        <v>1.00215878</v>
      </c>
      <c r="M505" s="119">
        <f t="shared" si="316"/>
        <v>1.0083006699999999</v>
      </c>
      <c r="N505" s="119">
        <f t="shared" si="310"/>
        <v>1.1301884831400375</v>
      </c>
      <c r="O505" s="112">
        <f t="shared" si="315"/>
        <v>1.1326283100000001</v>
      </c>
      <c r="P505" s="112">
        <f t="shared" si="295"/>
        <v>0</v>
      </c>
      <c r="Q505" s="162">
        <f t="shared" si="306"/>
        <v>0</v>
      </c>
      <c r="R505" s="30">
        <f t="shared" si="307"/>
        <v>0</v>
      </c>
      <c r="S505" s="112">
        <f t="shared" si="312"/>
        <v>0</v>
      </c>
      <c r="T505" s="122">
        <f t="shared" si="304"/>
        <v>0.20100000000000001</v>
      </c>
      <c r="U505" s="120">
        <f t="shared" si="311"/>
        <v>6</v>
      </c>
      <c r="V505" s="120">
        <v>252</v>
      </c>
      <c r="W505" s="119">
        <f t="shared" si="296"/>
        <v>1.0043703450000001</v>
      </c>
      <c r="X505" s="112">
        <f t="shared" si="297"/>
        <v>0</v>
      </c>
      <c r="Y505" s="112">
        <f t="shared" si="298"/>
        <v>0</v>
      </c>
      <c r="Z505" s="125" t="str">
        <f t="shared" si="308"/>
        <v>A+J=</v>
      </c>
      <c r="AA505" s="117">
        <f t="shared" si="309"/>
        <v>44795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22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3"/>
      <c r="DE505" s="1"/>
      <c r="DF505" s="1"/>
      <c r="DG505" s="1"/>
      <c r="DH505" s="1"/>
      <c r="DI505" s="1"/>
      <c r="DJ505" s="1"/>
      <c r="DK505" s="1"/>
      <c r="DL505" s="1"/>
      <c r="DM505" s="1"/>
      <c r="DN505" s="4"/>
      <c r="DO505" s="1"/>
      <c r="DP505" s="1"/>
      <c r="DQ505" s="1"/>
      <c r="DR505" s="1"/>
      <c r="DS505" s="1"/>
      <c r="DT505" s="1"/>
    </row>
    <row r="506" spans="1:124" ht="12.75" x14ac:dyDescent="0.2">
      <c r="A506" s="111">
        <f t="shared" si="299"/>
        <v>44771</v>
      </c>
      <c r="B506" s="112">
        <f t="shared" si="292"/>
        <v>0</v>
      </c>
      <c r="C506" s="112">
        <f t="shared" si="305"/>
        <v>0</v>
      </c>
      <c r="D506" s="113">
        <f t="shared" si="300"/>
        <v>5692.31</v>
      </c>
      <c r="E506" s="114">
        <f t="shared" si="313"/>
        <v>5739.56</v>
      </c>
      <c r="F506" s="115">
        <f t="shared" si="314"/>
        <v>44732</v>
      </c>
      <c r="G506" s="116">
        <f t="shared" si="293"/>
        <v>8.3006723105383262E-3</v>
      </c>
      <c r="H506" s="117">
        <f t="shared" si="301"/>
        <v>44795</v>
      </c>
      <c r="I506" s="117">
        <f t="shared" si="294"/>
        <v>44795</v>
      </c>
      <c r="J506" s="118">
        <f t="shared" si="302"/>
        <v>23</v>
      </c>
      <c r="K506" s="118">
        <f t="shared" si="317"/>
        <v>7</v>
      </c>
      <c r="L506" s="8">
        <f t="shared" si="303"/>
        <v>1.00251903</v>
      </c>
      <c r="M506" s="119">
        <f t="shared" si="316"/>
        <v>1.0083006699999999</v>
      </c>
      <c r="N506" s="119">
        <f t="shared" si="310"/>
        <v>1.1301884831400375</v>
      </c>
      <c r="O506" s="112">
        <f t="shared" si="315"/>
        <v>1.1330354600000001</v>
      </c>
      <c r="P506" s="112">
        <f t="shared" si="295"/>
        <v>0</v>
      </c>
      <c r="Q506" s="162">
        <f t="shared" si="306"/>
        <v>0</v>
      </c>
      <c r="R506" s="30">
        <f t="shared" si="307"/>
        <v>0</v>
      </c>
      <c r="S506" s="112">
        <f t="shared" si="312"/>
        <v>0</v>
      </c>
      <c r="T506" s="122">
        <f t="shared" si="304"/>
        <v>0.20100000000000001</v>
      </c>
      <c r="U506" s="120">
        <f t="shared" si="311"/>
        <v>7</v>
      </c>
      <c r="V506" s="120">
        <v>252</v>
      </c>
      <c r="W506" s="119">
        <f t="shared" si="296"/>
        <v>1.0051005900000001</v>
      </c>
      <c r="X506" s="112">
        <f t="shared" si="297"/>
        <v>0</v>
      </c>
      <c r="Y506" s="112">
        <f t="shared" si="298"/>
        <v>0</v>
      </c>
      <c r="Z506" s="125" t="str">
        <f t="shared" si="308"/>
        <v>A+J=</v>
      </c>
      <c r="AA506" s="117">
        <f t="shared" si="309"/>
        <v>44795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22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3"/>
      <c r="DE506" s="1"/>
      <c r="DF506" s="1"/>
      <c r="DG506" s="1"/>
      <c r="DH506" s="1"/>
      <c r="DI506" s="1"/>
      <c r="DJ506" s="1"/>
      <c r="DK506" s="1"/>
      <c r="DL506" s="1"/>
      <c r="DM506" s="1"/>
      <c r="DN506" s="4"/>
      <c r="DO506" s="1"/>
      <c r="DP506" s="1"/>
      <c r="DQ506" s="1"/>
      <c r="DR506" s="1"/>
      <c r="DS506" s="1"/>
      <c r="DT506" s="1"/>
    </row>
    <row r="507" spans="1:124" ht="12.75" x14ac:dyDescent="0.2">
      <c r="A507" s="111">
        <f t="shared" si="299"/>
        <v>44772</v>
      </c>
      <c r="B507" s="112">
        <f t="shared" si="292"/>
        <v>0</v>
      </c>
      <c r="C507" s="112">
        <f t="shared" si="305"/>
        <v>0</v>
      </c>
      <c r="D507" s="113">
        <f t="shared" si="300"/>
        <v>5692.31</v>
      </c>
      <c r="E507" s="114">
        <f t="shared" si="313"/>
        <v>5739.56</v>
      </c>
      <c r="F507" s="115">
        <f t="shared" si="314"/>
        <v>44732</v>
      </c>
      <c r="G507" s="116">
        <f t="shared" si="293"/>
        <v>8.3006723105383262E-3</v>
      </c>
      <c r="H507" s="117">
        <f t="shared" si="301"/>
        <v>44795</v>
      </c>
      <c r="I507" s="117">
        <f t="shared" si="294"/>
        <v>44795</v>
      </c>
      <c r="J507" s="118">
        <f t="shared" si="302"/>
        <v>23</v>
      </c>
      <c r="K507" s="118">
        <f t="shared" si="317"/>
        <v>8</v>
      </c>
      <c r="L507" s="8">
        <f t="shared" si="303"/>
        <v>1.00287941</v>
      </c>
      <c r="M507" s="119">
        <f t="shared" si="316"/>
        <v>1.0083006699999999</v>
      </c>
      <c r="N507" s="119">
        <f t="shared" si="310"/>
        <v>1.1301884831400375</v>
      </c>
      <c r="O507" s="112">
        <f t="shared" si="315"/>
        <v>1.1334427499999999</v>
      </c>
      <c r="P507" s="112">
        <f t="shared" si="295"/>
        <v>0</v>
      </c>
      <c r="Q507" s="162">
        <f t="shared" si="306"/>
        <v>0</v>
      </c>
      <c r="R507" s="30">
        <f t="shared" si="307"/>
        <v>0</v>
      </c>
      <c r="S507" s="112">
        <f t="shared" si="312"/>
        <v>0</v>
      </c>
      <c r="T507" s="122">
        <f t="shared" si="304"/>
        <v>0.20100000000000001</v>
      </c>
      <c r="U507" s="120">
        <f t="shared" si="311"/>
        <v>8</v>
      </c>
      <c r="V507" s="120">
        <v>252</v>
      </c>
      <c r="W507" s="119">
        <f t="shared" si="296"/>
        <v>1.005831366</v>
      </c>
      <c r="X507" s="112">
        <f t="shared" si="297"/>
        <v>0</v>
      </c>
      <c r="Y507" s="112">
        <f t="shared" si="298"/>
        <v>0</v>
      </c>
      <c r="Z507" s="125" t="str">
        <f t="shared" si="308"/>
        <v>A+J=</v>
      </c>
      <c r="AA507" s="117">
        <f t="shared" si="309"/>
        <v>44795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22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3"/>
      <c r="DE507" s="1"/>
      <c r="DF507" s="1"/>
      <c r="DG507" s="1"/>
      <c r="DH507" s="1"/>
      <c r="DI507" s="1"/>
      <c r="DJ507" s="1"/>
      <c r="DK507" s="1"/>
      <c r="DL507" s="1"/>
      <c r="DM507" s="1"/>
      <c r="DN507" s="4"/>
      <c r="DO507" s="1"/>
      <c r="DP507" s="1"/>
      <c r="DQ507" s="1"/>
      <c r="DR507" s="1"/>
      <c r="DS507" s="1"/>
      <c r="DT507" s="1"/>
    </row>
    <row r="508" spans="1:124" ht="12.75" x14ac:dyDescent="0.2">
      <c r="A508" s="111">
        <f t="shared" si="299"/>
        <v>44773</v>
      </c>
      <c r="B508" s="112">
        <f t="shared" si="292"/>
        <v>0</v>
      </c>
      <c r="C508" s="112">
        <f t="shared" si="305"/>
        <v>0</v>
      </c>
      <c r="D508" s="113">
        <f t="shared" si="300"/>
        <v>5692.31</v>
      </c>
      <c r="E508" s="114">
        <f t="shared" si="313"/>
        <v>5739.56</v>
      </c>
      <c r="F508" s="115">
        <f t="shared" si="314"/>
        <v>44732</v>
      </c>
      <c r="G508" s="116">
        <f t="shared" si="293"/>
        <v>8.3006723105383262E-3</v>
      </c>
      <c r="H508" s="117">
        <f t="shared" si="301"/>
        <v>44795</v>
      </c>
      <c r="I508" s="117">
        <f t="shared" si="294"/>
        <v>44795</v>
      </c>
      <c r="J508" s="118">
        <f t="shared" si="302"/>
        <v>23</v>
      </c>
      <c r="K508" s="118">
        <f t="shared" si="317"/>
        <v>8</v>
      </c>
      <c r="L508" s="8">
        <f t="shared" si="303"/>
        <v>1.00287941</v>
      </c>
      <c r="M508" s="119">
        <f t="shared" si="316"/>
        <v>1.0083006699999999</v>
      </c>
      <c r="N508" s="119">
        <f t="shared" si="310"/>
        <v>1.1301884831400375</v>
      </c>
      <c r="O508" s="112">
        <f t="shared" si="315"/>
        <v>1.1334427499999999</v>
      </c>
      <c r="P508" s="112">
        <f t="shared" si="295"/>
        <v>0</v>
      </c>
      <c r="Q508" s="162">
        <f t="shared" si="306"/>
        <v>0</v>
      </c>
      <c r="R508" s="30">
        <f t="shared" si="307"/>
        <v>0</v>
      </c>
      <c r="S508" s="112">
        <f t="shared" si="312"/>
        <v>0</v>
      </c>
      <c r="T508" s="122">
        <f t="shared" si="304"/>
        <v>0.20100000000000001</v>
      </c>
      <c r="U508" s="120">
        <f t="shared" si="311"/>
        <v>8</v>
      </c>
      <c r="V508" s="120">
        <v>252</v>
      </c>
      <c r="W508" s="119">
        <f t="shared" si="296"/>
        <v>1.005831366</v>
      </c>
      <c r="X508" s="112">
        <f t="shared" si="297"/>
        <v>0</v>
      </c>
      <c r="Y508" s="112">
        <f t="shared" si="298"/>
        <v>0</v>
      </c>
      <c r="Z508" s="125" t="str">
        <f t="shared" si="308"/>
        <v>A+J=</v>
      </c>
      <c r="AA508" s="117">
        <f t="shared" si="309"/>
        <v>44795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22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3"/>
      <c r="DE508" s="1"/>
      <c r="DF508" s="1"/>
      <c r="DG508" s="1"/>
      <c r="DH508" s="1"/>
      <c r="DI508" s="1"/>
      <c r="DJ508" s="1"/>
      <c r="DK508" s="1"/>
      <c r="DL508" s="1"/>
      <c r="DM508" s="1"/>
      <c r="DN508" s="4"/>
      <c r="DO508" s="1"/>
      <c r="DP508" s="1"/>
      <c r="DQ508" s="1"/>
      <c r="DR508" s="1"/>
      <c r="DS508" s="1"/>
      <c r="DT508" s="1"/>
    </row>
    <row r="509" spans="1:124" ht="12.75" x14ac:dyDescent="0.2">
      <c r="A509" s="111">
        <f t="shared" si="299"/>
        <v>44774</v>
      </c>
      <c r="B509" s="112">
        <f t="shared" si="292"/>
        <v>0</v>
      </c>
      <c r="C509" s="112">
        <f t="shared" si="305"/>
        <v>0</v>
      </c>
      <c r="D509" s="113">
        <f t="shared" si="300"/>
        <v>5692.31</v>
      </c>
      <c r="E509" s="114">
        <f t="shared" si="313"/>
        <v>5739.56</v>
      </c>
      <c r="F509" s="115">
        <f t="shared" si="314"/>
        <v>44732</v>
      </c>
      <c r="G509" s="116">
        <f t="shared" si="293"/>
        <v>8.3006723105383262E-3</v>
      </c>
      <c r="H509" s="117">
        <f t="shared" si="301"/>
        <v>44795</v>
      </c>
      <c r="I509" s="117">
        <f t="shared" si="294"/>
        <v>44795</v>
      </c>
      <c r="J509" s="118">
        <f t="shared" si="302"/>
        <v>23</v>
      </c>
      <c r="K509" s="118">
        <f t="shared" si="317"/>
        <v>8</v>
      </c>
      <c r="L509" s="8">
        <f t="shared" si="303"/>
        <v>1.00287941</v>
      </c>
      <c r="M509" s="119">
        <f t="shared" si="316"/>
        <v>1.0083006699999999</v>
      </c>
      <c r="N509" s="119">
        <f t="shared" si="310"/>
        <v>1.1301884831400375</v>
      </c>
      <c r="O509" s="112">
        <f t="shared" si="315"/>
        <v>1.1334427499999999</v>
      </c>
      <c r="P509" s="112">
        <f t="shared" si="295"/>
        <v>0</v>
      </c>
      <c r="Q509" s="162">
        <f t="shared" si="306"/>
        <v>0</v>
      </c>
      <c r="R509" s="30">
        <f t="shared" si="307"/>
        <v>0</v>
      </c>
      <c r="S509" s="112">
        <f t="shared" si="312"/>
        <v>0</v>
      </c>
      <c r="T509" s="122">
        <f t="shared" si="304"/>
        <v>0.20100000000000001</v>
      </c>
      <c r="U509" s="120">
        <f t="shared" si="311"/>
        <v>8</v>
      </c>
      <c r="V509" s="120">
        <v>252</v>
      </c>
      <c r="W509" s="119">
        <f t="shared" si="296"/>
        <v>1.005831366</v>
      </c>
      <c r="X509" s="112">
        <f t="shared" si="297"/>
        <v>0</v>
      </c>
      <c r="Y509" s="112">
        <f t="shared" si="298"/>
        <v>0</v>
      </c>
      <c r="Z509" s="125" t="str">
        <f t="shared" si="308"/>
        <v>A+J=</v>
      </c>
      <c r="AA509" s="117">
        <f t="shared" si="309"/>
        <v>44795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22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3"/>
      <c r="DE509" s="1"/>
      <c r="DF509" s="1"/>
      <c r="DG509" s="1"/>
      <c r="DH509" s="1"/>
      <c r="DI509" s="1"/>
      <c r="DJ509" s="1"/>
      <c r="DK509" s="1"/>
      <c r="DL509" s="1"/>
      <c r="DM509" s="1"/>
      <c r="DN509" s="4"/>
      <c r="DO509" s="1"/>
      <c r="DP509" s="1"/>
      <c r="DQ509" s="1"/>
      <c r="DR509" s="1"/>
      <c r="DS509" s="1"/>
      <c r="DT509" s="1"/>
    </row>
    <row r="510" spans="1:124" ht="12.75" x14ac:dyDescent="0.2">
      <c r="A510" s="111">
        <f t="shared" si="299"/>
        <v>44775</v>
      </c>
      <c r="B510" s="112">
        <f t="shared" si="292"/>
        <v>0</v>
      </c>
      <c r="C510" s="112">
        <f t="shared" si="305"/>
        <v>0</v>
      </c>
      <c r="D510" s="113">
        <f t="shared" si="300"/>
        <v>5692.31</v>
      </c>
      <c r="E510" s="114">
        <f t="shared" si="313"/>
        <v>5739.56</v>
      </c>
      <c r="F510" s="115">
        <f t="shared" si="314"/>
        <v>44732</v>
      </c>
      <c r="G510" s="116">
        <f t="shared" si="293"/>
        <v>8.3006723105383262E-3</v>
      </c>
      <c r="H510" s="117">
        <f t="shared" si="301"/>
        <v>44795</v>
      </c>
      <c r="I510" s="117">
        <f t="shared" si="294"/>
        <v>44795</v>
      </c>
      <c r="J510" s="118">
        <f t="shared" si="302"/>
        <v>23</v>
      </c>
      <c r="K510" s="118">
        <f t="shared" si="317"/>
        <v>9</v>
      </c>
      <c r="L510" s="8">
        <f t="shared" si="303"/>
        <v>1.00323991</v>
      </c>
      <c r="M510" s="119">
        <f t="shared" si="316"/>
        <v>1.0083006699999999</v>
      </c>
      <c r="N510" s="119">
        <f t="shared" si="310"/>
        <v>1.1301884831400375</v>
      </c>
      <c r="O510" s="112">
        <f t="shared" si="315"/>
        <v>1.13385019</v>
      </c>
      <c r="P510" s="112">
        <f t="shared" si="295"/>
        <v>0</v>
      </c>
      <c r="Q510" s="162">
        <f t="shared" si="306"/>
        <v>0</v>
      </c>
      <c r="R510" s="30">
        <f t="shared" si="307"/>
        <v>0</v>
      </c>
      <c r="S510" s="112">
        <f t="shared" si="312"/>
        <v>0</v>
      </c>
      <c r="T510" s="122">
        <f t="shared" si="304"/>
        <v>0.20100000000000001</v>
      </c>
      <c r="U510" s="120">
        <f t="shared" si="311"/>
        <v>9</v>
      </c>
      <c r="V510" s="120">
        <v>252</v>
      </c>
      <c r="W510" s="119">
        <f t="shared" si="296"/>
        <v>1.006562674</v>
      </c>
      <c r="X510" s="112">
        <f t="shared" si="297"/>
        <v>0</v>
      </c>
      <c r="Y510" s="112">
        <f t="shared" si="298"/>
        <v>0</v>
      </c>
      <c r="Z510" s="125" t="str">
        <f t="shared" si="308"/>
        <v>A+J=</v>
      </c>
      <c r="AA510" s="117">
        <f t="shared" si="309"/>
        <v>44795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22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3"/>
      <c r="DE510" s="1"/>
      <c r="DF510" s="1"/>
      <c r="DG510" s="1"/>
      <c r="DH510" s="1"/>
      <c r="DI510" s="1"/>
      <c r="DJ510" s="1"/>
      <c r="DK510" s="1"/>
      <c r="DL510" s="1"/>
      <c r="DM510" s="1"/>
      <c r="DN510" s="4"/>
      <c r="DO510" s="1"/>
      <c r="DP510" s="1"/>
      <c r="DQ510" s="1"/>
      <c r="DR510" s="1"/>
      <c r="DS510" s="1"/>
      <c r="DT510" s="1"/>
    </row>
    <row r="511" spans="1:124" ht="12.75" x14ac:dyDescent="0.2">
      <c r="A511" s="111">
        <f t="shared" si="299"/>
        <v>44776</v>
      </c>
      <c r="B511" s="112">
        <f t="shared" si="292"/>
        <v>0</v>
      </c>
      <c r="C511" s="112">
        <f t="shared" si="305"/>
        <v>0</v>
      </c>
      <c r="D511" s="113">
        <f t="shared" si="300"/>
        <v>5692.31</v>
      </c>
      <c r="E511" s="114">
        <f t="shared" si="313"/>
        <v>5739.56</v>
      </c>
      <c r="F511" s="115">
        <f t="shared" si="314"/>
        <v>44732</v>
      </c>
      <c r="G511" s="116">
        <f t="shared" si="293"/>
        <v>8.3006723105383262E-3</v>
      </c>
      <c r="H511" s="117">
        <f t="shared" si="301"/>
        <v>44795</v>
      </c>
      <c r="I511" s="117">
        <f t="shared" si="294"/>
        <v>44795</v>
      </c>
      <c r="J511" s="118">
        <f t="shared" si="302"/>
        <v>23</v>
      </c>
      <c r="K511" s="118">
        <f t="shared" si="317"/>
        <v>10</v>
      </c>
      <c r="L511" s="8">
        <f t="shared" si="303"/>
        <v>1.00360055</v>
      </c>
      <c r="M511" s="119">
        <f t="shared" si="316"/>
        <v>1.0083006699999999</v>
      </c>
      <c r="N511" s="119">
        <f t="shared" si="310"/>
        <v>1.1301884831400375</v>
      </c>
      <c r="O511" s="112">
        <f t="shared" si="315"/>
        <v>1.13425778</v>
      </c>
      <c r="P511" s="112">
        <f t="shared" si="295"/>
        <v>0</v>
      </c>
      <c r="Q511" s="162">
        <f t="shared" si="306"/>
        <v>0</v>
      </c>
      <c r="R511" s="30">
        <f t="shared" si="307"/>
        <v>0</v>
      </c>
      <c r="S511" s="112">
        <f t="shared" si="312"/>
        <v>0</v>
      </c>
      <c r="T511" s="122">
        <f t="shared" si="304"/>
        <v>0.20100000000000001</v>
      </c>
      <c r="U511" s="120">
        <f t="shared" si="311"/>
        <v>10</v>
      </c>
      <c r="V511" s="120">
        <v>252</v>
      </c>
      <c r="W511" s="119">
        <f t="shared" si="296"/>
        <v>1.007294514</v>
      </c>
      <c r="X511" s="112">
        <f t="shared" si="297"/>
        <v>0</v>
      </c>
      <c r="Y511" s="112">
        <f t="shared" si="298"/>
        <v>0</v>
      </c>
      <c r="Z511" s="125" t="str">
        <f t="shared" si="308"/>
        <v>A+J=</v>
      </c>
      <c r="AA511" s="117">
        <f t="shared" si="309"/>
        <v>44795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22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3"/>
      <c r="DE511" s="1"/>
      <c r="DF511" s="1"/>
      <c r="DG511" s="1"/>
      <c r="DH511" s="1"/>
      <c r="DI511" s="1"/>
      <c r="DJ511" s="1"/>
      <c r="DK511" s="1"/>
      <c r="DL511" s="1"/>
      <c r="DM511" s="1"/>
      <c r="DN511" s="4"/>
      <c r="DO511" s="1"/>
      <c r="DP511" s="1"/>
      <c r="DQ511" s="1"/>
      <c r="DR511" s="1"/>
      <c r="DS511" s="1"/>
      <c r="DT511" s="1"/>
    </row>
    <row r="512" spans="1:124" ht="12.75" x14ac:dyDescent="0.2">
      <c r="A512" s="111">
        <f t="shared" si="299"/>
        <v>44777</v>
      </c>
      <c r="B512" s="112">
        <f t="shared" si="292"/>
        <v>0</v>
      </c>
      <c r="C512" s="112">
        <f t="shared" si="305"/>
        <v>0</v>
      </c>
      <c r="D512" s="113">
        <f t="shared" si="300"/>
        <v>5692.31</v>
      </c>
      <c r="E512" s="114">
        <f t="shared" si="313"/>
        <v>5739.56</v>
      </c>
      <c r="F512" s="115">
        <f t="shared" si="314"/>
        <v>44732</v>
      </c>
      <c r="G512" s="116">
        <f t="shared" si="293"/>
        <v>8.3006723105383262E-3</v>
      </c>
      <c r="H512" s="117">
        <f t="shared" si="301"/>
        <v>44795</v>
      </c>
      <c r="I512" s="117">
        <f t="shared" si="294"/>
        <v>44795</v>
      </c>
      <c r="J512" s="118">
        <f t="shared" si="302"/>
        <v>23</v>
      </c>
      <c r="K512" s="118">
        <f t="shared" si="317"/>
        <v>11</v>
      </c>
      <c r="L512" s="8">
        <f t="shared" si="303"/>
        <v>1.0039613199999999</v>
      </c>
      <c r="M512" s="119">
        <f t="shared" si="316"/>
        <v>1.0083006699999999</v>
      </c>
      <c r="N512" s="119">
        <f t="shared" si="310"/>
        <v>1.1301884831400375</v>
      </c>
      <c r="O512" s="112">
        <f t="shared" si="315"/>
        <v>1.13466552</v>
      </c>
      <c r="P512" s="112">
        <f t="shared" si="295"/>
        <v>0</v>
      </c>
      <c r="Q512" s="162">
        <f t="shared" si="306"/>
        <v>0</v>
      </c>
      <c r="R512" s="30">
        <f t="shared" si="307"/>
        <v>0</v>
      </c>
      <c r="S512" s="112">
        <f t="shared" si="312"/>
        <v>0</v>
      </c>
      <c r="T512" s="122">
        <f t="shared" si="304"/>
        <v>0.20100000000000001</v>
      </c>
      <c r="U512" s="120">
        <f t="shared" si="311"/>
        <v>11</v>
      </c>
      <c r="V512" s="120">
        <v>252</v>
      </c>
      <c r="W512" s="119">
        <f t="shared" si="296"/>
        <v>1.008026885</v>
      </c>
      <c r="X512" s="112">
        <f t="shared" si="297"/>
        <v>0</v>
      </c>
      <c r="Y512" s="112">
        <f t="shared" si="298"/>
        <v>0</v>
      </c>
      <c r="Z512" s="125" t="str">
        <f t="shared" si="308"/>
        <v>A+J=</v>
      </c>
      <c r="AA512" s="117">
        <f t="shared" si="309"/>
        <v>44795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22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3"/>
      <c r="DE512" s="1"/>
      <c r="DF512" s="1"/>
      <c r="DG512" s="1"/>
      <c r="DH512" s="1"/>
      <c r="DI512" s="1"/>
      <c r="DJ512" s="1"/>
      <c r="DK512" s="1"/>
      <c r="DL512" s="1"/>
      <c r="DM512" s="1"/>
      <c r="DN512" s="4"/>
      <c r="DO512" s="1"/>
      <c r="DP512" s="1"/>
      <c r="DQ512" s="1"/>
      <c r="DR512" s="1"/>
      <c r="DS512" s="1"/>
      <c r="DT512" s="1"/>
    </row>
    <row r="513" spans="1:124" ht="12.75" x14ac:dyDescent="0.2">
      <c r="A513" s="111">
        <f t="shared" si="299"/>
        <v>44778</v>
      </c>
      <c r="B513" s="112">
        <f t="shared" si="292"/>
        <v>0</v>
      </c>
      <c r="C513" s="112">
        <f t="shared" si="305"/>
        <v>0</v>
      </c>
      <c r="D513" s="113">
        <f t="shared" si="300"/>
        <v>5692.31</v>
      </c>
      <c r="E513" s="114">
        <f t="shared" si="313"/>
        <v>5739.56</v>
      </c>
      <c r="F513" s="115">
        <f t="shared" si="314"/>
        <v>44732</v>
      </c>
      <c r="G513" s="116">
        <f t="shared" si="293"/>
        <v>8.3006723105383262E-3</v>
      </c>
      <c r="H513" s="117">
        <f t="shared" si="301"/>
        <v>44795</v>
      </c>
      <c r="I513" s="117">
        <f t="shared" si="294"/>
        <v>44795</v>
      </c>
      <c r="J513" s="118">
        <f t="shared" si="302"/>
        <v>23</v>
      </c>
      <c r="K513" s="118">
        <f t="shared" si="317"/>
        <v>12</v>
      </c>
      <c r="L513" s="8">
        <f t="shared" si="303"/>
        <v>1.0043222199999999</v>
      </c>
      <c r="M513" s="119">
        <f t="shared" si="316"/>
        <v>1.0083006699999999</v>
      </c>
      <c r="N513" s="119">
        <f t="shared" si="310"/>
        <v>1.1301884831400375</v>
      </c>
      <c r="O513" s="112">
        <f t="shared" si="315"/>
        <v>1.1350734</v>
      </c>
      <c r="P513" s="112">
        <f t="shared" si="295"/>
        <v>0</v>
      </c>
      <c r="Q513" s="162">
        <f t="shared" si="306"/>
        <v>0</v>
      </c>
      <c r="R513" s="30">
        <f t="shared" si="307"/>
        <v>0</v>
      </c>
      <c r="S513" s="112">
        <f t="shared" si="312"/>
        <v>0</v>
      </c>
      <c r="T513" s="122">
        <f t="shared" si="304"/>
        <v>0.20100000000000001</v>
      </c>
      <c r="U513" s="120">
        <f t="shared" si="311"/>
        <v>12</v>
      </c>
      <c r="V513" s="120">
        <v>252</v>
      </c>
      <c r="W513" s="119">
        <f t="shared" si="296"/>
        <v>1.008759789</v>
      </c>
      <c r="X513" s="112">
        <f t="shared" si="297"/>
        <v>0</v>
      </c>
      <c r="Y513" s="112">
        <f t="shared" si="298"/>
        <v>0</v>
      </c>
      <c r="Z513" s="125" t="str">
        <f t="shared" si="308"/>
        <v>A+J=</v>
      </c>
      <c r="AA513" s="117">
        <f t="shared" si="309"/>
        <v>44795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22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3"/>
      <c r="DE513" s="1"/>
      <c r="DF513" s="1"/>
      <c r="DG513" s="1"/>
      <c r="DH513" s="1"/>
      <c r="DI513" s="1"/>
      <c r="DJ513" s="1"/>
      <c r="DK513" s="1"/>
      <c r="DL513" s="1"/>
      <c r="DM513" s="1"/>
      <c r="DN513" s="4"/>
      <c r="DO513" s="1"/>
      <c r="DP513" s="1"/>
      <c r="DQ513" s="1"/>
      <c r="DR513" s="1"/>
      <c r="DS513" s="1"/>
      <c r="DT513" s="1"/>
    </row>
    <row r="514" spans="1:124" ht="12.75" x14ac:dyDescent="0.2">
      <c r="A514" s="111">
        <f t="shared" si="299"/>
        <v>44779</v>
      </c>
      <c r="B514" s="112">
        <f t="shared" si="292"/>
        <v>0</v>
      </c>
      <c r="C514" s="112">
        <f t="shared" si="305"/>
        <v>0</v>
      </c>
      <c r="D514" s="113">
        <f t="shared" si="300"/>
        <v>5692.31</v>
      </c>
      <c r="E514" s="114">
        <f t="shared" si="313"/>
        <v>5739.56</v>
      </c>
      <c r="F514" s="115">
        <f t="shared" si="314"/>
        <v>44732</v>
      </c>
      <c r="G514" s="116">
        <f t="shared" si="293"/>
        <v>8.3006723105383262E-3</v>
      </c>
      <c r="H514" s="117">
        <f t="shared" si="301"/>
        <v>44795</v>
      </c>
      <c r="I514" s="117">
        <f t="shared" si="294"/>
        <v>44795</v>
      </c>
      <c r="J514" s="118">
        <f t="shared" si="302"/>
        <v>23</v>
      </c>
      <c r="K514" s="118">
        <f t="shared" si="317"/>
        <v>13</v>
      </c>
      <c r="L514" s="8">
        <f t="shared" si="303"/>
        <v>1.00468325</v>
      </c>
      <c r="M514" s="119">
        <f t="shared" si="316"/>
        <v>1.0083006699999999</v>
      </c>
      <c r="N514" s="119">
        <f t="shared" si="310"/>
        <v>1.1301884831400375</v>
      </c>
      <c r="O514" s="112">
        <f t="shared" si="315"/>
        <v>1.13548143</v>
      </c>
      <c r="P514" s="112">
        <f t="shared" si="295"/>
        <v>0</v>
      </c>
      <c r="Q514" s="162">
        <f t="shared" si="306"/>
        <v>0</v>
      </c>
      <c r="R514" s="30">
        <f t="shared" si="307"/>
        <v>0</v>
      </c>
      <c r="S514" s="112">
        <f t="shared" si="312"/>
        <v>0</v>
      </c>
      <c r="T514" s="122">
        <f t="shared" si="304"/>
        <v>0.20100000000000001</v>
      </c>
      <c r="U514" s="120">
        <f t="shared" si="311"/>
        <v>13</v>
      </c>
      <c r="V514" s="120">
        <v>252</v>
      </c>
      <c r="W514" s="119">
        <f t="shared" si="296"/>
        <v>1.009493226</v>
      </c>
      <c r="X514" s="112">
        <f t="shared" si="297"/>
        <v>0</v>
      </c>
      <c r="Y514" s="112">
        <f t="shared" si="298"/>
        <v>0</v>
      </c>
      <c r="Z514" s="125" t="str">
        <f t="shared" si="308"/>
        <v>A+J=</v>
      </c>
      <c r="AA514" s="117">
        <f t="shared" si="309"/>
        <v>44795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22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3"/>
      <c r="DE514" s="1"/>
      <c r="DF514" s="1"/>
      <c r="DG514" s="1"/>
      <c r="DH514" s="1"/>
      <c r="DI514" s="1"/>
      <c r="DJ514" s="1"/>
      <c r="DK514" s="1"/>
      <c r="DL514" s="1"/>
      <c r="DM514" s="1"/>
      <c r="DN514" s="4"/>
      <c r="DO514" s="1"/>
      <c r="DP514" s="1"/>
      <c r="DQ514" s="1"/>
      <c r="DR514" s="1"/>
      <c r="DS514" s="1"/>
      <c r="DT514" s="1"/>
    </row>
    <row r="515" spans="1:124" ht="12.75" x14ac:dyDescent="0.2">
      <c r="A515" s="111">
        <f t="shared" si="299"/>
        <v>44780</v>
      </c>
      <c r="B515" s="112">
        <f t="shared" si="292"/>
        <v>0</v>
      </c>
      <c r="C515" s="112">
        <f t="shared" si="305"/>
        <v>0</v>
      </c>
      <c r="D515" s="113">
        <f t="shared" si="300"/>
        <v>5692.31</v>
      </c>
      <c r="E515" s="114">
        <f t="shared" si="313"/>
        <v>5739.56</v>
      </c>
      <c r="F515" s="115">
        <f t="shared" si="314"/>
        <v>44732</v>
      </c>
      <c r="G515" s="116">
        <f t="shared" si="293"/>
        <v>8.3006723105383262E-3</v>
      </c>
      <c r="H515" s="117">
        <f t="shared" si="301"/>
        <v>44795</v>
      </c>
      <c r="I515" s="117">
        <f t="shared" si="294"/>
        <v>44795</v>
      </c>
      <c r="J515" s="118">
        <f t="shared" si="302"/>
        <v>23</v>
      </c>
      <c r="K515" s="118">
        <f t="shared" si="317"/>
        <v>13</v>
      </c>
      <c r="L515" s="8">
        <f t="shared" si="303"/>
        <v>1.00468325</v>
      </c>
      <c r="M515" s="119">
        <f t="shared" si="316"/>
        <v>1.0083006699999999</v>
      </c>
      <c r="N515" s="119">
        <f t="shared" si="310"/>
        <v>1.1301884831400375</v>
      </c>
      <c r="O515" s="112">
        <f t="shared" si="315"/>
        <v>1.13548143</v>
      </c>
      <c r="P515" s="112">
        <f t="shared" si="295"/>
        <v>0</v>
      </c>
      <c r="Q515" s="162">
        <f t="shared" si="306"/>
        <v>0</v>
      </c>
      <c r="R515" s="30">
        <f t="shared" si="307"/>
        <v>0</v>
      </c>
      <c r="S515" s="112">
        <f t="shared" si="312"/>
        <v>0</v>
      </c>
      <c r="T515" s="122">
        <f t="shared" si="304"/>
        <v>0.20100000000000001</v>
      </c>
      <c r="U515" s="120">
        <f t="shared" si="311"/>
        <v>13</v>
      </c>
      <c r="V515" s="120">
        <v>252</v>
      </c>
      <c r="W515" s="119">
        <f t="shared" si="296"/>
        <v>1.009493226</v>
      </c>
      <c r="X515" s="112">
        <f t="shared" si="297"/>
        <v>0</v>
      </c>
      <c r="Y515" s="112">
        <f t="shared" si="298"/>
        <v>0</v>
      </c>
      <c r="Z515" s="125" t="str">
        <f t="shared" si="308"/>
        <v>A+J=</v>
      </c>
      <c r="AA515" s="117">
        <f t="shared" si="309"/>
        <v>44795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22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3"/>
      <c r="DE515" s="1"/>
      <c r="DF515" s="1"/>
      <c r="DG515" s="1"/>
      <c r="DH515" s="1"/>
      <c r="DI515" s="1"/>
      <c r="DJ515" s="1"/>
      <c r="DK515" s="1"/>
      <c r="DL515" s="1"/>
      <c r="DM515" s="1"/>
      <c r="DN515" s="4"/>
      <c r="DO515" s="1"/>
      <c r="DP515" s="1"/>
      <c r="DQ515" s="1"/>
      <c r="DR515" s="1"/>
      <c r="DS515" s="1"/>
      <c r="DT515" s="1"/>
    </row>
    <row r="516" spans="1:124" ht="12.75" x14ac:dyDescent="0.2">
      <c r="A516" s="111">
        <f t="shared" si="299"/>
        <v>44781</v>
      </c>
      <c r="B516" s="112">
        <f t="shared" si="292"/>
        <v>0</v>
      </c>
      <c r="C516" s="112">
        <f t="shared" si="305"/>
        <v>0</v>
      </c>
      <c r="D516" s="113">
        <f t="shared" si="300"/>
        <v>5692.31</v>
      </c>
      <c r="E516" s="114">
        <f t="shared" si="313"/>
        <v>5739.56</v>
      </c>
      <c r="F516" s="115">
        <f t="shared" si="314"/>
        <v>44732</v>
      </c>
      <c r="G516" s="116">
        <f t="shared" si="293"/>
        <v>8.3006723105383262E-3</v>
      </c>
      <c r="H516" s="117">
        <f t="shared" si="301"/>
        <v>44795</v>
      </c>
      <c r="I516" s="117">
        <f t="shared" si="294"/>
        <v>44795</v>
      </c>
      <c r="J516" s="118">
        <f t="shared" si="302"/>
        <v>23</v>
      </c>
      <c r="K516" s="118">
        <f t="shared" si="317"/>
        <v>13</v>
      </c>
      <c r="L516" s="8">
        <f t="shared" si="303"/>
        <v>1.00468325</v>
      </c>
      <c r="M516" s="119">
        <f t="shared" si="316"/>
        <v>1.0083006699999999</v>
      </c>
      <c r="N516" s="119">
        <f t="shared" si="310"/>
        <v>1.1301884831400375</v>
      </c>
      <c r="O516" s="112">
        <f t="shared" si="315"/>
        <v>1.13548143</v>
      </c>
      <c r="P516" s="112">
        <f t="shared" si="295"/>
        <v>0</v>
      </c>
      <c r="Q516" s="162">
        <f t="shared" si="306"/>
        <v>0</v>
      </c>
      <c r="R516" s="30">
        <f t="shared" si="307"/>
        <v>0</v>
      </c>
      <c r="S516" s="112">
        <f t="shared" si="312"/>
        <v>0</v>
      </c>
      <c r="T516" s="122">
        <f t="shared" si="304"/>
        <v>0.20100000000000001</v>
      </c>
      <c r="U516" s="120">
        <f t="shared" si="311"/>
        <v>13</v>
      </c>
      <c r="V516" s="120">
        <v>252</v>
      </c>
      <c r="W516" s="119">
        <f t="shared" si="296"/>
        <v>1.009493226</v>
      </c>
      <c r="X516" s="112">
        <f t="shared" si="297"/>
        <v>0</v>
      </c>
      <c r="Y516" s="112">
        <f t="shared" si="298"/>
        <v>0</v>
      </c>
      <c r="Z516" s="125" t="str">
        <f t="shared" si="308"/>
        <v>A+J=</v>
      </c>
      <c r="AA516" s="117">
        <f t="shared" si="309"/>
        <v>44795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22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3"/>
      <c r="DE516" s="1"/>
      <c r="DF516" s="1"/>
      <c r="DG516" s="1"/>
      <c r="DH516" s="1"/>
      <c r="DI516" s="1"/>
      <c r="DJ516" s="1"/>
      <c r="DK516" s="1"/>
      <c r="DL516" s="1"/>
      <c r="DM516" s="1"/>
      <c r="DN516" s="4"/>
      <c r="DO516" s="1"/>
      <c r="DP516" s="1"/>
      <c r="DQ516" s="1"/>
      <c r="DR516" s="1"/>
      <c r="DS516" s="1"/>
      <c r="DT516" s="1"/>
    </row>
    <row r="517" spans="1:124" ht="12.75" x14ac:dyDescent="0.2">
      <c r="A517" s="111">
        <f t="shared" si="299"/>
        <v>44782</v>
      </c>
      <c r="B517" s="112">
        <f t="shared" si="292"/>
        <v>0</v>
      </c>
      <c r="C517" s="112">
        <f t="shared" si="305"/>
        <v>0</v>
      </c>
      <c r="D517" s="113">
        <f t="shared" si="300"/>
        <v>5692.31</v>
      </c>
      <c r="E517" s="114">
        <f t="shared" si="313"/>
        <v>5739.56</v>
      </c>
      <c r="F517" s="115">
        <f t="shared" si="314"/>
        <v>44732</v>
      </c>
      <c r="G517" s="116">
        <f t="shared" si="293"/>
        <v>8.3006723105383262E-3</v>
      </c>
      <c r="H517" s="117">
        <f t="shared" si="301"/>
        <v>44795</v>
      </c>
      <c r="I517" s="117">
        <f t="shared" si="294"/>
        <v>44795</v>
      </c>
      <c r="J517" s="118">
        <f t="shared" si="302"/>
        <v>23</v>
      </c>
      <c r="K517" s="118">
        <f t="shared" si="317"/>
        <v>14</v>
      </c>
      <c r="L517" s="8">
        <f t="shared" si="303"/>
        <v>1.0050444000000001</v>
      </c>
      <c r="M517" s="119">
        <f t="shared" si="316"/>
        <v>1.0083006699999999</v>
      </c>
      <c r="N517" s="119">
        <f t="shared" si="310"/>
        <v>1.1301884831400375</v>
      </c>
      <c r="O517" s="112">
        <f t="shared" si="315"/>
        <v>1.1358896000000001</v>
      </c>
      <c r="P517" s="112">
        <f t="shared" si="295"/>
        <v>0</v>
      </c>
      <c r="Q517" s="162">
        <f t="shared" si="306"/>
        <v>0</v>
      </c>
      <c r="R517" s="30">
        <f t="shared" si="307"/>
        <v>0</v>
      </c>
      <c r="S517" s="112">
        <f t="shared" si="312"/>
        <v>0</v>
      </c>
      <c r="T517" s="122">
        <f t="shared" si="304"/>
        <v>0.20100000000000001</v>
      </c>
      <c r="U517" s="120">
        <f t="shared" si="311"/>
        <v>14</v>
      </c>
      <c r="V517" s="120">
        <v>252</v>
      </c>
      <c r="W517" s="119">
        <f t="shared" si="296"/>
        <v>1.010227196</v>
      </c>
      <c r="X517" s="112">
        <f t="shared" si="297"/>
        <v>0</v>
      </c>
      <c r="Y517" s="112">
        <f t="shared" si="298"/>
        <v>0</v>
      </c>
      <c r="Z517" s="125" t="str">
        <f t="shared" si="308"/>
        <v>A+J=</v>
      </c>
      <c r="AA517" s="117">
        <f t="shared" si="309"/>
        <v>44795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22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3"/>
      <c r="DE517" s="1"/>
      <c r="DF517" s="1"/>
      <c r="DG517" s="1"/>
      <c r="DH517" s="1"/>
      <c r="DI517" s="1"/>
      <c r="DJ517" s="1"/>
      <c r="DK517" s="1"/>
      <c r="DL517" s="1"/>
      <c r="DM517" s="1"/>
      <c r="DN517" s="4"/>
      <c r="DO517" s="1"/>
      <c r="DP517" s="1"/>
      <c r="DQ517" s="1"/>
      <c r="DR517" s="1"/>
      <c r="DS517" s="1"/>
      <c r="DT517" s="1"/>
    </row>
    <row r="518" spans="1:124" ht="12.75" x14ac:dyDescent="0.2">
      <c r="A518" s="111">
        <f t="shared" si="299"/>
        <v>44783</v>
      </c>
      <c r="B518" s="112">
        <f t="shared" si="292"/>
        <v>0</v>
      </c>
      <c r="C518" s="112">
        <f t="shared" si="305"/>
        <v>0</v>
      </c>
      <c r="D518" s="113">
        <f t="shared" si="300"/>
        <v>5692.31</v>
      </c>
      <c r="E518" s="114">
        <f t="shared" si="313"/>
        <v>5739.56</v>
      </c>
      <c r="F518" s="115">
        <f t="shared" si="314"/>
        <v>44732</v>
      </c>
      <c r="G518" s="116">
        <f t="shared" si="293"/>
        <v>8.3006723105383262E-3</v>
      </c>
      <c r="H518" s="117">
        <f t="shared" si="301"/>
        <v>44795</v>
      </c>
      <c r="I518" s="117">
        <f t="shared" si="294"/>
        <v>44795</v>
      </c>
      <c r="J518" s="118">
        <f t="shared" si="302"/>
        <v>23</v>
      </c>
      <c r="K518" s="118">
        <f t="shared" si="317"/>
        <v>15</v>
      </c>
      <c r="L518" s="8">
        <f t="shared" si="303"/>
        <v>1.0054056899999999</v>
      </c>
      <c r="M518" s="119">
        <f t="shared" si="316"/>
        <v>1.0083006699999999</v>
      </c>
      <c r="N518" s="119">
        <f t="shared" si="310"/>
        <v>1.1301884831400375</v>
      </c>
      <c r="O518" s="112">
        <f t="shared" si="315"/>
        <v>1.13629793</v>
      </c>
      <c r="P518" s="112">
        <f t="shared" si="295"/>
        <v>0</v>
      </c>
      <c r="Q518" s="162">
        <f t="shared" si="306"/>
        <v>0</v>
      </c>
      <c r="R518" s="30">
        <f t="shared" si="307"/>
        <v>0</v>
      </c>
      <c r="S518" s="112">
        <f t="shared" si="312"/>
        <v>0</v>
      </c>
      <c r="T518" s="122">
        <f t="shared" si="304"/>
        <v>0.20100000000000001</v>
      </c>
      <c r="U518" s="120">
        <f t="shared" si="311"/>
        <v>15</v>
      </c>
      <c r="V518" s="120">
        <v>252</v>
      </c>
      <c r="W518" s="119">
        <f t="shared" si="296"/>
        <v>1.0109617</v>
      </c>
      <c r="X518" s="112">
        <f t="shared" si="297"/>
        <v>0</v>
      </c>
      <c r="Y518" s="112">
        <f t="shared" si="298"/>
        <v>0</v>
      </c>
      <c r="Z518" s="125" t="str">
        <f t="shared" si="308"/>
        <v>A+J=</v>
      </c>
      <c r="AA518" s="117">
        <f t="shared" si="309"/>
        <v>44795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22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3"/>
      <c r="DE518" s="1"/>
      <c r="DF518" s="1"/>
      <c r="DG518" s="1"/>
      <c r="DH518" s="1"/>
      <c r="DI518" s="1"/>
      <c r="DJ518" s="1"/>
      <c r="DK518" s="1"/>
      <c r="DL518" s="1"/>
      <c r="DM518" s="1"/>
      <c r="DN518" s="4"/>
      <c r="DO518" s="1"/>
      <c r="DP518" s="1"/>
      <c r="DQ518" s="1"/>
      <c r="DR518" s="1"/>
      <c r="DS518" s="1"/>
      <c r="DT518" s="1"/>
    </row>
    <row r="519" spans="1:124" ht="12.75" x14ac:dyDescent="0.2">
      <c r="A519" s="111">
        <f t="shared" si="299"/>
        <v>44784</v>
      </c>
      <c r="B519" s="112">
        <f t="shared" si="292"/>
        <v>0</v>
      </c>
      <c r="C519" s="112">
        <f t="shared" si="305"/>
        <v>0</v>
      </c>
      <c r="D519" s="113">
        <f t="shared" si="300"/>
        <v>5692.31</v>
      </c>
      <c r="E519" s="114">
        <f t="shared" si="313"/>
        <v>5739.56</v>
      </c>
      <c r="F519" s="115">
        <f t="shared" si="314"/>
        <v>44732</v>
      </c>
      <c r="G519" s="116">
        <f t="shared" si="293"/>
        <v>8.3006723105383262E-3</v>
      </c>
      <c r="H519" s="117">
        <f t="shared" si="301"/>
        <v>44795</v>
      </c>
      <c r="I519" s="117">
        <f t="shared" si="294"/>
        <v>44795</v>
      </c>
      <c r="J519" s="118">
        <f t="shared" si="302"/>
        <v>23</v>
      </c>
      <c r="K519" s="118">
        <f t="shared" si="317"/>
        <v>16</v>
      </c>
      <c r="L519" s="8">
        <f t="shared" si="303"/>
        <v>1.0057671100000001</v>
      </c>
      <c r="M519" s="119">
        <f t="shared" si="316"/>
        <v>1.0083006699999999</v>
      </c>
      <c r="N519" s="119">
        <f t="shared" si="310"/>
        <v>1.1301884831400375</v>
      </c>
      <c r="O519" s="112">
        <f t="shared" si="315"/>
        <v>1.1367064</v>
      </c>
      <c r="P519" s="112">
        <f t="shared" si="295"/>
        <v>0</v>
      </c>
      <c r="Q519" s="162">
        <f t="shared" si="306"/>
        <v>0</v>
      </c>
      <c r="R519" s="30">
        <f t="shared" si="307"/>
        <v>0</v>
      </c>
      <c r="S519" s="112">
        <f t="shared" si="312"/>
        <v>0</v>
      </c>
      <c r="T519" s="122">
        <f t="shared" si="304"/>
        <v>0.20100000000000001</v>
      </c>
      <c r="U519" s="120">
        <f t="shared" si="311"/>
        <v>16</v>
      </c>
      <c r="V519" s="120">
        <v>252</v>
      </c>
      <c r="W519" s="119">
        <f t="shared" si="296"/>
        <v>1.0116967379999999</v>
      </c>
      <c r="X519" s="112">
        <f t="shared" si="297"/>
        <v>0</v>
      </c>
      <c r="Y519" s="112">
        <f t="shared" si="298"/>
        <v>0</v>
      </c>
      <c r="Z519" s="125" t="str">
        <f t="shared" si="308"/>
        <v>A+J=</v>
      </c>
      <c r="AA519" s="117">
        <f t="shared" si="309"/>
        <v>44795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22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3"/>
      <c r="DE519" s="1"/>
      <c r="DF519" s="1"/>
      <c r="DG519" s="1"/>
      <c r="DH519" s="1"/>
      <c r="DI519" s="1"/>
      <c r="DJ519" s="1"/>
      <c r="DK519" s="1"/>
      <c r="DL519" s="1"/>
      <c r="DM519" s="1"/>
      <c r="DN519" s="4"/>
      <c r="DO519" s="1"/>
      <c r="DP519" s="1"/>
      <c r="DQ519" s="1"/>
      <c r="DR519" s="1"/>
      <c r="DS519" s="1"/>
      <c r="DT519" s="1"/>
    </row>
    <row r="520" spans="1:124" ht="12.75" x14ac:dyDescent="0.2">
      <c r="A520" s="111">
        <f t="shared" si="299"/>
        <v>44785</v>
      </c>
      <c r="B520" s="112">
        <f t="shared" si="292"/>
        <v>0</v>
      </c>
      <c r="C520" s="112">
        <f t="shared" si="305"/>
        <v>0</v>
      </c>
      <c r="D520" s="113">
        <f t="shared" si="300"/>
        <v>5692.31</v>
      </c>
      <c r="E520" s="114">
        <f t="shared" si="313"/>
        <v>5739.56</v>
      </c>
      <c r="F520" s="115">
        <f t="shared" si="314"/>
        <v>44732</v>
      </c>
      <c r="G520" s="116">
        <f t="shared" si="293"/>
        <v>8.3006723105383262E-3</v>
      </c>
      <c r="H520" s="117">
        <f t="shared" si="301"/>
        <v>44795</v>
      </c>
      <c r="I520" s="117">
        <f t="shared" si="294"/>
        <v>44795</v>
      </c>
      <c r="J520" s="118">
        <f t="shared" si="302"/>
        <v>23</v>
      </c>
      <c r="K520" s="118">
        <f t="shared" si="317"/>
        <v>17</v>
      </c>
      <c r="L520" s="8">
        <f t="shared" si="303"/>
        <v>1.00612865</v>
      </c>
      <c r="M520" s="119">
        <f t="shared" si="316"/>
        <v>1.0083006699999999</v>
      </c>
      <c r="N520" s="119">
        <f t="shared" si="310"/>
        <v>1.1301884831400375</v>
      </c>
      <c r="O520" s="112">
        <f t="shared" si="315"/>
        <v>1.13711501</v>
      </c>
      <c r="P520" s="112">
        <f t="shared" si="295"/>
        <v>0</v>
      </c>
      <c r="Q520" s="162">
        <f t="shared" si="306"/>
        <v>0</v>
      </c>
      <c r="R520" s="30">
        <f t="shared" si="307"/>
        <v>0</v>
      </c>
      <c r="S520" s="112">
        <f t="shared" si="312"/>
        <v>0</v>
      </c>
      <c r="T520" s="122">
        <f t="shared" si="304"/>
        <v>0.20100000000000001</v>
      </c>
      <c r="U520" s="120">
        <f t="shared" si="311"/>
        <v>17</v>
      </c>
      <c r="V520" s="120">
        <v>252</v>
      </c>
      <c r="W520" s="119">
        <f t="shared" si="296"/>
        <v>1.0124323099999999</v>
      </c>
      <c r="X520" s="112">
        <f t="shared" si="297"/>
        <v>0</v>
      </c>
      <c r="Y520" s="112">
        <f t="shared" si="298"/>
        <v>0</v>
      </c>
      <c r="Z520" s="125" t="str">
        <f t="shared" si="308"/>
        <v>A+J=</v>
      </c>
      <c r="AA520" s="117">
        <f t="shared" si="309"/>
        <v>44795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22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3"/>
      <c r="DE520" s="1"/>
      <c r="DF520" s="1"/>
      <c r="DG520" s="1"/>
      <c r="DH520" s="1"/>
      <c r="DI520" s="1"/>
      <c r="DJ520" s="1"/>
      <c r="DK520" s="1"/>
      <c r="DL520" s="1"/>
      <c r="DM520" s="1"/>
      <c r="DN520" s="4"/>
      <c r="DO520" s="1"/>
      <c r="DP520" s="1"/>
      <c r="DQ520" s="1"/>
      <c r="DR520" s="1"/>
      <c r="DS520" s="1"/>
      <c r="DT520" s="1"/>
    </row>
    <row r="521" spans="1:124" ht="12.75" x14ac:dyDescent="0.2">
      <c r="A521" s="111">
        <f t="shared" si="299"/>
        <v>44786</v>
      </c>
      <c r="B521" s="112">
        <f t="shared" si="292"/>
        <v>0</v>
      </c>
      <c r="C521" s="112">
        <f t="shared" si="305"/>
        <v>0</v>
      </c>
      <c r="D521" s="113">
        <f t="shared" si="300"/>
        <v>5692.31</v>
      </c>
      <c r="E521" s="114">
        <f t="shared" si="313"/>
        <v>5739.56</v>
      </c>
      <c r="F521" s="115">
        <f t="shared" si="314"/>
        <v>44732</v>
      </c>
      <c r="G521" s="116">
        <f t="shared" si="293"/>
        <v>8.3006723105383262E-3</v>
      </c>
      <c r="H521" s="117">
        <f t="shared" si="301"/>
        <v>44795</v>
      </c>
      <c r="I521" s="117">
        <f t="shared" si="294"/>
        <v>44795</v>
      </c>
      <c r="J521" s="118">
        <f t="shared" si="302"/>
        <v>23</v>
      </c>
      <c r="K521" s="118">
        <f t="shared" si="317"/>
        <v>18</v>
      </c>
      <c r="L521" s="8">
        <f t="shared" si="303"/>
        <v>1.0064903300000001</v>
      </c>
      <c r="M521" s="119">
        <f t="shared" si="316"/>
        <v>1.0083006699999999</v>
      </c>
      <c r="N521" s="119">
        <f t="shared" si="310"/>
        <v>1.1301884831400375</v>
      </c>
      <c r="O521" s="112">
        <f t="shared" si="315"/>
        <v>1.13752377</v>
      </c>
      <c r="P521" s="112">
        <f t="shared" si="295"/>
        <v>0</v>
      </c>
      <c r="Q521" s="162">
        <f t="shared" si="306"/>
        <v>0</v>
      </c>
      <c r="R521" s="30">
        <f t="shared" si="307"/>
        <v>0</v>
      </c>
      <c r="S521" s="112">
        <f t="shared" si="312"/>
        <v>0</v>
      </c>
      <c r="T521" s="122">
        <f t="shared" si="304"/>
        <v>0.20100000000000001</v>
      </c>
      <c r="U521" s="120">
        <f t="shared" si="311"/>
        <v>18</v>
      </c>
      <c r="V521" s="120">
        <v>252</v>
      </c>
      <c r="W521" s="119">
        <f t="shared" si="296"/>
        <v>1.0131684169999999</v>
      </c>
      <c r="X521" s="112">
        <f t="shared" si="297"/>
        <v>0</v>
      </c>
      <c r="Y521" s="112">
        <f t="shared" si="298"/>
        <v>0</v>
      </c>
      <c r="Z521" s="125" t="str">
        <f t="shared" si="308"/>
        <v>A+J=</v>
      </c>
      <c r="AA521" s="117">
        <f t="shared" si="309"/>
        <v>44795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22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3"/>
      <c r="DE521" s="1"/>
      <c r="DF521" s="1"/>
      <c r="DG521" s="1"/>
      <c r="DH521" s="1"/>
      <c r="DI521" s="1"/>
      <c r="DJ521" s="1"/>
      <c r="DK521" s="1"/>
      <c r="DL521" s="1"/>
      <c r="DM521" s="1"/>
      <c r="DN521" s="4"/>
      <c r="DO521" s="1"/>
      <c r="DP521" s="1"/>
      <c r="DQ521" s="1"/>
      <c r="DR521" s="1"/>
      <c r="DS521" s="1"/>
      <c r="DT521" s="1"/>
    </row>
    <row r="522" spans="1:124" ht="12.75" x14ac:dyDescent="0.2">
      <c r="A522" s="111">
        <f t="shared" si="299"/>
        <v>44787</v>
      </c>
      <c r="B522" s="112">
        <f t="shared" ref="B522:B585" si="318">(P522+X522)</f>
        <v>0</v>
      </c>
      <c r="C522" s="112">
        <f t="shared" si="305"/>
        <v>0</v>
      </c>
      <c r="D522" s="113">
        <f t="shared" si="300"/>
        <v>5692.31</v>
      </c>
      <c r="E522" s="114">
        <f t="shared" si="313"/>
        <v>5739.56</v>
      </c>
      <c r="F522" s="115">
        <f t="shared" si="314"/>
        <v>44732</v>
      </c>
      <c r="G522" s="116">
        <f t="shared" ref="G522:G585" si="319">(E522/D522)-1</f>
        <v>8.3006723105383262E-3</v>
      </c>
      <c r="H522" s="117">
        <f t="shared" si="301"/>
        <v>44795</v>
      </c>
      <c r="I522" s="117">
        <f t="shared" ref="I522:I585" si="320">IF(A522&gt;I521,H522,I521)</f>
        <v>44795</v>
      </c>
      <c r="J522" s="118">
        <f t="shared" si="302"/>
        <v>23</v>
      </c>
      <c r="K522" s="118">
        <f t="shared" si="317"/>
        <v>18</v>
      </c>
      <c r="L522" s="8">
        <f t="shared" si="303"/>
        <v>1.0064903300000001</v>
      </c>
      <c r="M522" s="119">
        <f t="shared" si="316"/>
        <v>1.0083006699999999</v>
      </c>
      <c r="N522" s="119">
        <f t="shared" si="310"/>
        <v>1.1301884831400375</v>
      </c>
      <c r="O522" s="112">
        <f t="shared" si="315"/>
        <v>1.13752377</v>
      </c>
      <c r="P522" s="112">
        <f t="shared" ref="P522:P585" si="321">TRUNC(C522*O522,8)</f>
        <v>0</v>
      </c>
      <c r="Q522" s="162">
        <f t="shared" si="306"/>
        <v>0</v>
      </c>
      <c r="R522" s="30">
        <f t="shared" si="307"/>
        <v>0</v>
      </c>
      <c r="S522" s="112">
        <f t="shared" si="312"/>
        <v>0</v>
      </c>
      <c r="T522" s="122">
        <f t="shared" si="304"/>
        <v>0.20100000000000001</v>
      </c>
      <c r="U522" s="120">
        <f t="shared" si="311"/>
        <v>18</v>
      </c>
      <c r="V522" s="120">
        <v>252</v>
      </c>
      <c r="W522" s="119">
        <f t="shared" ref="W522:W585" si="322">ROUND((1+T522)^TRUNC((U522/V522),9),9)</f>
        <v>1.0131684169999999</v>
      </c>
      <c r="X522" s="112">
        <f t="shared" ref="X522:X585" si="323">TRUNC((P522*(W522-1)),8)</f>
        <v>0</v>
      </c>
      <c r="Y522" s="112">
        <f t="shared" ref="Y522:Y585" si="324">IF(Q522&gt;0,S522+X522,0)</f>
        <v>0</v>
      </c>
      <c r="Z522" s="125" t="str">
        <f t="shared" si="308"/>
        <v>A+J=</v>
      </c>
      <c r="AA522" s="117">
        <f t="shared" si="309"/>
        <v>44795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22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3"/>
      <c r="DE522" s="1"/>
      <c r="DF522" s="1"/>
      <c r="DG522" s="1"/>
      <c r="DH522" s="1"/>
      <c r="DI522" s="1"/>
      <c r="DJ522" s="1"/>
      <c r="DK522" s="1"/>
      <c r="DL522" s="1"/>
      <c r="DM522" s="1"/>
      <c r="DN522" s="4"/>
      <c r="DO522" s="1"/>
      <c r="DP522" s="1"/>
      <c r="DQ522" s="1"/>
      <c r="DR522" s="1"/>
      <c r="DS522" s="1"/>
      <c r="DT522" s="1"/>
    </row>
    <row r="523" spans="1:124" ht="12.75" x14ac:dyDescent="0.2">
      <c r="A523" s="111">
        <f t="shared" ref="A523:A586" si="325">(A522+1)</f>
        <v>44788</v>
      </c>
      <c r="B523" s="112">
        <f t="shared" si="318"/>
        <v>0</v>
      </c>
      <c r="C523" s="112">
        <f t="shared" si="305"/>
        <v>0</v>
      </c>
      <c r="D523" s="113">
        <f t="shared" ref="D523:D586" si="326">IF(E523=E522,D522,E522)</f>
        <v>5692.31</v>
      </c>
      <c r="E523" s="114">
        <f t="shared" si="313"/>
        <v>5739.56</v>
      </c>
      <c r="F523" s="115">
        <f t="shared" si="314"/>
        <v>44732</v>
      </c>
      <c r="G523" s="116">
        <f t="shared" si="319"/>
        <v>8.3006723105383262E-3</v>
      </c>
      <c r="H523" s="117">
        <f t="shared" ref="H523:H586" si="327">IF(DAY(A523)=H$9,VLOOKUP(A523,AH$118:AN$450,4),H522)</f>
        <v>44795</v>
      </c>
      <c r="I523" s="117">
        <f t="shared" si="320"/>
        <v>44795</v>
      </c>
      <c r="J523" s="118">
        <f t="shared" ref="J523:J586" si="328">IF(I523=I522,J522,NETWORKDAYS(I522,I523,$AD$148:$AD$502)-1)</f>
        <v>23</v>
      </c>
      <c r="K523" s="118">
        <f t="shared" si="317"/>
        <v>18</v>
      </c>
      <c r="L523" s="8">
        <f t="shared" ref="L523:L586" si="329">IF(E523&lt;D523,1,TRUNC((E523/D523)^TRUNC((K523/J523),9),8))</f>
        <v>1.0064903300000001</v>
      </c>
      <c r="M523" s="119">
        <f t="shared" si="316"/>
        <v>1.0083006699999999</v>
      </c>
      <c r="N523" s="119">
        <f t="shared" si="310"/>
        <v>1.1301884831400375</v>
      </c>
      <c r="O523" s="112">
        <f t="shared" si="315"/>
        <v>1.13752377</v>
      </c>
      <c r="P523" s="112">
        <f t="shared" si="321"/>
        <v>0</v>
      </c>
      <c r="Q523" s="162">
        <f t="shared" si="306"/>
        <v>0</v>
      </c>
      <c r="R523" s="30">
        <f t="shared" si="307"/>
        <v>0</v>
      </c>
      <c r="S523" s="112">
        <f t="shared" si="312"/>
        <v>0</v>
      </c>
      <c r="T523" s="122">
        <f t="shared" ref="T523:T586" si="330">(T522)</f>
        <v>0.20100000000000001</v>
      </c>
      <c r="U523" s="120">
        <f t="shared" si="311"/>
        <v>18</v>
      </c>
      <c r="V523" s="120">
        <v>252</v>
      </c>
      <c r="W523" s="119">
        <f t="shared" si="322"/>
        <v>1.0131684169999999</v>
      </c>
      <c r="X523" s="112">
        <f t="shared" si="323"/>
        <v>0</v>
      </c>
      <c r="Y523" s="112">
        <f t="shared" si="324"/>
        <v>0</v>
      </c>
      <c r="Z523" s="125" t="str">
        <f t="shared" si="308"/>
        <v>A+J=</v>
      </c>
      <c r="AA523" s="117">
        <f t="shared" si="309"/>
        <v>44795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22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3"/>
      <c r="DE523" s="1"/>
      <c r="DF523" s="1"/>
      <c r="DG523" s="1"/>
      <c r="DH523" s="1"/>
      <c r="DI523" s="1"/>
      <c r="DJ523" s="1"/>
      <c r="DK523" s="1"/>
      <c r="DL523" s="1"/>
      <c r="DM523" s="1"/>
      <c r="DN523" s="4"/>
      <c r="DO523" s="1"/>
      <c r="DP523" s="1"/>
      <c r="DQ523" s="1"/>
      <c r="DR523" s="1"/>
      <c r="DS523" s="1"/>
      <c r="DT523" s="1"/>
    </row>
    <row r="524" spans="1:124" ht="12.75" x14ac:dyDescent="0.2">
      <c r="A524" s="111">
        <f t="shared" si="325"/>
        <v>44789</v>
      </c>
      <c r="B524" s="112">
        <f t="shared" si="318"/>
        <v>0</v>
      </c>
      <c r="C524" s="112">
        <f t="shared" ref="C524:C587" si="331">TRUNC(IF(Q523&gt;0,VLOOKUP(A523,$AD$12:$AE$140,2),C523),8)</f>
        <v>0</v>
      </c>
      <c r="D524" s="113">
        <f t="shared" si="326"/>
        <v>5692.31</v>
      </c>
      <c r="E524" s="114">
        <f t="shared" si="313"/>
        <v>5739.56</v>
      </c>
      <c r="F524" s="115">
        <f t="shared" si="314"/>
        <v>44732</v>
      </c>
      <c r="G524" s="116">
        <f t="shared" si="319"/>
        <v>8.3006723105383262E-3</v>
      </c>
      <c r="H524" s="117">
        <f t="shared" si="327"/>
        <v>44795</v>
      </c>
      <c r="I524" s="117">
        <f t="shared" si="320"/>
        <v>44795</v>
      </c>
      <c r="J524" s="118">
        <f t="shared" si="328"/>
        <v>23</v>
      </c>
      <c r="K524" s="118">
        <f t="shared" si="317"/>
        <v>19</v>
      </c>
      <c r="L524" s="8">
        <f t="shared" si="329"/>
        <v>1.0068521399999999</v>
      </c>
      <c r="M524" s="119">
        <f t="shared" si="316"/>
        <v>1.0083006699999999</v>
      </c>
      <c r="N524" s="119">
        <f t="shared" si="310"/>
        <v>1.1301884831400375</v>
      </c>
      <c r="O524" s="112">
        <f t="shared" si="315"/>
        <v>1.13793269</v>
      </c>
      <c r="P524" s="112">
        <f t="shared" si="321"/>
        <v>0</v>
      </c>
      <c r="Q524" s="162">
        <f t="shared" ref="Q524:Q587" si="332">IF(VLOOKUP(A524,AD$10:AK$140,8)=VLOOKUP(A523,AD$10:AK$140,8),0,VLOOKUP(A524,AD$10:AK$140,8))</f>
        <v>0</v>
      </c>
      <c r="R524" s="30">
        <f t="shared" ref="R524:R587" si="333">IF(Q524&gt;0,VLOOKUP($A524,$AD$10:$AI$140,6),0)</f>
        <v>0</v>
      </c>
      <c r="S524" s="112">
        <f t="shared" si="312"/>
        <v>0</v>
      </c>
      <c r="T524" s="122">
        <f t="shared" si="330"/>
        <v>0.20100000000000001</v>
      </c>
      <c r="U524" s="120">
        <f t="shared" si="311"/>
        <v>19</v>
      </c>
      <c r="V524" s="120">
        <v>252</v>
      </c>
      <c r="W524" s="119">
        <f t="shared" si="322"/>
        <v>1.0139050590000001</v>
      </c>
      <c r="X524" s="112">
        <f t="shared" si="323"/>
        <v>0</v>
      </c>
      <c r="Y524" s="112">
        <f t="shared" si="324"/>
        <v>0</v>
      </c>
      <c r="Z524" s="125" t="str">
        <f t="shared" ref="Z524:Z587" si="334">IF($Q523&gt;0,VLOOKUP($A523,$AD$10:$AM$140,9),Z523)</f>
        <v>A+J=</v>
      </c>
      <c r="AA524" s="117">
        <f t="shared" ref="AA524:AA587" si="335">IF($Q523&gt;0,VLOOKUP($A523,$AD$10:$AM$140,10),AA523)</f>
        <v>44795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22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3"/>
      <c r="DE524" s="1"/>
      <c r="DF524" s="1"/>
      <c r="DG524" s="1"/>
      <c r="DH524" s="1"/>
      <c r="DI524" s="1"/>
      <c r="DJ524" s="1"/>
      <c r="DK524" s="1"/>
      <c r="DL524" s="1"/>
      <c r="DM524" s="1"/>
      <c r="DN524" s="4"/>
      <c r="DO524" s="1"/>
      <c r="DP524" s="1"/>
      <c r="DQ524" s="1"/>
      <c r="DR524" s="1"/>
      <c r="DS524" s="1"/>
      <c r="DT524" s="1"/>
    </row>
    <row r="525" spans="1:124" ht="12.75" x14ac:dyDescent="0.2">
      <c r="A525" s="111">
        <f t="shared" si="325"/>
        <v>44790</v>
      </c>
      <c r="B525" s="112">
        <f t="shared" si="318"/>
        <v>0</v>
      </c>
      <c r="C525" s="112">
        <f t="shared" si="331"/>
        <v>0</v>
      </c>
      <c r="D525" s="113">
        <f t="shared" si="326"/>
        <v>5692.31</v>
      </c>
      <c r="E525" s="114">
        <f t="shared" si="313"/>
        <v>5739.56</v>
      </c>
      <c r="F525" s="115">
        <f t="shared" si="314"/>
        <v>44732</v>
      </c>
      <c r="G525" s="116">
        <f t="shared" si="319"/>
        <v>8.3006723105383262E-3</v>
      </c>
      <c r="H525" s="117">
        <f t="shared" si="327"/>
        <v>44795</v>
      </c>
      <c r="I525" s="117">
        <f t="shared" si="320"/>
        <v>44795</v>
      </c>
      <c r="J525" s="118">
        <f t="shared" si="328"/>
        <v>23</v>
      </c>
      <c r="K525" s="118">
        <f t="shared" si="317"/>
        <v>20</v>
      </c>
      <c r="L525" s="8">
        <f t="shared" si="329"/>
        <v>1.00721408</v>
      </c>
      <c r="M525" s="119">
        <f t="shared" si="316"/>
        <v>1.0083006699999999</v>
      </c>
      <c r="N525" s="119">
        <f t="shared" si="310"/>
        <v>1.1301884831400375</v>
      </c>
      <c r="O525" s="112">
        <f t="shared" si="315"/>
        <v>1.1383417499999999</v>
      </c>
      <c r="P525" s="112">
        <f t="shared" si="321"/>
        <v>0</v>
      </c>
      <c r="Q525" s="162">
        <f t="shared" si="332"/>
        <v>0</v>
      </c>
      <c r="R525" s="30">
        <f t="shared" si="333"/>
        <v>0</v>
      </c>
      <c r="S525" s="112">
        <f t="shared" si="312"/>
        <v>0</v>
      </c>
      <c r="T525" s="122">
        <f t="shared" si="330"/>
        <v>0.20100000000000001</v>
      </c>
      <c r="U525" s="120">
        <f t="shared" si="311"/>
        <v>20</v>
      </c>
      <c r="V525" s="120">
        <v>252</v>
      </c>
      <c r="W525" s="119">
        <f t="shared" si="322"/>
        <v>1.0146422369999999</v>
      </c>
      <c r="X525" s="112">
        <f t="shared" si="323"/>
        <v>0</v>
      </c>
      <c r="Y525" s="112">
        <f t="shared" si="324"/>
        <v>0</v>
      </c>
      <c r="Z525" s="125" t="str">
        <f t="shared" si="334"/>
        <v>A+J=</v>
      </c>
      <c r="AA525" s="117">
        <f t="shared" si="335"/>
        <v>44795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22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3"/>
      <c r="DE525" s="1"/>
      <c r="DF525" s="1"/>
      <c r="DG525" s="1"/>
      <c r="DH525" s="1"/>
      <c r="DI525" s="1"/>
      <c r="DJ525" s="1"/>
      <c r="DK525" s="1"/>
      <c r="DL525" s="1"/>
      <c r="DM525" s="1"/>
      <c r="DN525" s="4"/>
      <c r="DO525" s="1"/>
      <c r="DP525" s="1"/>
      <c r="DQ525" s="1"/>
      <c r="DR525" s="1"/>
      <c r="DS525" s="1"/>
      <c r="DT525" s="1"/>
    </row>
    <row r="526" spans="1:124" ht="12.75" x14ac:dyDescent="0.2">
      <c r="A526" s="111">
        <f t="shared" si="325"/>
        <v>44791</v>
      </c>
      <c r="B526" s="112">
        <f t="shared" si="318"/>
        <v>0</v>
      </c>
      <c r="C526" s="112">
        <f t="shared" si="331"/>
        <v>0</v>
      </c>
      <c r="D526" s="113">
        <f t="shared" si="326"/>
        <v>5692.31</v>
      </c>
      <c r="E526" s="114">
        <f t="shared" si="313"/>
        <v>5739.56</v>
      </c>
      <c r="F526" s="115">
        <f t="shared" si="314"/>
        <v>44732</v>
      </c>
      <c r="G526" s="116">
        <f t="shared" si="319"/>
        <v>8.3006723105383262E-3</v>
      </c>
      <c r="H526" s="117">
        <f t="shared" si="327"/>
        <v>44795</v>
      </c>
      <c r="I526" s="117">
        <f t="shared" si="320"/>
        <v>44795</v>
      </c>
      <c r="J526" s="118">
        <f t="shared" si="328"/>
        <v>23</v>
      </c>
      <c r="K526" s="118">
        <f t="shared" si="317"/>
        <v>21</v>
      </c>
      <c r="L526" s="8">
        <f t="shared" si="329"/>
        <v>1.0075761400000001</v>
      </c>
      <c r="M526" s="119">
        <f t="shared" si="316"/>
        <v>1.0083006699999999</v>
      </c>
      <c r="N526" s="119">
        <f t="shared" si="310"/>
        <v>1.1301884831400375</v>
      </c>
      <c r="O526" s="112">
        <f t="shared" si="315"/>
        <v>1.13875094</v>
      </c>
      <c r="P526" s="112">
        <f t="shared" si="321"/>
        <v>0</v>
      </c>
      <c r="Q526" s="162">
        <f t="shared" si="332"/>
        <v>0</v>
      </c>
      <c r="R526" s="30">
        <f t="shared" si="333"/>
        <v>0</v>
      </c>
      <c r="S526" s="112">
        <f t="shared" si="312"/>
        <v>0</v>
      </c>
      <c r="T526" s="122">
        <f t="shared" si="330"/>
        <v>0.20100000000000001</v>
      </c>
      <c r="U526" s="120">
        <f t="shared" si="311"/>
        <v>21</v>
      </c>
      <c r="V526" s="120">
        <v>252</v>
      </c>
      <c r="W526" s="119">
        <f t="shared" si="322"/>
        <v>1.0153799509999999</v>
      </c>
      <c r="X526" s="112">
        <f t="shared" si="323"/>
        <v>0</v>
      </c>
      <c r="Y526" s="112">
        <f t="shared" si="324"/>
        <v>0</v>
      </c>
      <c r="Z526" s="125" t="str">
        <f t="shared" si="334"/>
        <v>A+J=</v>
      </c>
      <c r="AA526" s="117">
        <f t="shared" si="335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22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3"/>
      <c r="DE526" s="1"/>
      <c r="DF526" s="1"/>
      <c r="DG526" s="1"/>
      <c r="DH526" s="1"/>
      <c r="DI526" s="1"/>
      <c r="DJ526" s="1"/>
      <c r="DK526" s="1"/>
      <c r="DL526" s="1"/>
      <c r="DM526" s="1"/>
      <c r="DN526" s="4"/>
      <c r="DO526" s="1"/>
      <c r="DP526" s="1"/>
      <c r="DQ526" s="1"/>
      <c r="DR526" s="1"/>
      <c r="DS526" s="1"/>
      <c r="DT526" s="1"/>
    </row>
    <row r="527" spans="1:124" ht="12.75" x14ac:dyDescent="0.2">
      <c r="A527" s="111">
        <f t="shared" si="325"/>
        <v>44792</v>
      </c>
      <c r="B527" s="112">
        <f t="shared" si="318"/>
        <v>0</v>
      </c>
      <c r="C527" s="112">
        <f t="shared" si="331"/>
        <v>0</v>
      </c>
      <c r="D527" s="113">
        <f t="shared" si="326"/>
        <v>5692.31</v>
      </c>
      <c r="E527" s="114">
        <f t="shared" si="313"/>
        <v>5739.56</v>
      </c>
      <c r="F527" s="115">
        <f t="shared" si="314"/>
        <v>44732</v>
      </c>
      <c r="G527" s="116">
        <f t="shared" si="319"/>
        <v>8.3006723105383262E-3</v>
      </c>
      <c r="H527" s="117">
        <f t="shared" si="327"/>
        <v>44795</v>
      </c>
      <c r="I527" s="117">
        <f t="shared" si="320"/>
        <v>44795</v>
      </c>
      <c r="J527" s="118">
        <f t="shared" si="328"/>
        <v>23</v>
      </c>
      <c r="K527" s="118">
        <f t="shared" si="317"/>
        <v>22</v>
      </c>
      <c r="L527" s="8">
        <f t="shared" si="329"/>
        <v>1.0079383399999999</v>
      </c>
      <c r="M527" s="119">
        <f t="shared" si="316"/>
        <v>1.0083006699999999</v>
      </c>
      <c r="N527" s="119">
        <f t="shared" si="310"/>
        <v>1.1301884831400375</v>
      </c>
      <c r="O527" s="112">
        <f t="shared" si="315"/>
        <v>1.1391602999999999</v>
      </c>
      <c r="P527" s="112">
        <f t="shared" si="321"/>
        <v>0</v>
      </c>
      <c r="Q527" s="162">
        <f t="shared" si="332"/>
        <v>0</v>
      </c>
      <c r="R527" s="30">
        <f t="shared" si="333"/>
        <v>0</v>
      </c>
      <c r="S527" s="112">
        <f t="shared" si="312"/>
        <v>0</v>
      </c>
      <c r="T527" s="122">
        <f t="shared" si="330"/>
        <v>0.20100000000000001</v>
      </c>
      <c r="U527" s="120">
        <f t="shared" si="311"/>
        <v>22</v>
      </c>
      <c r="V527" s="120">
        <v>252</v>
      </c>
      <c r="W527" s="119">
        <f t="shared" si="322"/>
        <v>1.0161182010000001</v>
      </c>
      <c r="X527" s="112">
        <f t="shared" si="323"/>
        <v>0</v>
      </c>
      <c r="Y527" s="112">
        <f t="shared" si="324"/>
        <v>0</v>
      </c>
      <c r="Z527" s="125" t="str">
        <f t="shared" si="334"/>
        <v>A+J=</v>
      </c>
      <c r="AA527" s="117">
        <f t="shared" si="335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22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3"/>
      <c r="DE527" s="1"/>
      <c r="DF527" s="1"/>
      <c r="DG527" s="1"/>
      <c r="DH527" s="1"/>
      <c r="DI527" s="1"/>
      <c r="DJ527" s="1"/>
      <c r="DK527" s="1"/>
      <c r="DL527" s="1"/>
      <c r="DM527" s="1"/>
      <c r="DN527" s="4"/>
      <c r="DO527" s="1"/>
      <c r="DP527" s="1"/>
      <c r="DQ527" s="1"/>
      <c r="DR527" s="1"/>
      <c r="DS527" s="1"/>
      <c r="DT527" s="1"/>
    </row>
    <row r="528" spans="1:124" ht="12.75" x14ac:dyDescent="0.2">
      <c r="A528" s="111">
        <f t="shared" si="325"/>
        <v>44793</v>
      </c>
      <c r="B528" s="112">
        <f t="shared" si="318"/>
        <v>0</v>
      </c>
      <c r="C528" s="112">
        <f t="shared" si="331"/>
        <v>0</v>
      </c>
      <c r="D528" s="113">
        <f t="shared" si="326"/>
        <v>5692.31</v>
      </c>
      <c r="E528" s="114">
        <f t="shared" si="313"/>
        <v>5739.56</v>
      </c>
      <c r="F528" s="115">
        <f t="shared" si="314"/>
        <v>44732</v>
      </c>
      <c r="G528" s="116">
        <f t="shared" si="319"/>
        <v>8.3006723105383262E-3</v>
      </c>
      <c r="H528" s="117">
        <f t="shared" si="327"/>
        <v>44824</v>
      </c>
      <c r="I528" s="117">
        <f t="shared" si="320"/>
        <v>44795</v>
      </c>
      <c r="J528" s="118">
        <f t="shared" si="328"/>
        <v>23</v>
      </c>
      <c r="K528" s="118">
        <f t="shared" si="317"/>
        <v>23</v>
      </c>
      <c r="L528" s="8">
        <f t="shared" si="329"/>
        <v>1.0083006699999999</v>
      </c>
      <c r="M528" s="119">
        <f t="shared" si="316"/>
        <v>1.0083006699999999</v>
      </c>
      <c r="N528" s="119">
        <f t="shared" si="310"/>
        <v>1.1301884831400375</v>
      </c>
      <c r="O528" s="112">
        <f t="shared" si="315"/>
        <v>1.1395698000000001</v>
      </c>
      <c r="P528" s="112">
        <f t="shared" si="321"/>
        <v>0</v>
      </c>
      <c r="Q528" s="162">
        <f t="shared" si="332"/>
        <v>0</v>
      </c>
      <c r="R528" s="30">
        <f t="shared" si="333"/>
        <v>0</v>
      </c>
      <c r="S528" s="112">
        <f t="shared" si="312"/>
        <v>0</v>
      </c>
      <c r="T528" s="122">
        <f t="shared" si="330"/>
        <v>0.20100000000000001</v>
      </c>
      <c r="U528" s="120">
        <f t="shared" si="311"/>
        <v>23</v>
      </c>
      <c r="V528" s="120">
        <v>252</v>
      </c>
      <c r="W528" s="119">
        <f t="shared" si="322"/>
        <v>1.016856988</v>
      </c>
      <c r="X528" s="112">
        <f t="shared" si="323"/>
        <v>0</v>
      </c>
      <c r="Y528" s="112">
        <f t="shared" si="324"/>
        <v>0</v>
      </c>
      <c r="Z528" s="125" t="str">
        <f t="shared" si="334"/>
        <v>A+J=</v>
      </c>
      <c r="AA528" s="117">
        <f t="shared" si="335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22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3"/>
      <c r="DE528" s="1"/>
      <c r="DF528" s="1"/>
      <c r="DG528" s="1"/>
      <c r="DH528" s="1"/>
      <c r="DI528" s="1"/>
      <c r="DJ528" s="1"/>
      <c r="DK528" s="1"/>
      <c r="DL528" s="1"/>
      <c r="DM528" s="1"/>
      <c r="DN528" s="4"/>
      <c r="DO528" s="1"/>
      <c r="DP528" s="1"/>
      <c r="DQ528" s="1"/>
      <c r="DR528" s="1"/>
      <c r="DS528" s="1"/>
      <c r="DT528" s="1"/>
    </row>
    <row r="529" spans="1:124" ht="12.75" x14ac:dyDescent="0.2">
      <c r="A529" s="111">
        <f t="shared" si="325"/>
        <v>44794</v>
      </c>
      <c r="B529" s="112">
        <f t="shared" si="318"/>
        <v>0</v>
      </c>
      <c r="C529" s="112">
        <f t="shared" si="331"/>
        <v>0</v>
      </c>
      <c r="D529" s="113">
        <f t="shared" si="326"/>
        <v>5692.31</v>
      </c>
      <c r="E529" s="114">
        <f t="shared" si="313"/>
        <v>5739.56</v>
      </c>
      <c r="F529" s="115">
        <f t="shared" si="314"/>
        <v>44732</v>
      </c>
      <c r="G529" s="116">
        <f t="shared" si="319"/>
        <v>8.3006723105383262E-3</v>
      </c>
      <c r="H529" s="117">
        <f t="shared" si="327"/>
        <v>44824</v>
      </c>
      <c r="I529" s="117">
        <f t="shared" si="320"/>
        <v>44795</v>
      </c>
      <c r="J529" s="118">
        <f t="shared" si="328"/>
        <v>23</v>
      </c>
      <c r="K529" s="118">
        <f t="shared" si="317"/>
        <v>23</v>
      </c>
      <c r="L529" s="8">
        <f t="shared" si="329"/>
        <v>1.0083006699999999</v>
      </c>
      <c r="M529" s="119">
        <f t="shared" si="316"/>
        <v>1.0083006699999999</v>
      </c>
      <c r="N529" s="119">
        <f t="shared" si="310"/>
        <v>1.1301884831400375</v>
      </c>
      <c r="O529" s="112">
        <f t="shared" si="315"/>
        <v>1.1395698000000001</v>
      </c>
      <c r="P529" s="112">
        <f t="shared" si="321"/>
        <v>0</v>
      </c>
      <c r="Q529" s="162">
        <f t="shared" si="332"/>
        <v>0</v>
      </c>
      <c r="R529" s="30">
        <f t="shared" si="333"/>
        <v>0</v>
      </c>
      <c r="S529" s="112">
        <f t="shared" si="312"/>
        <v>0</v>
      </c>
      <c r="T529" s="122">
        <f t="shared" si="330"/>
        <v>0.20100000000000001</v>
      </c>
      <c r="U529" s="120">
        <f t="shared" si="311"/>
        <v>23</v>
      </c>
      <c r="V529" s="120">
        <v>252</v>
      </c>
      <c r="W529" s="119">
        <f t="shared" si="322"/>
        <v>1.016856988</v>
      </c>
      <c r="X529" s="112">
        <f t="shared" si="323"/>
        <v>0</v>
      </c>
      <c r="Y529" s="112">
        <f t="shared" si="324"/>
        <v>0</v>
      </c>
      <c r="Z529" s="125" t="str">
        <f t="shared" si="334"/>
        <v>A+J=</v>
      </c>
      <c r="AA529" s="117">
        <f t="shared" si="335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22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3"/>
      <c r="DE529" s="1"/>
      <c r="DF529" s="1"/>
      <c r="DG529" s="1"/>
      <c r="DH529" s="1"/>
      <c r="DI529" s="1"/>
      <c r="DJ529" s="1"/>
      <c r="DK529" s="1"/>
      <c r="DL529" s="1"/>
      <c r="DM529" s="1"/>
      <c r="DN529" s="4"/>
      <c r="DO529" s="1"/>
      <c r="DP529" s="1"/>
      <c r="DQ529" s="1"/>
      <c r="DR529" s="1"/>
      <c r="DS529" s="1"/>
      <c r="DT529" s="1"/>
    </row>
    <row r="530" spans="1:124" ht="12.75" x14ac:dyDescent="0.2">
      <c r="A530" s="111">
        <f t="shared" si="325"/>
        <v>44795</v>
      </c>
      <c r="B530" s="112">
        <f t="shared" si="318"/>
        <v>0</v>
      </c>
      <c r="C530" s="112">
        <f t="shared" si="331"/>
        <v>0</v>
      </c>
      <c r="D530" s="113">
        <f t="shared" si="326"/>
        <v>5692.31</v>
      </c>
      <c r="E530" s="114">
        <f t="shared" si="313"/>
        <v>5739.56</v>
      </c>
      <c r="F530" s="115">
        <f t="shared" si="314"/>
        <v>44732</v>
      </c>
      <c r="G530" s="116">
        <f t="shared" si="319"/>
        <v>8.3006723105383262E-3</v>
      </c>
      <c r="H530" s="117">
        <f t="shared" si="327"/>
        <v>44824</v>
      </c>
      <c r="I530" s="117">
        <f t="shared" si="320"/>
        <v>44795</v>
      </c>
      <c r="J530" s="118">
        <f t="shared" si="328"/>
        <v>23</v>
      </c>
      <c r="K530" s="118">
        <f t="shared" si="317"/>
        <v>23</v>
      </c>
      <c r="L530" s="8">
        <f t="shared" si="329"/>
        <v>1.0083006699999999</v>
      </c>
      <c r="M530" s="119">
        <f t="shared" si="316"/>
        <v>1.0083006699999999</v>
      </c>
      <c r="N530" s="119">
        <f t="shared" si="310"/>
        <v>1.1301884831400375</v>
      </c>
      <c r="O530" s="112">
        <f t="shared" si="315"/>
        <v>1.1395698000000001</v>
      </c>
      <c r="P530" s="112">
        <f t="shared" si="321"/>
        <v>0</v>
      </c>
      <c r="Q530" s="162">
        <f t="shared" si="332"/>
        <v>17</v>
      </c>
      <c r="R530" s="30">
        <f t="shared" si="333"/>
        <v>3.4224999999999998E-2</v>
      </c>
      <c r="S530" s="112">
        <f t="shared" si="312"/>
        <v>0</v>
      </c>
      <c r="T530" s="122">
        <f t="shared" si="330"/>
        <v>0.20100000000000001</v>
      </c>
      <c r="U530" s="120">
        <f t="shared" si="311"/>
        <v>23</v>
      </c>
      <c r="V530" s="120">
        <v>252</v>
      </c>
      <c r="W530" s="119">
        <f t="shared" si="322"/>
        <v>1.016856988</v>
      </c>
      <c r="X530" s="112">
        <f t="shared" si="323"/>
        <v>0</v>
      </c>
      <c r="Y530" s="112">
        <f t="shared" si="324"/>
        <v>0</v>
      </c>
      <c r="Z530" s="125" t="str">
        <f t="shared" si="334"/>
        <v>A+J=</v>
      </c>
      <c r="AA530" s="117">
        <f t="shared" si="335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22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3"/>
      <c r="DE530" s="1"/>
      <c r="DF530" s="1"/>
      <c r="DG530" s="1"/>
      <c r="DH530" s="1"/>
      <c r="DI530" s="1"/>
      <c r="DJ530" s="1"/>
      <c r="DK530" s="1"/>
      <c r="DL530" s="1"/>
      <c r="DM530" s="1"/>
      <c r="DN530" s="4"/>
      <c r="DO530" s="1"/>
      <c r="DP530" s="1"/>
      <c r="DQ530" s="1"/>
      <c r="DR530" s="1"/>
      <c r="DS530" s="1"/>
      <c r="DT530" s="1"/>
    </row>
    <row r="531" spans="1:124" ht="12.75" x14ac:dyDescent="0.2">
      <c r="A531" s="111">
        <f t="shared" si="325"/>
        <v>44796</v>
      </c>
      <c r="B531" s="112">
        <f t="shared" si="318"/>
        <v>0</v>
      </c>
      <c r="C531" s="112">
        <f t="shared" si="331"/>
        <v>0</v>
      </c>
      <c r="D531" s="113">
        <f t="shared" si="326"/>
        <v>5692.31</v>
      </c>
      <c r="E531" s="114">
        <f t="shared" si="313"/>
        <v>5739.56</v>
      </c>
      <c r="F531" s="115">
        <f t="shared" si="314"/>
        <v>44764</v>
      </c>
      <c r="G531" s="116">
        <f t="shared" si="319"/>
        <v>8.3006723105383262E-3</v>
      </c>
      <c r="H531" s="117">
        <f t="shared" si="327"/>
        <v>44824</v>
      </c>
      <c r="I531" s="117">
        <f t="shared" si="320"/>
        <v>44824</v>
      </c>
      <c r="J531" s="118">
        <f t="shared" si="328"/>
        <v>20</v>
      </c>
      <c r="K531" s="118">
        <f t="shared" si="317"/>
        <v>1</v>
      </c>
      <c r="L531" s="8">
        <f t="shared" si="329"/>
        <v>1.0004134</v>
      </c>
      <c r="M531" s="119">
        <f t="shared" si="316"/>
        <v>1.0083006699999999</v>
      </c>
      <c r="N531" s="119">
        <f t="shared" si="310"/>
        <v>1.1395698047763834</v>
      </c>
      <c r="O531" s="112">
        <f t="shared" si="315"/>
        <v>1.1400409</v>
      </c>
      <c r="P531" s="112">
        <f t="shared" si="321"/>
        <v>0</v>
      </c>
      <c r="Q531" s="162">
        <f t="shared" si="332"/>
        <v>0</v>
      </c>
      <c r="R531" s="30">
        <f t="shared" si="333"/>
        <v>0</v>
      </c>
      <c r="S531" s="112">
        <f t="shared" si="312"/>
        <v>0</v>
      </c>
      <c r="T531" s="122">
        <f t="shared" si="330"/>
        <v>0.20100000000000001</v>
      </c>
      <c r="U531" s="120">
        <f t="shared" si="311"/>
        <v>1</v>
      </c>
      <c r="V531" s="120">
        <v>252</v>
      </c>
      <c r="W531" s="119">
        <f t="shared" si="322"/>
        <v>1.000727068</v>
      </c>
      <c r="X531" s="112">
        <f t="shared" si="323"/>
        <v>0</v>
      </c>
      <c r="Y531" s="112">
        <f t="shared" si="324"/>
        <v>0</v>
      </c>
      <c r="Z531" s="125" t="str">
        <f t="shared" si="334"/>
        <v>A+J=</v>
      </c>
      <c r="AA531" s="117">
        <f t="shared" si="335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22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3"/>
      <c r="DE531" s="1"/>
      <c r="DF531" s="1"/>
      <c r="DG531" s="1"/>
      <c r="DH531" s="1"/>
      <c r="DI531" s="1"/>
      <c r="DJ531" s="1"/>
      <c r="DK531" s="1"/>
      <c r="DL531" s="1"/>
      <c r="DM531" s="1"/>
      <c r="DN531" s="4"/>
      <c r="DO531" s="1"/>
      <c r="DP531" s="1"/>
      <c r="DQ531" s="1"/>
      <c r="DR531" s="1"/>
      <c r="DS531" s="1"/>
      <c r="DT531" s="1"/>
    </row>
    <row r="532" spans="1:124" ht="12.75" x14ac:dyDescent="0.2">
      <c r="A532" s="111">
        <f t="shared" si="325"/>
        <v>44797</v>
      </c>
      <c r="B532" s="112">
        <f t="shared" si="318"/>
        <v>0</v>
      </c>
      <c r="C532" s="112">
        <f t="shared" si="331"/>
        <v>0</v>
      </c>
      <c r="D532" s="113">
        <f t="shared" si="326"/>
        <v>5692.31</v>
      </c>
      <c r="E532" s="114">
        <f t="shared" si="313"/>
        <v>5739.56</v>
      </c>
      <c r="F532" s="115">
        <f t="shared" si="314"/>
        <v>44764</v>
      </c>
      <c r="G532" s="116">
        <f t="shared" si="319"/>
        <v>8.3006723105383262E-3</v>
      </c>
      <c r="H532" s="117">
        <f t="shared" si="327"/>
        <v>44824</v>
      </c>
      <c r="I532" s="117">
        <f t="shared" si="320"/>
        <v>44824</v>
      </c>
      <c r="J532" s="118">
        <f t="shared" si="328"/>
        <v>20</v>
      </c>
      <c r="K532" s="118">
        <f t="shared" si="317"/>
        <v>2</v>
      </c>
      <c r="L532" s="8">
        <f t="shared" si="329"/>
        <v>1.00082698</v>
      </c>
      <c r="M532" s="119">
        <f t="shared" si="316"/>
        <v>1.0083006699999999</v>
      </c>
      <c r="N532" s="119">
        <f t="shared" si="310"/>
        <v>1.1395698047763834</v>
      </c>
      <c r="O532" s="112">
        <f t="shared" si="315"/>
        <v>1.1405122000000001</v>
      </c>
      <c r="P532" s="112">
        <f t="shared" si="321"/>
        <v>0</v>
      </c>
      <c r="Q532" s="162">
        <f t="shared" si="332"/>
        <v>0</v>
      </c>
      <c r="R532" s="30">
        <f t="shared" si="333"/>
        <v>0</v>
      </c>
      <c r="S532" s="112">
        <f t="shared" si="312"/>
        <v>0</v>
      </c>
      <c r="T532" s="122">
        <f t="shared" si="330"/>
        <v>0.20100000000000001</v>
      </c>
      <c r="U532" s="120">
        <f t="shared" si="311"/>
        <v>2</v>
      </c>
      <c r="V532" s="120">
        <v>252</v>
      </c>
      <c r="W532" s="119">
        <f t="shared" si="322"/>
        <v>1.0014546639999999</v>
      </c>
      <c r="X532" s="112">
        <f t="shared" si="323"/>
        <v>0</v>
      </c>
      <c r="Y532" s="112">
        <f t="shared" si="324"/>
        <v>0</v>
      </c>
      <c r="Z532" s="125" t="str">
        <f t="shared" si="334"/>
        <v>A+J=</v>
      </c>
      <c r="AA532" s="117">
        <f t="shared" si="335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22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3"/>
      <c r="DE532" s="1"/>
      <c r="DF532" s="1"/>
      <c r="DG532" s="1"/>
      <c r="DH532" s="1"/>
      <c r="DI532" s="1"/>
      <c r="DJ532" s="1"/>
      <c r="DK532" s="1"/>
      <c r="DL532" s="1"/>
      <c r="DM532" s="1"/>
      <c r="DN532" s="4"/>
      <c r="DO532" s="1"/>
      <c r="DP532" s="1"/>
      <c r="DQ532" s="1"/>
      <c r="DR532" s="1"/>
      <c r="DS532" s="1"/>
      <c r="DT532" s="1"/>
    </row>
    <row r="533" spans="1:124" ht="12.75" x14ac:dyDescent="0.2">
      <c r="A533" s="111">
        <f t="shared" si="325"/>
        <v>44798</v>
      </c>
      <c r="B533" s="112">
        <f t="shared" si="318"/>
        <v>0</v>
      </c>
      <c r="C533" s="112">
        <f t="shared" si="331"/>
        <v>0</v>
      </c>
      <c r="D533" s="113">
        <f t="shared" si="326"/>
        <v>5692.31</v>
      </c>
      <c r="E533" s="114">
        <f t="shared" si="313"/>
        <v>5739.56</v>
      </c>
      <c r="F533" s="115">
        <f t="shared" si="314"/>
        <v>44764</v>
      </c>
      <c r="G533" s="116">
        <f t="shared" si="319"/>
        <v>8.3006723105383262E-3</v>
      </c>
      <c r="H533" s="117">
        <f t="shared" si="327"/>
        <v>44824</v>
      </c>
      <c r="I533" s="117">
        <f t="shared" si="320"/>
        <v>44824</v>
      </c>
      <c r="J533" s="118">
        <f t="shared" si="328"/>
        <v>20</v>
      </c>
      <c r="K533" s="118">
        <f t="shared" si="317"/>
        <v>3</v>
      </c>
      <c r="L533" s="8">
        <f t="shared" si="329"/>
        <v>1.0012407299999999</v>
      </c>
      <c r="M533" s="119">
        <f t="shared" si="316"/>
        <v>1.0083006699999999</v>
      </c>
      <c r="N533" s="119">
        <f t="shared" si="310"/>
        <v>1.1395698047763834</v>
      </c>
      <c r="O533" s="112">
        <f t="shared" si="315"/>
        <v>1.1409837</v>
      </c>
      <c r="P533" s="112">
        <f t="shared" si="321"/>
        <v>0</v>
      </c>
      <c r="Q533" s="162">
        <f t="shared" si="332"/>
        <v>0</v>
      </c>
      <c r="R533" s="30">
        <f t="shared" si="333"/>
        <v>0</v>
      </c>
      <c r="S533" s="112">
        <f t="shared" si="312"/>
        <v>0</v>
      </c>
      <c r="T533" s="122">
        <f t="shared" si="330"/>
        <v>0.20100000000000001</v>
      </c>
      <c r="U533" s="120">
        <f t="shared" si="311"/>
        <v>3</v>
      </c>
      <c r="V533" s="120">
        <v>252</v>
      </c>
      <c r="W533" s="119">
        <f t="shared" si="322"/>
        <v>1.00218279</v>
      </c>
      <c r="X533" s="112">
        <f t="shared" si="323"/>
        <v>0</v>
      </c>
      <c r="Y533" s="112">
        <f t="shared" si="324"/>
        <v>0</v>
      </c>
      <c r="Z533" s="125" t="str">
        <f t="shared" si="334"/>
        <v>A+J=</v>
      </c>
      <c r="AA533" s="117">
        <f t="shared" si="335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22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3"/>
      <c r="DE533" s="1"/>
      <c r="DF533" s="1"/>
      <c r="DG533" s="1"/>
      <c r="DH533" s="1"/>
      <c r="DI533" s="1"/>
      <c r="DJ533" s="1"/>
      <c r="DK533" s="1"/>
      <c r="DL533" s="1"/>
      <c r="DM533" s="1"/>
      <c r="DN533" s="4"/>
      <c r="DO533" s="1"/>
      <c r="DP533" s="1"/>
      <c r="DQ533" s="1"/>
      <c r="DR533" s="1"/>
      <c r="DS533" s="1"/>
      <c r="DT533" s="1"/>
    </row>
    <row r="534" spans="1:124" ht="12.75" x14ac:dyDescent="0.2">
      <c r="A534" s="111">
        <f t="shared" si="325"/>
        <v>44799</v>
      </c>
      <c r="B534" s="112">
        <f t="shared" si="318"/>
        <v>0</v>
      </c>
      <c r="C534" s="112">
        <f t="shared" si="331"/>
        <v>0</v>
      </c>
      <c r="D534" s="113">
        <f t="shared" si="326"/>
        <v>5692.31</v>
      </c>
      <c r="E534" s="114">
        <f t="shared" si="313"/>
        <v>5739.56</v>
      </c>
      <c r="F534" s="115">
        <f t="shared" si="314"/>
        <v>44764</v>
      </c>
      <c r="G534" s="116">
        <f t="shared" si="319"/>
        <v>8.3006723105383262E-3</v>
      </c>
      <c r="H534" s="117">
        <f t="shared" si="327"/>
        <v>44824</v>
      </c>
      <c r="I534" s="117">
        <f t="shared" si="320"/>
        <v>44824</v>
      </c>
      <c r="J534" s="118">
        <f t="shared" si="328"/>
        <v>20</v>
      </c>
      <c r="K534" s="118">
        <f t="shared" si="317"/>
        <v>4</v>
      </c>
      <c r="L534" s="8">
        <f t="shared" si="329"/>
        <v>1.0016546399999999</v>
      </c>
      <c r="M534" s="119">
        <f t="shared" si="316"/>
        <v>1.0083006699999999</v>
      </c>
      <c r="N534" s="119">
        <f t="shared" si="310"/>
        <v>1.1395698047763834</v>
      </c>
      <c r="O534" s="112">
        <f t="shared" si="315"/>
        <v>1.14145538</v>
      </c>
      <c r="P534" s="112">
        <f t="shared" si="321"/>
        <v>0</v>
      </c>
      <c r="Q534" s="162">
        <f t="shared" si="332"/>
        <v>0</v>
      </c>
      <c r="R534" s="30">
        <f t="shared" si="333"/>
        <v>0</v>
      </c>
      <c r="S534" s="112">
        <f t="shared" si="312"/>
        <v>0</v>
      </c>
      <c r="T534" s="122">
        <f t="shared" si="330"/>
        <v>0.20100000000000001</v>
      </c>
      <c r="U534" s="120">
        <f t="shared" si="311"/>
        <v>4</v>
      </c>
      <c r="V534" s="120">
        <v>252</v>
      </c>
      <c r="W534" s="119">
        <f t="shared" si="322"/>
        <v>1.0029114450000001</v>
      </c>
      <c r="X534" s="112">
        <f t="shared" si="323"/>
        <v>0</v>
      </c>
      <c r="Y534" s="112">
        <f t="shared" si="324"/>
        <v>0</v>
      </c>
      <c r="Z534" s="125" t="str">
        <f t="shared" si="334"/>
        <v>A+J=</v>
      </c>
      <c r="AA534" s="117">
        <f t="shared" si="335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22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3"/>
      <c r="DE534" s="1"/>
      <c r="DF534" s="1"/>
      <c r="DG534" s="1"/>
      <c r="DH534" s="1"/>
      <c r="DI534" s="1"/>
      <c r="DJ534" s="1"/>
      <c r="DK534" s="1"/>
      <c r="DL534" s="1"/>
      <c r="DM534" s="1"/>
      <c r="DN534" s="4"/>
      <c r="DO534" s="1"/>
      <c r="DP534" s="1"/>
      <c r="DQ534" s="1"/>
      <c r="DR534" s="1"/>
      <c r="DS534" s="1"/>
      <c r="DT534" s="1"/>
    </row>
    <row r="535" spans="1:124" ht="12.75" x14ac:dyDescent="0.2">
      <c r="A535" s="111">
        <f t="shared" si="325"/>
        <v>44800</v>
      </c>
      <c r="B535" s="112">
        <f t="shared" si="318"/>
        <v>0</v>
      </c>
      <c r="C535" s="112">
        <f t="shared" si="331"/>
        <v>0</v>
      </c>
      <c r="D535" s="113">
        <f t="shared" si="326"/>
        <v>5692.31</v>
      </c>
      <c r="E535" s="114">
        <f t="shared" si="313"/>
        <v>5739.56</v>
      </c>
      <c r="F535" s="115">
        <f t="shared" si="314"/>
        <v>44764</v>
      </c>
      <c r="G535" s="116">
        <f t="shared" si="319"/>
        <v>8.3006723105383262E-3</v>
      </c>
      <c r="H535" s="117">
        <f t="shared" si="327"/>
        <v>44824</v>
      </c>
      <c r="I535" s="117">
        <f t="shared" si="320"/>
        <v>44824</v>
      </c>
      <c r="J535" s="118">
        <f t="shared" si="328"/>
        <v>20</v>
      </c>
      <c r="K535" s="118">
        <f t="shared" si="317"/>
        <v>5</v>
      </c>
      <c r="L535" s="8">
        <f t="shared" si="329"/>
        <v>1.00206873</v>
      </c>
      <c r="M535" s="119">
        <f t="shared" si="316"/>
        <v>1.0083006699999999</v>
      </c>
      <c r="N535" s="119">
        <f t="shared" si="310"/>
        <v>1.1395698047763834</v>
      </c>
      <c r="O535" s="112">
        <f t="shared" si="315"/>
        <v>1.1419272600000001</v>
      </c>
      <c r="P535" s="112">
        <f t="shared" si="321"/>
        <v>0</v>
      </c>
      <c r="Q535" s="162">
        <f t="shared" si="332"/>
        <v>0</v>
      </c>
      <c r="R535" s="30">
        <f t="shared" si="333"/>
        <v>0</v>
      </c>
      <c r="S535" s="112">
        <f t="shared" si="312"/>
        <v>0</v>
      </c>
      <c r="T535" s="122">
        <f t="shared" si="330"/>
        <v>0.20100000000000001</v>
      </c>
      <c r="U535" s="120">
        <f t="shared" si="311"/>
        <v>5</v>
      </c>
      <c r="V535" s="120">
        <v>252</v>
      </c>
      <c r="W535" s="119">
        <f t="shared" si="322"/>
        <v>1.00364063</v>
      </c>
      <c r="X535" s="112">
        <f t="shared" si="323"/>
        <v>0</v>
      </c>
      <c r="Y535" s="112">
        <f t="shared" si="324"/>
        <v>0</v>
      </c>
      <c r="Z535" s="125" t="str">
        <f t="shared" si="334"/>
        <v>A+J=</v>
      </c>
      <c r="AA535" s="117">
        <f t="shared" si="335"/>
        <v>44824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22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3"/>
      <c r="DE535" s="1"/>
      <c r="DF535" s="1"/>
      <c r="DG535" s="1"/>
      <c r="DH535" s="1"/>
      <c r="DI535" s="1"/>
      <c r="DJ535" s="1"/>
      <c r="DK535" s="1"/>
      <c r="DL535" s="1"/>
      <c r="DM535" s="1"/>
      <c r="DN535" s="4"/>
      <c r="DO535" s="1"/>
      <c r="DP535" s="1"/>
      <c r="DQ535" s="1"/>
      <c r="DR535" s="1"/>
      <c r="DS535" s="1"/>
      <c r="DT535" s="1"/>
    </row>
    <row r="536" spans="1:124" ht="12.75" x14ac:dyDescent="0.2">
      <c r="A536" s="111">
        <f t="shared" si="325"/>
        <v>44801</v>
      </c>
      <c r="B536" s="112">
        <f t="shared" si="318"/>
        <v>0</v>
      </c>
      <c r="C536" s="112">
        <f t="shared" si="331"/>
        <v>0</v>
      </c>
      <c r="D536" s="113">
        <f t="shared" si="326"/>
        <v>5692.31</v>
      </c>
      <c r="E536" s="114">
        <f t="shared" si="313"/>
        <v>5739.56</v>
      </c>
      <c r="F536" s="115">
        <f t="shared" si="314"/>
        <v>44764</v>
      </c>
      <c r="G536" s="116">
        <f t="shared" si="319"/>
        <v>8.3006723105383262E-3</v>
      </c>
      <c r="H536" s="117">
        <f t="shared" si="327"/>
        <v>44824</v>
      </c>
      <c r="I536" s="117">
        <f t="shared" si="320"/>
        <v>44824</v>
      </c>
      <c r="J536" s="118">
        <f t="shared" si="328"/>
        <v>20</v>
      </c>
      <c r="K536" s="118">
        <f t="shared" si="317"/>
        <v>5</v>
      </c>
      <c r="L536" s="8">
        <f t="shared" si="329"/>
        <v>1.00206873</v>
      </c>
      <c r="M536" s="119">
        <f t="shared" si="316"/>
        <v>1.0083006699999999</v>
      </c>
      <c r="N536" s="119">
        <f t="shared" si="310"/>
        <v>1.1395698047763834</v>
      </c>
      <c r="O536" s="112">
        <f t="shared" si="315"/>
        <v>1.1419272600000001</v>
      </c>
      <c r="P536" s="112">
        <f t="shared" si="321"/>
        <v>0</v>
      </c>
      <c r="Q536" s="162">
        <f t="shared" si="332"/>
        <v>0</v>
      </c>
      <c r="R536" s="30">
        <f t="shared" si="333"/>
        <v>0</v>
      </c>
      <c r="S536" s="112">
        <f t="shared" si="312"/>
        <v>0</v>
      </c>
      <c r="T536" s="122">
        <f t="shared" si="330"/>
        <v>0.20100000000000001</v>
      </c>
      <c r="U536" s="120">
        <f t="shared" si="311"/>
        <v>5</v>
      </c>
      <c r="V536" s="120">
        <v>252</v>
      </c>
      <c r="W536" s="119">
        <f t="shared" si="322"/>
        <v>1.00364063</v>
      </c>
      <c r="X536" s="112">
        <f t="shared" si="323"/>
        <v>0</v>
      </c>
      <c r="Y536" s="112">
        <f t="shared" si="324"/>
        <v>0</v>
      </c>
      <c r="Z536" s="125" t="str">
        <f t="shared" si="334"/>
        <v>A+J=</v>
      </c>
      <c r="AA536" s="117">
        <f t="shared" si="335"/>
        <v>44824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22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3"/>
      <c r="DE536" s="1"/>
      <c r="DF536" s="1"/>
      <c r="DG536" s="1"/>
      <c r="DH536" s="1"/>
      <c r="DI536" s="1"/>
      <c r="DJ536" s="1"/>
      <c r="DK536" s="1"/>
      <c r="DL536" s="1"/>
      <c r="DM536" s="1"/>
      <c r="DN536" s="4"/>
      <c r="DO536" s="1"/>
      <c r="DP536" s="1"/>
      <c r="DQ536" s="1"/>
      <c r="DR536" s="1"/>
      <c r="DS536" s="1"/>
      <c r="DT536" s="1"/>
    </row>
    <row r="537" spans="1:124" ht="12.75" x14ac:dyDescent="0.2">
      <c r="A537" s="111">
        <f t="shared" si="325"/>
        <v>44802</v>
      </c>
      <c r="B537" s="112">
        <f t="shared" si="318"/>
        <v>0</v>
      </c>
      <c r="C537" s="112">
        <f t="shared" si="331"/>
        <v>0</v>
      </c>
      <c r="D537" s="113">
        <f t="shared" si="326"/>
        <v>5692.31</v>
      </c>
      <c r="E537" s="114">
        <f t="shared" si="313"/>
        <v>5739.56</v>
      </c>
      <c r="F537" s="115">
        <f t="shared" si="314"/>
        <v>44764</v>
      </c>
      <c r="G537" s="116">
        <f t="shared" si="319"/>
        <v>8.3006723105383262E-3</v>
      </c>
      <c r="H537" s="117">
        <f t="shared" si="327"/>
        <v>44824</v>
      </c>
      <c r="I537" s="117">
        <f t="shared" si="320"/>
        <v>44824</v>
      </c>
      <c r="J537" s="118">
        <f t="shared" si="328"/>
        <v>20</v>
      </c>
      <c r="K537" s="118">
        <f t="shared" si="317"/>
        <v>5</v>
      </c>
      <c r="L537" s="8">
        <f t="shared" si="329"/>
        <v>1.00206873</v>
      </c>
      <c r="M537" s="119">
        <f t="shared" si="316"/>
        <v>1.0083006699999999</v>
      </c>
      <c r="N537" s="119">
        <f t="shared" si="310"/>
        <v>1.1395698047763834</v>
      </c>
      <c r="O537" s="112">
        <f t="shared" si="315"/>
        <v>1.1419272600000001</v>
      </c>
      <c r="P537" s="112">
        <f t="shared" si="321"/>
        <v>0</v>
      </c>
      <c r="Q537" s="162">
        <f t="shared" si="332"/>
        <v>0</v>
      </c>
      <c r="R537" s="30">
        <f t="shared" si="333"/>
        <v>0</v>
      </c>
      <c r="S537" s="112">
        <f t="shared" si="312"/>
        <v>0</v>
      </c>
      <c r="T537" s="122">
        <f t="shared" si="330"/>
        <v>0.20100000000000001</v>
      </c>
      <c r="U537" s="120">
        <f t="shared" si="311"/>
        <v>5</v>
      </c>
      <c r="V537" s="120">
        <v>252</v>
      </c>
      <c r="W537" s="119">
        <f t="shared" si="322"/>
        <v>1.00364063</v>
      </c>
      <c r="X537" s="112">
        <f t="shared" si="323"/>
        <v>0</v>
      </c>
      <c r="Y537" s="112">
        <f t="shared" si="324"/>
        <v>0</v>
      </c>
      <c r="Z537" s="125" t="str">
        <f t="shared" si="334"/>
        <v>A+J=</v>
      </c>
      <c r="AA537" s="117">
        <f t="shared" si="335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22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3"/>
      <c r="DE537" s="1"/>
      <c r="DF537" s="1"/>
      <c r="DG537" s="1"/>
      <c r="DH537" s="1"/>
      <c r="DI537" s="1"/>
      <c r="DJ537" s="1"/>
      <c r="DK537" s="1"/>
      <c r="DL537" s="1"/>
      <c r="DM537" s="1"/>
      <c r="DN537" s="4"/>
      <c r="DO537" s="1"/>
      <c r="DP537" s="1"/>
      <c r="DQ537" s="1"/>
      <c r="DR537" s="1"/>
      <c r="DS537" s="1"/>
      <c r="DT537" s="1"/>
    </row>
    <row r="538" spans="1:124" ht="12.75" x14ac:dyDescent="0.2">
      <c r="A538" s="111">
        <f t="shared" si="325"/>
        <v>44803</v>
      </c>
      <c r="B538" s="112">
        <f t="shared" si="318"/>
        <v>0</v>
      </c>
      <c r="C538" s="112">
        <f t="shared" si="331"/>
        <v>0</v>
      </c>
      <c r="D538" s="113">
        <f t="shared" si="326"/>
        <v>5692.31</v>
      </c>
      <c r="E538" s="114">
        <f t="shared" si="313"/>
        <v>5739.56</v>
      </c>
      <c r="F538" s="115">
        <f t="shared" si="314"/>
        <v>44764</v>
      </c>
      <c r="G538" s="116">
        <f t="shared" si="319"/>
        <v>8.3006723105383262E-3</v>
      </c>
      <c r="H538" s="117">
        <f t="shared" si="327"/>
        <v>44824</v>
      </c>
      <c r="I538" s="117">
        <f t="shared" si="320"/>
        <v>44824</v>
      </c>
      <c r="J538" s="118">
        <f t="shared" si="328"/>
        <v>20</v>
      </c>
      <c r="K538" s="118">
        <f t="shared" si="317"/>
        <v>6</v>
      </c>
      <c r="L538" s="8">
        <f t="shared" si="329"/>
        <v>1.002483</v>
      </c>
      <c r="M538" s="119">
        <f t="shared" si="316"/>
        <v>1.0083006699999999</v>
      </c>
      <c r="N538" s="119">
        <f t="shared" si="310"/>
        <v>1.1395698047763834</v>
      </c>
      <c r="O538" s="112">
        <f t="shared" si="315"/>
        <v>1.14239935</v>
      </c>
      <c r="P538" s="112">
        <f t="shared" si="321"/>
        <v>0</v>
      </c>
      <c r="Q538" s="162">
        <f t="shared" si="332"/>
        <v>0</v>
      </c>
      <c r="R538" s="30">
        <f t="shared" si="333"/>
        <v>0</v>
      </c>
      <c r="S538" s="112">
        <f t="shared" si="312"/>
        <v>0</v>
      </c>
      <c r="T538" s="122">
        <f t="shared" si="330"/>
        <v>0.20100000000000001</v>
      </c>
      <c r="U538" s="120">
        <f t="shared" si="311"/>
        <v>6</v>
      </c>
      <c r="V538" s="120">
        <v>252</v>
      </c>
      <c r="W538" s="119">
        <f t="shared" si="322"/>
        <v>1.0043703450000001</v>
      </c>
      <c r="X538" s="112">
        <f t="shared" si="323"/>
        <v>0</v>
      </c>
      <c r="Y538" s="112">
        <f t="shared" si="324"/>
        <v>0</v>
      </c>
      <c r="Z538" s="125" t="str">
        <f t="shared" si="334"/>
        <v>A+J=</v>
      </c>
      <c r="AA538" s="117">
        <f t="shared" si="335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22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3"/>
      <c r="DE538" s="1"/>
      <c r="DF538" s="1"/>
      <c r="DG538" s="1"/>
      <c r="DH538" s="1"/>
      <c r="DI538" s="1"/>
      <c r="DJ538" s="1"/>
      <c r="DK538" s="1"/>
      <c r="DL538" s="1"/>
      <c r="DM538" s="1"/>
      <c r="DN538" s="4"/>
      <c r="DO538" s="1"/>
      <c r="DP538" s="1"/>
      <c r="DQ538" s="1"/>
      <c r="DR538" s="1"/>
      <c r="DS538" s="1"/>
      <c r="DT538" s="1"/>
    </row>
    <row r="539" spans="1:124" ht="12.75" x14ac:dyDescent="0.2">
      <c r="A539" s="111">
        <f t="shared" si="325"/>
        <v>44804</v>
      </c>
      <c r="B539" s="112">
        <f t="shared" si="318"/>
        <v>0</v>
      </c>
      <c r="C539" s="112">
        <f t="shared" si="331"/>
        <v>0</v>
      </c>
      <c r="D539" s="113">
        <f t="shared" si="326"/>
        <v>5692.31</v>
      </c>
      <c r="E539" s="114">
        <f t="shared" si="313"/>
        <v>5739.56</v>
      </c>
      <c r="F539" s="115">
        <f t="shared" si="314"/>
        <v>44764</v>
      </c>
      <c r="G539" s="116">
        <f t="shared" si="319"/>
        <v>8.3006723105383262E-3</v>
      </c>
      <c r="H539" s="117">
        <f t="shared" si="327"/>
        <v>44824</v>
      </c>
      <c r="I539" s="117">
        <f t="shared" si="320"/>
        <v>44824</v>
      </c>
      <c r="J539" s="118">
        <f t="shared" si="328"/>
        <v>20</v>
      </c>
      <c r="K539" s="118">
        <f t="shared" si="317"/>
        <v>7</v>
      </c>
      <c r="L539" s="8">
        <f t="shared" si="329"/>
        <v>1.00289743</v>
      </c>
      <c r="M539" s="119">
        <f t="shared" si="316"/>
        <v>1.0083006699999999</v>
      </c>
      <c r="N539" s="119">
        <f t="shared" si="310"/>
        <v>1.1395698047763834</v>
      </c>
      <c r="O539" s="112">
        <f t="shared" si="315"/>
        <v>1.14287162</v>
      </c>
      <c r="P539" s="112">
        <f t="shared" si="321"/>
        <v>0</v>
      </c>
      <c r="Q539" s="162">
        <f t="shared" si="332"/>
        <v>0</v>
      </c>
      <c r="R539" s="30">
        <f t="shared" si="333"/>
        <v>0</v>
      </c>
      <c r="S539" s="112">
        <f t="shared" si="312"/>
        <v>0</v>
      </c>
      <c r="T539" s="122">
        <f t="shared" si="330"/>
        <v>0.20100000000000001</v>
      </c>
      <c r="U539" s="120">
        <f t="shared" si="311"/>
        <v>7</v>
      </c>
      <c r="V539" s="120">
        <v>252</v>
      </c>
      <c r="W539" s="119">
        <f t="shared" si="322"/>
        <v>1.0051005900000001</v>
      </c>
      <c r="X539" s="112">
        <f t="shared" si="323"/>
        <v>0</v>
      </c>
      <c r="Y539" s="112">
        <f t="shared" si="324"/>
        <v>0</v>
      </c>
      <c r="Z539" s="125" t="str">
        <f t="shared" si="334"/>
        <v>A+J=</v>
      </c>
      <c r="AA539" s="117">
        <f t="shared" si="335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22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3"/>
      <c r="DE539" s="1"/>
      <c r="DF539" s="1"/>
      <c r="DG539" s="1"/>
      <c r="DH539" s="1"/>
      <c r="DI539" s="1"/>
      <c r="DJ539" s="1"/>
      <c r="DK539" s="1"/>
      <c r="DL539" s="1"/>
      <c r="DM539" s="1"/>
      <c r="DN539" s="4"/>
      <c r="DO539" s="1"/>
      <c r="DP539" s="1"/>
      <c r="DQ539" s="1"/>
      <c r="DR539" s="1"/>
      <c r="DS539" s="1"/>
      <c r="DT539" s="1"/>
    </row>
    <row r="540" spans="1:124" ht="12.75" x14ac:dyDescent="0.2">
      <c r="A540" s="111">
        <f t="shared" si="325"/>
        <v>44805</v>
      </c>
      <c r="B540" s="112">
        <f t="shared" si="318"/>
        <v>0</v>
      </c>
      <c r="C540" s="112">
        <f t="shared" si="331"/>
        <v>0</v>
      </c>
      <c r="D540" s="113">
        <f t="shared" si="326"/>
        <v>5692.31</v>
      </c>
      <c r="E540" s="114">
        <f t="shared" si="313"/>
        <v>5739.56</v>
      </c>
      <c r="F540" s="115">
        <f t="shared" si="314"/>
        <v>44764</v>
      </c>
      <c r="G540" s="116">
        <f t="shared" si="319"/>
        <v>8.3006723105383262E-3</v>
      </c>
      <c r="H540" s="117">
        <f t="shared" si="327"/>
        <v>44824</v>
      </c>
      <c r="I540" s="117">
        <f t="shared" si="320"/>
        <v>44824</v>
      </c>
      <c r="J540" s="118">
        <f t="shared" si="328"/>
        <v>20</v>
      </c>
      <c r="K540" s="118">
        <f t="shared" si="317"/>
        <v>8</v>
      </c>
      <c r="L540" s="8">
        <f t="shared" si="329"/>
        <v>1.00331203</v>
      </c>
      <c r="M540" s="119">
        <f t="shared" si="316"/>
        <v>1.0083006699999999</v>
      </c>
      <c r="N540" s="119">
        <f t="shared" si="310"/>
        <v>1.1395698047763834</v>
      </c>
      <c r="O540" s="112">
        <f t="shared" si="315"/>
        <v>1.14334409</v>
      </c>
      <c r="P540" s="112">
        <f t="shared" si="321"/>
        <v>0</v>
      </c>
      <c r="Q540" s="162">
        <f t="shared" si="332"/>
        <v>0</v>
      </c>
      <c r="R540" s="30">
        <f t="shared" si="333"/>
        <v>0</v>
      </c>
      <c r="S540" s="112">
        <f t="shared" si="312"/>
        <v>0</v>
      </c>
      <c r="T540" s="122">
        <f t="shared" si="330"/>
        <v>0.20100000000000001</v>
      </c>
      <c r="U540" s="120">
        <f t="shared" si="311"/>
        <v>8</v>
      </c>
      <c r="V540" s="120">
        <v>252</v>
      </c>
      <c r="W540" s="119">
        <f t="shared" si="322"/>
        <v>1.005831366</v>
      </c>
      <c r="X540" s="112">
        <f t="shared" si="323"/>
        <v>0</v>
      </c>
      <c r="Y540" s="112">
        <f t="shared" si="324"/>
        <v>0</v>
      </c>
      <c r="Z540" s="125" t="str">
        <f t="shared" si="334"/>
        <v>A+J=</v>
      </c>
      <c r="AA540" s="117">
        <f t="shared" si="335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22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3"/>
      <c r="DE540" s="1"/>
      <c r="DF540" s="1"/>
      <c r="DG540" s="1"/>
      <c r="DH540" s="1"/>
      <c r="DI540" s="1"/>
      <c r="DJ540" s="1"/>
      <c r="DK540" s="1"/>
      <c r="DL540" s="1"/>
      <c r="DM540" s="1"/>
      <c r="DN540" s="4"/>
      <c r="DO540" s="1"/>
      <c r="DP540" s="1"/>
      <c r="DQ540" s="1"/>
      <c r="DR540" s="1"/>
      <c r="DS540" s="1"/>
      <c r="DT540" s="1"/>
    </row>
    <row r="541" spans="1:124" ht="12.75" x14ac:dyDescent="0.2">
      <c r="A541" s="111">
        <f t="shared" si="325"/>
        <v>44806</v>
      </c>
      <c r="B541" s="112">
        <f t="shared" si="318"/>
        <v>0</v>
      </c>
      <c r="C541" s="112">
        <f t="shared" si="331"/>
        <v>0</v>
      </c>
      <c r="D541" s="113">
        <f t="shared" si="326"/>
        <v>5692.31</v>
      </c>
      <c r="E541" s="114">
        <f t="shared" si="313"/>
        <v>5739.56</v>
      </c>
      <c r="F541" s="115">
        <f t="shared" si="314"/>
        <v>44764</v>
      </c>
      <c r="G541" s="116">
        <f t="shared" si="319"/>
        <v>8.3006723105383262E-3</v>
      </c>
      <c r="H541" s="117">
        <f t="shared" si="327"/>
        <v>44824</v>
      </c>
      <c r="I541" s="117">
        <f t="shared" si="320"/>
        <v>44824</v>
      </c>
      <c r="J541" s="118">
        <f t="shared" si="328"/>
        <v>20</v>
      </c>
      <c r="K541" s="118">
        <f t="shared" si="317"/>
        <v>9</v>
      </c>
      <c r="L541" s="8">
        <f t="shared" si="329"/>
        <v>1.0037268100000001</v>
      </c>
      <c r="M541" s="119">
        <f t="shared" si="316"/>
        <v>1.0083006699999999</v>
      </c>
      <c r="N541" s="119">
        <f t="shared" si="310"/>
        <v>1.1395698047763834</v>
      </c>
      <c r="O541" s="112">
        <f t="shared" si="315"/>
        <v>1.14381676</v>
      </c>
      <c r="P541" s="112">
        <f t="shared" si="321"/>
        <v>0</v>
      </c>
      <c r="Q541" s="162">
        <f t="shared" si="332"/>
        <v>0</v>
      </c>
      <c r="R541" s="30">
        <f t="shared" si="333"/>
        <v>0</v>
      </c>
      <c r="S541" s="112">
        <f t="shared" si="312"/>
        <v>0</v>
      </c>
      <c r="T541" s="122">
        <f t="shared" si="330"/>
        <v>0.20100000000000001</v>
      </c>
      <c r="U541" s="120">
        <f t="shared" si="311"/>
        <v>9</v>
      </c>
      <c r="V541" s="120">
        <v>252</v>
      </c>
      <c r="W541" s="119">
        <f t="shared" si="322"/>
        <v>1.006562674</v>
      </c>
      <c r="X541" s="112">
        <f t="shared" si="323"/>
        <v>0</v>
      </c>
      <c r="Y541" s="112">
        <f t="shared" si="324"/>
        <v>0</v>
      </c>
      <c r="Z541" s="125" t="str">
        <f t="shared" si="334"/>
        <v>A+J=</v>
      </c>
      <c r="AA541" s="117">
        <f t="shared" si="335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22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3"/>
      <c r="DE541" s="1"/>
      <c r="DF541" s="1"/>
      <c r="DG541" s="1"/>
      <c r="DH541" s="1"/>
      <c r="DI541" s="1"/>
      <c r="DJ541" s="1"/>
      <c r="DK541" s="1"/>
      <c r="DL541" s="1"/>
      <c r="DM541" s="1"/>
      <c r="DN541" s="4"/>
      <c r="DO541" s="1"/>
      <c r="DP541" s="1"/>
      <c r="DQ541" s="1"/>
      <c r="DR541" s="1"/>
      <c r="DS541" s="1"/>
      <c r="DT541" s="1"/>
    </row>
    <row r="542" spans="1:124" ht="12.75" x14ac:dyDescent="0.2">
      <c r="A542" s="111">
        <f t="shared" si="325"/>
        <v>44807</v>
      </c>
      <c r="B542" s="112">
        <f t="shared" si="318"/>
        <v>0</v>
      </c>
      <c r="C542" s="112">
        <f t="shared" si="331"/>
        <v>0</v>
      </c>
      <c r="D542" s="113">
        <f t="shared" si="326"/>
        <v>5692.31</v>
      </c>
      <c r="E542" s="114">
        <f t="shared" si="313"/>
        <v>5739.56</v>
      </c>
      <c r="F542" s="115">
        <f t="shared" si="314"/>
        <v>44764</v>
      </c>
      <c r="G542" s="116">
        <f t="shared" si="319"/>
        <v>8.3006723105383262E-3</v>
      </c>
      <c r="H542" s="117">
        <f t="shared" si="327"/>
        <v>44824</v>
      </c>
      <c r="I542" s="117">
        <f t="shared" si="320"/>
        <v>44824</v>
      </c>
      <c r="J542" s="118">
        <f t="shared" si="328"/>
        <v>20</v>
      </c>
      <c r="K542" s="118">
        <f t="shared" si="317"/>
        <v>10</v>
      </c>
      <c r="L542" s="8">
        <f t="shared" si="329"/>
        <v>1.0041417500000001</v>
      </c>
      <c r="M542" s="119">
        <f t="shared" si="316"/>
        <v>1.0083006699999999</v>
      </c>
      <c r="N542" s="119">
        <f t="shared" si="310"/>
        <v>1.1395698047763834</v>
      </c>
      <c r="O542" s="112">
        <f t="shared" si="315"/>
        <v>1.14428961</v>
      </c>
      <c r="P542" s="112">
        <f t="shared" si="321"/>
        <v>0</v>
      </c>
      <c r="Q542" s="162">
        <f t="shared" si="332"/>
        <v>0</v>
      </c>
      <c r="R542" s="30">
        <f t="shared" si="333"/>
        <v>0</v>
      </c>
      <c r="S542" s="112">
        <f t="shared" si="312"/>
        <v>0</v>
      </c>
      <c r="T542" s="122">
        <f t="shared" si="330"/>
        <v>0.20100000000000001</v>
      </c>
      <c r="U542" s="120">
        <f t="shared" si="311"/>
        <v>10</v>
      </c>
      <c r="V542" s="120">
        <v>252</v>
      </c>
      <c r="W542" s="119">
        <f t="shared" si="322"/>
        <v>1.007294514</v>
      </c>
      <c r="X542" s="112">
        <f t="shared" si="323"/>
        <v>0</v>
      </c>
      <c r="Y542" s="112">
        <f t="shared" si="324"/>
        <v>0</v>
      </c>
      <c r="Z542" s="125" t="str">
        <f t="shared" si="334"/>
        <v>A+J=</v>
      </c>
      <c r="AA542" s="117">
        <f t="shared" si="335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22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3"/>
      <c r="DE542" s="1"/>
      <c r="DF542" s="1"/>
      <c r="DG542" s="1"/>
      <c r="DH542" s="1"/>
      <c r="DI542" s="1"/>
      <c r="DJ542" s="1"/>
      <c r="DK542" s="1"/>
      <c r="DL542" s="1"/>
      <c r="DM542" s="1"/>
      <c r="DN542" s="4"/>
      <c r="DO542" s="1"/>
      <c r="DP542" s="1"/>
      <c r="DQ542" s="1"/>
      <c r="DR542" s="1"/>
      <c r="DS542" s="1"/>
      <c r="DT542" s="1"/>
    </row>
    <row r="543" spans="1:124" ht="12.75" x14ac:dyDescent="0.2">
      <c r="A543" s="111">
        <f t="shared" si="325"/>
        <v>44808</v>
      </c>
      <c r="B543" s="112">
        <f t="shared" si="318"/>
        <v>0</v>
      </c>
      <c r="C543" s="112">
        <f t="shared" si="331"/>
        <v>0</v>
      </c>
      <c r="D543" s="113">
        <f t="shared" si="326"/>
        <v>5692.31</v>
      </c>
      <c r="E543" s="114">
        <f t="shared" si="313"/>
        <v>5739.56</v>
      </c>
      <c r="F543" s="115">
        <f t="shared" si="314"/>
        <v>44764</v>
      </c>
      <c r="G543" s="116">
        <f t="shared" si="319"/>
        <v>8.3006723105383262E-3</v>
      </c>
      <c r="H543" s="117">
        <f t="shared" si="327"/>
        <v>44824</v>
      </c>
      <c r="I543" s="117">
        <f t="shared" si="320"/>
        <v>44824</v>
      </c>
      <c r="J543" s="118">
        <f t="shared" si="328"/>
        <v>20</v>
      </c>
      <c r="K543" s="118">
        <f t="shared" si="317"/>
        <v>10</v>
      </c>
      <c r="L543" s="8">
        <f t="shared" si="329"/>
        <v>1.0041417500000001</v>
      </c>
      <c r="M543" s="119">
        <f t="shared" si="316"/>
        <v>1.0083006699999999</v>
      </c>
      <c r="N543" s="119">
        <f t="shared" ref="N543:N606" si="336">IF(I543&gt;I542,N542*M543,N542)</f>
        <v>1.1395698047763834</v>
      </c>
      <c r="O543" s="112">
        <f t="shared" si="315"/>
        <v>1.14428961</v>
      </c>
      <c r="P543" s="112">
        <f t="shared" si="321"/>
        <v>0</v>
      </c>
      <c r="Q543" s="162">
        <f t="shared" si="332"/>
        <v>0</v>
      </c>
      <c r="R543" s="30">
        <f t="shared" si="333"/>
        <v>0</v>
      </c>
      <c r="S543" s="112">
        <f t="shared" si="312"/>
        <v>0</v>
      </c>
      <c r="T543" s="122">
        <f t="shared" si="330"/>
        <v>0.20100000000000001</v>
      </c>
      <c r="U543" s="120">
        <f t="shared" si="311"/>
        <v>10</v>
      </c>
      <c r="V543" s="120">
        <v>252</v>
      </c>
      <c r="W543" s="119">
        <f t="shared" si="322"/>
        <v>1.007294514</v>
      </c>
      <c r="X543" s="112">
        <f t="shared" si="323"/>
        <v>0</v>
      </c>
      <c r="Y543" s="112">
        <f t="shared" si="324"/>
        <v>0</v>
      </c>
      <c r="Z543" s="125" t="str">
        <f t="shared" si="334"/>
        <v>A+J=</v>
      </c>
      <c r="AA543" s="117">
        <f t="shared" si="335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22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3"/>
      <c r="DE543" s="1"/>
      <c r="DF543" s="1"/>
      <c r="DG543" s="1"/>
      <c r="DH543" s="1"/>
      <c r="DI543" s="1"/>
      <c r="DJ543" s="1"/>
      <c r="DK543" s="1"/>
      <c r="DL543" s="1"/>
      <c r="DM543" s="1"/>
      <c r="DN543" s="4"/>
      <c r="DO543" s="1"/>
      <c r="DP543" s="1"/>
      <c r="DQ543" s="1"/>
      <c r="DR543" s="1"/>
      <c r="DS543" s="1"/>
      <c r="DT543" s="1"/>
    </row>
    <row r="544" spans="1:124" ht="12.75" x14ac:dyDescent="0.2">
      <c r="A544" s="111">
        <f t="shared" si="325"/>
        <v>44809</v>
      </c>
      <c r="B544" s="112">
        <f t="shared" si="318"/>
        <v>0</v>
      </c>
      <c r="C544" s="112">
        <f t="shared" si="331"/>
        <v>0</v>
      </c>
      <c r="D544" s="113">
        <f t="shared" si="326"/>
        <v>5692.31</v>
      </c>
      <c r="E544" s="114">
        <f t="shared" si="313"/>
        <v>5739.56</v>
      </c>
      <c r="F544" s="115">
        <f t="shared" si="314"/>
        <v>44764</v>
      </c>
      <c r="G544" s="116">
        <f t="shared" si="319"/>
        <v>8.3006723105383262E-3</v>
      </c>
      <c r="H544" s="117">
        <f t="shared" si="327"/>
        <v>44824</v>
      </c>
      <c r="I544" s="117">
        <f t="shared" si="320"/>
        <v>44824</v>
      </c>
      <c r="J544" s="118">
        <f t="shared" si="328"/>
        <v>20</v>
      </c>
      <c r="K544" s="118">
        <f t="shared" si="317"/>
        <v>10</v>
      </c>
      <c r="L544" s="8">
        <f t="shared" si="329"/>
        <v>1.0041417500000001</v>
      </c>
      <c r="M544" s="119">
        <f t="shared" si="316"/>
        <v>1.0083006699999999</v>
      </c>
      <c r="N544" s="119">
        <f t="shared" si="336"/>
        <v>1.1395698047763834</v>
      </c>
      <c r="O544" s="112">
        <f t="shared" si="315"/>
        <v>1.14428961</v>
      </c>
      <c r="P544" s="112">
        <f t="shared" si="321"/>
        <v>0</v>
      </c>
      <c r="Q544" s="162">
        <f t="shared" si="332"/>
        <v>0</v>
      </c>
      <c r="R544" s="30">
        <f t="shared" si="333"/>
        <v>0</v>
      </c>
      <c r="S544" s="112">
        <f t="shared" si="312"/>
        <v>0</v>
      </c>
      <c r="T544" s="122">
        <f t="shared" si="330"/>
        <v>0.20100000000000001</v>
      </c>
      <c r="U544" s="120">
        <f t="shared" si="311"/>
        <v>10</v>
      </c>
      <c r="V544" s="120">
        <v>252</v>
      </c>
      <c r="W544" s="119">
        <f t="shared" si="322"/>
        <v>1.007294514</v>
      </c>
      <c r="X544" s="112">
        <f t="shared" si="323"/>
        <v>0</v>
      </c>
      <c r="Y544" s="112">
        <f t="shared" si="324"/>
        <v>0</v>
      </c>
      <c r="Z544" s="125" t="str">
        <f t="shared" si="334"/>
        <v>A+J=</v>
      </c>
      <c r="AA544" s="117">
        <f t="shared" si="335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22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3"/>
      <c r="DE544" s="1"/>
      <c r="DF544" s="1"/>
      <c r="DG544" s="1"/>
      <c r="DH544" s="1"/>
      <c r="DI544" s="1"/>
      <c r="DJ544" s="1"/>
      <c r="DK544" s="1"/>
      <c r="DL544" s="1"/>
      <c r="DM544" s="1"/>
      <c r="DN544" s="4"/>
      <c r="DO544" s="1"/>
      <c r="DP544" s="1"/>
      <c r="DQ544" s="1"/>
      <c r="DR544" s="1"/>
      <c r="DS544" s="1"/>
      <c r="DT544" s="1"/>
    </row>
    <row r="545" spans="1:124" ht="12.75" x14ac:dyDescent="0.2">
      <c r="A545" s="111">
        <f t="shared" si="325"/>
        <v>44810</v>
      </c>
      <c r="B545" s="112">
        <f t="shared" si="318"/>
        <v>0</v>
      </c>
      <c r="C545" s="112">
        <f t="shared" si="331"/>
        <v>0</v>
      </c>
      <c r="D545" s="113">
        <f t="shared" si="326"/>
        <v>5692.31</v>
      </c>
      <c r="E545" s="114">
        <f t="shared" si="313"/>
        <v>5739.56</v>
      </c>
      <c r="F545" s="115">
        <f t="shared" si="314"/>
        <v>44764</v>
      </c>
      <c r="G545" s="116">
        <f t="shared" si="319"/>
        <v>8.3006723105383262E-3</v>
      </c>
      <c r="H545" s="117">
        <f t="shared" si="327"/>
        <v>44824</v>
      </c>
      <c r="I545" s="117">
        <f t="shared" si="320"/>
        <v>44824</v>
      </c>
      <c r="J545" s="118">
        <f t="shared" si="328"/>
        <v>20</v>
      </c>
      <c r="K545" s="118">
        <f t="shared" si="317"/>
        <v>11</v>
      </c>
      <c r="L545" s="8">
        <f t="shared" si="329"/>
        <v>1.00455687</v>
      </c>
      <c r="M545" s="119">
        <f t="shared" si="316"/>
        <v>1.0083006699999999</v>
      </c>
      <c r="N545" s="119">
        <f t="shared" si="336"/>
        <v>1.1395698047763834</v>
      </c>
      <c r="O545" s="112">
        <f t="shared" si="315"/>
        <v>1.14476267</v>
      </c>
      <c r="P545" s="112">
        <f t="shared" si="321"/>
        <v>0</v>
      </c>
      <c r="Q545" s="162">
        <f t="shared" si="332"/>
        <v>0</v>
      </c>
      <c r="R545" s="30">
        <f t="shared" si="333"/>
        <v>0</v>
      </c>
      <c r="S545" s="112">
        <f t="shared" si="312"/>
        <v>0</v>
      </c>
      <c r="T545" s="122">
        <f t="shared" si="330"/>
        <v>0.20100000000000001</v>
      </c>
      <c r="U545" s="120">
        <f t="shared" si="311"/>
        <v>11</v>
      </c>
      <c r="V545" s="120">
        <v>252</v>
      </c>
      <c r="W545" s="119">
        <f t="shared" si="322"/>
        <v>1.008026885</v>
      </c>
      <c r="X545" s="112">
        <f t="shared" si="323"/>
        <v>0</v>
      </c>
      <c r="Y545" s="112">
        <f t="shared" si="324"/>
        <v>0</v>
      </c>
      <c r="Z545" s="125" t="str">
        <f t="shared" si="334"/>
        <v>A+J=</v>
      </c>
      <c r="AA545" s="117">
        <f t="shared" si="335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22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3"/>
      <c r="DE545" s="1"/>
      <c r="DF545" s="1"/>
      <c r="DG545" s="1"/>
      <c r="DH545" s="1"/>
      <c r="DI545" s="1"/>
      <c r="DJ545" s="1"/>
      <c r="DK545" s="1"/>
      <c r="DL545" s="1"/>
      <c r="DM545" s="1"/>
      <c r="DN545" s="4"/>
      <c r="DO545" s="1"/>
      <c r="DP545" s="1"/>
      <c r="DQ545" s="1"/>
      <c r="DR545" s="1"/>
      <c r="DS545" s="1"/>
      <c r="DT545" s="1"/>
    </row>
    <row r="546" spans="1:124" ht="12.75" x14ac:dyDescent="0.2">
      <c r="A546" s="111">
        <f t="shared" si="325"/>
        <v>44811</v>
      </c>
      <c r="B546" s="112">
        <f t="shared" si="318"/>
        <v>0</v>
      </c>
      <c r="C546" s="112">
        <f t="shared" si="331"/>
        <v>0</v>
      </c>
      <c r="D546" s="113">
        <f t="shared" si="326"/>
        <v>5692.31</v>
      </c>
      <c r="E546" s="114">
        <f t="shared" si="313"/>
        <v>5739.56</v>
      </c>
      <c r="F546" s="115">
        <f t="shared" si="314"/>
        <v>44764</v>
      </c>
      <c r="G546" s="116">
        <f t="shared" si="319"/>
        <v>8.3006723105383262E-3</v>
      </c>
      <c r="H546" s="117">
        <f t="shared" si="327"/>
        <v>44824</v>
      </c>
      <c r="I546" s="117">
        <f t="shared" si="320"/>
        <v>44824</v>
      </c>
      <c r="J546" s="118">
        <f t="shared" si="328"/>
        <v>20</v>
      </c>
      <c r="K546" s="118">
        <f t="shared" si="317"/>
        <v>12</v>
      </c>
      <c r="L546" s="8">
        <f t="shared" si="329"/>
        <v>1.0049721599999999</v>
      </c>
      <c r="M546" s="119">
        <f t="shared" si="316"/>
        <v>1.0083006699999999</v>
      </c>
      <c r="N546" s="119">
        <f t="shared" si="336"/>
        <v>1.1395698047763834</v>
      </c>
      <c r="O546" s="112">
        <f t="shared" si="315"/>
        <v>1.14523592</v>
      </c>
      <c r="P546" s="112">
        <f t="shared" si="321"/>
        <v>0</v>
      </c>
      <c r="Q546" s="162">
        <f t="shared" si="332"/>
        <v>0</v>
      </c>
      <c r="R546" s="30">
        <f t="shared" si="333"/>
        <v>0</v>
      </c>
      <c r="S546" s="112">
        <f t="shared" si="312"/>
        <v>0</v>
      </c>
      <c r="T546" s="122">
        <f t="shared" si="330"/>
        <v>0.20100000000000001</v>
      </c>
      <c r="U546" s="120">
        <f t="shared" si="311"/>
        <v>12</v>
      </c>
      <c r="V546" s="120">
        <v>252</v>
      </c>
      <c r="W546" s="119">
        <f t="shared" si="322"/>
        <v>1.008759789</v>
      </c>
      <c r="X546" s="112">
        <f t="shared" si="323"/>
        <v>0</v>
      </c>
      <c r="Y546" s="112">
        <f t="shared" si="324"/>
        <v>0</v>
      </c>
      <c r="Z546" s="125" t="str">
        <f t="shared" si="334"/>
        <v>A+J=</v>
      </c>
      <c r="AA546" s="117">
        <f t="shared" si="335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22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3"/>
      <c r="DE546" s="1"/>
      <c r="DF546" s="1"/>
      <c r="DG546" s="1"/>
      <c r="DH546" s="1"/>
      <c r="DI546" s="1"/>
      <c r="DJ546" s="1"/>
      <c r="DK546" s="1"/>
      <c r="DL546" s="1"/>
      <c r="DM546" s="1"/>
      <c r="DN546" s="4"/>
      <c r="DO546" s="1"/>
      <c r="DP546" s="1"/>
      <c r="DQ546" s="1"/>
      <c r="DR546" s="1"/>
      <c r="DS546" s="1"/>
      <c r="DT546" s="1"/>
    </row>
    <row r="547" spans="1:124" ht="12.75" x14ac:dyDescent="0.2">
      <c r="A547" s="111">
        <f t="shared" si="325"/>
        <v>44812</v>
      </c>
      <c r="B547" s="112">
        <f t="shared" si="318"/>
        <v>0</v>
      </c>
      <c r="C547" s="112">
        <f t="shared" si="331"/>
        <v>0</v>
      </c>
      <c r="D547" s="113">
        <f t="shared" si="326"/>
        <v>5692.31</v>
      </c>
      <c r="E547" s="114">
        <f t="shared" si="313"/>
        <v>5739.56</v>
      </c>
      <c r="F547" s="115">
        <f t="shared" si="314"/>
        <v>44764</v>
      </c>
      <c r="G547" s="116">
        <f t="shared" si="319"/>
        <v>8.3006723105383262E-3</v>
      </c>
      <c r="H547" s="117">
        <f t="shared" si="327"/>
        <v>44824</v>
      </c>
      <c r="I547" s="117">
        <f t="shared" si="320"/>
        <v>44824</v>
      </c>
      <c r="J547" s="118">
        <f t="shared" si="328"/>
        <v>20</v>
      </c>
      <c r="K547" s="118">
        <f t="shared" si="317"/>
        <v>12</v>
      </c>
      <c r="L547" s="8">
        <f t="shared" si="329"/>
        <v>1.0049721599999999</v>
      </c>
      <c r="M547" s="119">
        <f t="shared" si="316"/>
        <v>1.0083006699999999</v>
      </c>
      <c r="N547" s="119">
        <f t="shared" si="336"/>
        <v>1.1395698047763834</v>
      </c>
      <c r="O547" s="112">
        <f t="shared" si="315"/>
        <v>1.14523592</v>
      </c>
      <c r="P547" s="112">
        <f t="shared" si="321"/>
        <v>0</v>
      </c>
      <c r="Q547" s="162">
        <f t="shared" si="332"/>
        <v>0</v>
      </c>
      <c r="R547" s="30">
        <f t="shared" si="333"/>
        <v>0</v>
      </c>
      <c r="S547" s="112">
        <f t="shared" si="312"/>
        <v>0</v>
      </c>
      <c r="T547" s="122">
        <f t="shared" si="330"/>
        <v>0.20100000000000001</v>
      </c>
      <c r="U547" s="120">
        <f t="shared" si="311"/>
        <v>12</v>
      </c>
      <c r="V547" s="120">
        <v>252</v>
      </c>
      <c r="W547" s="119">
        <f t="shared" si="322"/>
        <v>1.008759789</v>
      </c>
      <c r="X547" s="112">
        <f t="shared" si="323"/>
        <v>0</v>
      </c>
      <c r="Y547" s="112">
        <f t="shared" si="324"/>
        <v>0</v>
      </c>
      <c r="Z547" s="125" t="str">
        <f t="shared" si="334"/>
        <v>A+J=</v>
      </c>
      <c r="AA547" s="117">
        <f t="shared" si="335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22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3"/>
      <c r="DE547" s="1"/>
      <c r="DF547" s="1"/>
      <c r="DG547" s="1"/>
      <c r="DH547" s="1"/>
      <c r="DI547" s="1"/>
      <c r="DJ547" s="1"/>
      <c r="DK547" s="1"/>
      <c r="DL547" s="1"/>
      <c r="DM547" s="1"/>
      <c r="DN547" s="4"/>
      <c r="DO547" s="1"/>
      <c r="DP547" s="1"/>
      <c r="DQ547" s="1"/>
      <c r="DR547" s="1"/>
      <c r="DS547" s="1"/>
      <c r="DT547" s="1"/>
    </row>
    <row r="548" spans="1:124" ht="12.75" x14ac:dyDescent="0.2">
      <c r="A548" s="111">
        <f t="shared" si="325"/>
        <v>44813</v>
      </c>
      <c r="B548" s="112">
        <f t="shared" si="318"/>
        <v>0</v>
      </c>
      <c r="C548" s="112">
        <f t="shared" si="331"/>
        <v>0</v>
      </c>
      <c r="D548" s="113">
        <f t="shared" si="326"/>
        <v>5692.31</v>
      </c>
      <c r="E548" s="114">
        <f t="shared" si="313"/>
        <v>5739.56</v>
      </c>
      <c r="F548" s="115">
        <f t="shared" si="314"/>
        <v>44764</v>
      </c>
      <c r="G548" s="116">
        <f t="shared" si="319"/>
        <v>8.3006723105383262E-3</v>
      </c>
      <c r="H548" s="117">
        <f t="shared" si="327"/>
        <v>44824</v>
      </c>
      <c r="I548" s="117">
        <f t="shared" si="320"/>
        <v>44824</v>
      </c>
      <c r="J548" s="118">
        <f t="shared" si="328"/>
        <v>20</v>
      </c>
      <c r="K548" s="118">
        <f t="shared" si="317"/>
        <v>13</v>
      </c>
      <c r="L548" s="8">
        <f t="shared" si="329"/>
        <v>1.00538762</v>
      </c>
      <c r="M548" s="119">
        <f t="shared" si="316"/>
        <v>1.0083006699999999</v>
      </c>
      <c r="N548" s="119">
        <f t="shared" si="336"/>
        <v>1.1395698047763834</v>
      </c>
      <c r="O548" s="112">
        <f t="shared" si="315"/>
        <v>1.1457093700000001</v>
      </c>
      <c r="P548" s="112">
        <f t="shared" si="321"/>
        <v>0</v>
      </c>
      <c r="Q548" s="162">
        <f t="shared" si="332"/>
        <v>0</v>
      </c>
      <c r="R548" s="30">
        <f t="shared" si="333"/>
        <v>0</v>
      </c>
      <c r="S548" s="112">
        <f t="shared" si="312"/>
        <v>0</v>
      </c>
      <c r="T548" s="122">
        <f t="shared" si="330"/>
        <v>0.20100000000000001</v>
      </c>
      <c r="U548" s="120">
        <f t="shared" si="311"/>
        <v>13</v>
      </c>
      <c r="V548" s="120">
        <v>252</v>
      </c>
      <c r="W548" s="119">
        <f t="shared" si="322"/>
        <v>1.009493226</v>
      </c>
      <c r="X548" s="112">
        <f t="shared" si="323"/>
        <v>0</v>
      </c>
      <c r="Y548" s="112">
        <f t="shared" si="324"/>
        <v>0</v>
      </c>
      <c r="Z548" s="125" t="str">
        <f t="shared" si="334"/>
        <v>A+J=</v>
      </c>
      <c r="AA548" s="117">
        <f t="shared" si="335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22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3"/>
      <c r="DE548" s="1"/>
      <c r="DF548" s="1"/>
      <c r="DG548" s="1"/>
      <c r="DH548" s="1"/>
      <c r="DI548" s="1"/>
      <c r="DJ548" s="1"/>
      <c r="DK548" s="1"/>
      <c r="DL548" s="1"/>
      <c r="DM548" s="1"/>
      <c r="DN548" s="4"/>
      <c r="DO548" s="1"/>
      <c r="DP548" s="1"/>
      <c r="DQ548" s="1"/>
      <c r="DR548" s="1"/>
      <c r="DS548" s="1"/>
      <c r="DT548" s="1"/>
    </row>
    <row r="549" spans="1:124" ht="12.75" x14ac:dyDescent="0.2">
      <c r="A549" s="111">
        <f t="shared" si="325"/>
        <v>44814</v>
      </c>
      <c r="B549" s="112">
        <f t="shared" si="318"/>
        <v>0</v>
      </c>
      <c r="C549" s="112">
        <f t="shared" si="331"/>
        <v>0</v>
      </c>
      <c r="D549" s="113">
        <f t="shared" si="326"/>
        <v>5692.31</v>
      </c>
      <c r="E549" s="114">
        <f t="shared" si="313"/>
        <v>5739.56</v>
      </c>
      <c r="F549" s="115">
        <f t="shared" si="314"/>
        <v>44764</v>
      </c>
      <c r="G549" s="116">
        <f t="shared" si="319"/>
        <v>8.3006723105383262E-3</v>
      </c>
      <c r="H549" s="117">
        <f t="shared" si="327"/>
        <v>44824</v>
      </c>
      <c r="I549" s="117">
        <f t="shared" si="320"/>
        <v>44824</v>
      </c>
      <c r="J549" s="118">
        <f t="shared" si="328"/>
        <v>20</v>
      </c>
      <c r="K549" s="118">
        <f t="shared" si="317"/>
        <v>14</v>
      </c>
      <c r="L549" s="8">
        <f t="shared" si="329"/>
        <v>1.00580326</v>
      </c>
      <c r="M549" s="119">
        <f t="shared" si="316"/>
        <v>1.0083006699999999</v>
      </c>
      <c r="N549" s="119">
        <f t="shared" si="336"/>
        <v>1.1395698047763834</v>
      </c>
      <c r="O549" s="112">
        <f t="shared" si="315"/>
        <v>1.1461830200000001</v>
      </c>
      <c r="P549" s="112">
        <f t="shared" si="321"/>
        <v>0</v>
      </c>
      <c r="Q549" s="162">
        <f t="shared" si="332"/>
        <v>0</v>
      </c>
      <c r="R549" s="30">
        <f t="shared" si="333"/>
        <v>0</v>
      </c>
      <c r="S549" s="112">
        <f t="shared" si="312"/>
        <v>0</v>
      </c>
      <c r="T549" s="122">
        <f t="shared" si="330"/>
        <v>0.20100000000000001</v>
      </c>
      <c r="U549" s="120">
        <f t="shared" ref="U549:U612" si="337">IF(Q548&gt;0,1,IF(K549=K548,U548,U548+1))</f>
        <v>14</v>
      </c>
      <c r="V549" s="120">
        <v>252</v>
      </c>
      <c r="W549" s="119">
        <f t="shared" si="322"/>
        <v>1.010227196</v>
      </c>
      <c r="X549" s="112">
        <f t="shared" si="323"/>
        <v>0</v>
      </c>
      <c r="Y549" s="112">
        <f t="shared" si="324"/>
        <v>0</v>
      </c>
      <c r="Z549" s="125" t="str">
        <f t="shared" si="334"/>
        <v>A+J=</v>
      </c>
      <c r="AA549" s="117">
        <f t="shared" si="335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22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3"/>
      <c r="DE549" s="1"/>
      <c r="DF549" s="1"/>
      <c r="DG549" s="1"/>
      <c r="DH549" s="1"/>
      <c r="DI549" s="1"/>
      <c r="DJ549" s="1"/>
      <c r="DK549" s="1"/>
      <c r="DL549" s="1"/>
      <c r="DM549" s="1"/>
      <c r="DN549" s="4"/>
      <c r="DO549" s="1"/>
      <c r="DP549" s="1"/>
      <c r="DQ549" s="1"/>
      <c r="DR549" s="1"/>
      <c r="DS549" s="1"/>
      <c r="DT549" s="1"/>
    </row>
    <row r="550" spans="1:124" ht="12.75" x14ac:dyDescent="0.2">
      <c r="A550" s="111">
        <f t="shared" si="325"/>
        <v>44815</v>
      </c>
      <c r="B550" s="112">
        <f t="shared" si="318"/>
        <v>0</v>
      </c>
      <c r="C550" s="112">
        <f t="shared" si="331"/>
        <v>0</v>
      </c>
      <c r="D550" s="113">
        <f t="shared" si="326"/>
        <v>5692.31</v>
      </c>
      <c r="E550" s="114">
        <f t="shared" si="313"/>
        <v>5739.56</v>
      </c>
      <c r="F550" s="115">
        <f t="shared" si="314"/>
        <v>44764</v>
      </c>
      <c r="G550" s="116">
        <f t="shared" si="319"/>
        <v>8.3006723105383262E-3</v>
      </c>
      <c r="H550" s="117">
        <f t="shared" si="327"/>
        <v>44824</v>
      </c>
      <c r="I550" s="117">
        <f t="shared" si="320"/>
        <v>44824</v>
      </c>
      <c r="J550" s="118">
        <f t="shared" si="328"/>
        <v>20</v>
      </c>
      <c r="K550" s="118">
        <f t="shared" si="317"/>
        <v>14</v>
      </c>
      <c r="L550" s="8">
        <f t="shared" si="329"/>
        <v>1.00580326</v>
      </c>
      <c r="M550" s="119">
        <f t="shared" si="316"/>
        <v>1.0083006699999999</v>
      </c>
      <c r="N550" s="119">
        <f t="shared" si="336"/>
        <v>1.1395698047763834</v>
      </c>
      <c r="O550" s="112">
        <f t="shared" si="315"/>
        <v>1.1461830200000001</v>
      </c>
      <c r="P550" s="112">
        <f t="shared" si="321"/>
        <v>0</v>
      </c>
      <c r="Q550" s="162">
        <f t="shared" si="332"/>
        <v>0</v>
      </c>
      <c r="R550" s="30">
        <f t="shared" si="333"/>
        <v>0</v>
      </c>
      <c r="S550" s="112">
        <f t="shared" si="312"/>
        <v>0</v>
      </c>
      <c r="T550" s="122">
        <f t="shared" si="330"/>
        <v>0.20100000000000001</v>
      </c>
      <c r="U550" s="120">
        <f t="shared" si="337"/>
        <v>14</v>
      </c>
      <c r="V550" s="120">
        <v>252</v>
      </c>
      <c r="W550" s="119">
        <f t="shared" si="322"/>
        <v>1.010227196</v>
      </c>
      <c r="X550" s="112">
        <f t="shared" si="323"/>
        <v>0</v>
      </c>
      <c r="Y550" s="112">
        <f t="shared" si="324"/>
        <v>0</v>
      </c>
      <c r="Z550" s="125" t="str">
        <f t="shared" si="334"/>
        <v>A+J=</v>
      </c>
      <c r="AA550" s="117">
        <f t="shared" si="335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22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3"/>
      <c r="DE550" s="1"/>
      <c r="DF550" s="1"/>
      <c r="DG550" s="1"/>
      <c r="DH550" s="1"/>
      <c r="DI550" s="1"/>
      <c r="DJ550" s="1"/>
      <c r="DK550" s="1"/>
      <c r="DL550" s="1"/>
      <c r="DM550" s="1"/>
      <c r="DN550" s="4"/>
      <c r="DO550" s="1"/>
      <c r="DP550" s="1"/>
      <c r="DQ550" s="1"/>
      <c r="DR550" s="1"/>
      <c r="DS550" s="1"/>
      <c r="DT550" s="1"/>
    </row>
    <row r="551" spans="1:124" ht="12.75" x14ac:dyDescent="0.2">
      <c r="A551" s="111">
        <f t="shared" si="325"/>
        <v>44816</v>
      </c>
      <c r="B551" s="112">
        <f t="shared" si="318"/>
        <v>0</v>
      </c>
      <c r="C551" s="112">
        <f t="shared" si="331"/>
        <v>0</v>
      </c>
      <c r="D551" s="113">
        <f t="shared" si="326"/>
        <v>5692.31</v>
      </c>
      <c r="E551" s="114">
        <f t="shared" si="313"/>
        <v>5739.56</v>
      </c>
      <c r="F551" s="115">
        <f t="shared" si="314"/>
        <v>44764</v>
      </c>
      <c r="G551" s="116">
        <f t="shared" si="319"/>
        <v>8.3006723105383262E-3</v>
      </c>
      <c r="H551" s="117">
        <f t="shared" si="327"/>
        <v>44824</v>
      </c>
      <c r="I551" s="117">
        <f t="shared" si="320"/>
        <v>44824</v>
      </c>
      <c r="J551" s="118">
        <f t="shared" si="328"/>
        <v>20</v>
      </c>
      <c r="K551" s="118">
        <f t="shared" si="317"/>
        <v>14</v>
      </c>
      <c r="L551" s="8">
        <f t="shared" si="329"/>
        <v>1.00580326</v>
      </c>
      <c r="M551" s="119">
        <f t="shared" si="316"/>
        <v>1.0083006699999999</v>
      </c>
      <c r="N551" s="119">
        <f t="shared" si="336"/>
        <v>1.1395698047763834</v>
      </c>
      <c r="O551" s="112">
        <f t="shared" si="315"/>
        <v>1.1461830200000001</v>
      </c>
      <c r="P551" s="112">
        <f t="shared" si="321"/>
        <v>0</v>
      </c>
      <c r="Q551" s="162">
        <f t="shared" si="332"/>
        <v>0</v>
      </c>
      <c r="R551" s="30">
        <f t="shared" si="333"/>
        <v>0</v>
      </c>
      <c r="S551" s="112">
        <f t="shared" ref="S551:S614" si="338">IF(R551&gt;0,TRUNC(R551*P551,8),0)</f>
        <v>0</v>
      </c>
      <c r="T551" s="122">
        <f t="shared" si="330"/>
        <v>0.20100000000000001</v>
      </c>
      <c r="U551" s="120">
        <f t="shared" si="337"/>
        <v>14</v>
      </c>
      <c r="V551" s="120">
        <v>252</v>
      </c>
      <c r="W551" s="119">
        <f t="shared" si="322"/>
        <v>1.010227196</v>
      </c>
      <c r="X551" s="112">
        <f t="shared" si="323"/>
        <v>0</v>
      </c>
      <c r="Y551" s="112">
        <f t="shared" si="324"/>
        <v>0</v>
      </c>
      <c r="Z551" s="125" t="str">
        <f t="shared" si="334"/>
        <v>A+J=</v>
      </c>
      <c r="AA551" s="117">
        <f t="shared" si="335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22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3"/>
      <c r="DE551" s="1"/>
      <c r="DF551" s="1"/>
      <c r="DG551" s="1"/>
      <c r="DH551" s="1"/>
      <c r="DI551" s="1"/>
      <c r="DJ551" s="1"/>
      <c r="DK551" s="1"/>
      <c r="DL551" s="1"/>
      <c r="DM551" s="1"/>
      <c r="DN551" s="4"/>
      <c r="DO551" s="1"/>
      <c r="DP551" s="1"/>
      <c r="DQ551" s="1"/>
      <c r="DR551" s="1"/>
      <c r="DS551" s="1"/>
      <c r="DT551" s="1"/>
    </row>
    <row r="552" spans="1:124" ht="12.75" x14ac:dyDescent="0.2">
      <c r="A552" s="111">
        <f t="shared" si="325"/>
        <v>44817</v>
      </c>
      <c r="B552" s="112">
        <f t="shared" si="318"/>
        <v>0</v>
      </c>
      <c r="C552" s="112">
        <f t="shared" si="331"/>
        <v>0</v>
      </c>
      <c r="D552" s="113">
        <f t="shared" si="326"/>
        <v>5692.31</v>
      </c>
      <c r="E552" s="114">
        <f t="shared" ref="E552:E615" si="339">IF($K552=1,VLOOKUP($A551,$AO$10:$AS$131,4),E551)</f>
        <v>5739.56</v>
      </c>
      <c r="F552" s="115">
        <f t="shared" ref="F552:F615" si="340">IF($K552=1,VLOOKUP($A551,$AO$10:$AS$131,5),F551)</f>
        <v>44764</v>
      </c>
      <c r="G552" s="116">
        <f t="shared" si="319"/>
        <v>8.3006723105383262E-3</v>
      </c>
      <c r="H552" s="117">
        <f t="shared" si="327"/>
        <v>44824</v>
      </c>
      <c r="I552" s="117">
        <f t="shared" si="320"/>
        <v>44824</v>
      </c>
      <c r="J552" s="118">
        <f t="shared" si="328"/>
        <v>20</v>
      </c>
      <c r="K552" s="118">
        <f t="shared" si="317"/>
        <v>15</v>
      </c>
      <c r="L552" s="8">
        <f t="shared" si="329"/>
        <v>1.0062190600000001</v>
      </c>
      <c r="M552" s="119">
        <f t="shared" si="316"/>
        <v>1.0083006699999999</v>
      </c>
      <c r="N552" s="119">
        <f t="shared" si="336"/>
        <v>1.1395698047763834</v>
      </c>
      <c r="O552" s="112">
        <f t="shared" si="315"/>
        <v>1.1466568500000001</v>
      </c>
      <c r="P552" s="112">
        <f t="shared" si="321"/>
        <v>0</v>
      </c>
      <c r="Q552" s="162">
        <f t="shared" si="332"/>
        <v>0</v>
      </c>
      <c r="R552" s="30">
        <f t="shared" si="333"/>
        <v>0</v>
      </c>
      <c r="S552" s="112">
        <f t="shared" si="338"/>
        <v>0</v>
      </c>
      <c r="T552" s="122">
        <f t="shared" si="330"/>
        <v>0.20100000000000001</v>
      </c>
      <c r="U552" s="120">
        <f t="shared" si="337"/>
        <v>15</v>
      </c>
      <c r="V552" s="120">
        <v>252</v>
      </c>
      <c r="W552" s="119">
        <f t="shared" si="322"/>
        <v>1.0109617</v>
      </c>
      <c r="X552" s="112">
        <f t="shared" si="323"/>
        <v>0</v>
      </c>
      <c r="Y552" s="112">
        <f t="shared" si="324"/>
        <v>0</v>
      </c>
      <c r="Z552" s="125" t="str">
        <f t="shared" si="334"/>
        <v>A+J=</v>
      </c>
      <c r="AA552" s="117">
        <f t="shared" si="335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22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3"/>
      <c r="DE552" s="1"/>
      <c r="DF552" s="1"/>
      <c r="DG552" s="1"/>
      <c r="DH552" s="1"/>
      <c r="DI552" s="1"/>
      <c r="DJ552" s="1"/>
      <c r="DK552" s="1"/>
      <c r="DL552" s="1"/>
      <c r="DM552" s="1"/>
      <c r="DN552" s="4"/>
      <c r="DO552" s="1"/>
      <c r="DP552" s="1"/>
      <c r="DQ552" s="1"/>
      <c r="DR552" s="1"/>
      <c r="DS552" s="1"/>
      <c r="DT552" s="1"/>
    </row>
    <row r="553" spans="1:124" ht="12.75" x14ac:dyDescent="0.2">
      <c r="A553" s="111">
        <f t="shared" si="325"/>
        <v>44818</v>
      </c>
      <c r="B553" s="112">
        <f t="shared" si="318"/>
        <v>0</v>
      </c>
      <c r="C553" s="112">
        <f t="shared" si="331"/>
        <v>0</v>
      </c>
      <c r="D553" s="113">
        <f t="shared" si="326"/>
        <v>5692.31</v>
      </c>
      <c r="E553" s="114">
        <f t="shared" si="339"/>
        <v>5739.56</v>
      </c>
      <c r="F553" s="115">
        <f t="shared" si="340"/>
        <v>44764</v>
      </c>
      <c r="G553" s="116">
        <f t="shared" si="319"/>
        <v>8.3006723105383262E-3</v>
      </c>
      <c r="H553" s="117">
        <f t="shared" si="327"/>
        <v>44824</v>
      </c>
      <c r="I553" s="117">
        <f t="shared" si="320"/>
        <v>44824</v>
      </c>
      <c r="J553" s="118">
        <f t="shared" si="328"/>
        <v>20</v>
      </c>
      <c r="K553" s="118">
        <f t="shared" si="317"/>
        <v>16</v>
      </c>
      <c r="L553" s="8">
        <f t="shared" si="329"/>
        <v>1.0066350399999999</v>
      </c>
      <c r="M553" s="119">
        <f t="shared" si="316"/>
        <v>1.0083006699999999</v>
      </c>
      <c r="N553" s="119">
        <f t="shared" si="336"/>
        <v>1.1395698047763834</v>
      </c>
      <c r="O553" s="112">
        <f t="shared" ref="O553:O616" si="341">TRUNC(TRUNC((L553*N553),15),8)</f>
        <v>1.1471308899999999</v>
      </c>
      <c r="P553" s="112">
        <f t="shared" si="321"/>
        <v>0</v>
      </c>
      <c r="Q553" s="162">
        <f t="shared" si="332"/>
        <v>0</v>
      </c>
      <c r="R553" s="30">
        <f t="shared" si="333"/>
        <v>0</v>
      </c>
      <c r="S553" s="112">
        <f t="shared" si="338"/>
        <v>0</v>
      </c>
      <c r="T553" s="122">
        <f t="shared" si="330"/>
        <v>0.20100000000000001</v>
      </c>
      <c r="U553" s="120">
        <f t="shared" si="337"/>
        <v>16</v>
      </c>
      <c r="V553" s="120">
        <v>252</v>
      </c>
      <c r="W553" s="119">
        <f t="shared" si="322"/>
        <v>1.0116967379999999</v>
      </c>
      <c r="X553" s="112">
        <f t="shared" si="323"/>
        <v>0</v>
      </c>
      <c r="Y553" s="112">
        <f t="shared" si="324"/>
        <v>0</v>
      </c>
      <c r="Z553" s="125" t="str">
        <f t="shared" si="334"/>
        <v>A+J=</v>
      </c>
      <c r="AA553" s="117">
        <f t="shared" si="335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22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3"/>
      <c r="DE553" s="1"/>
      <c r="DF553" s="1"/>
      <c r="DG553" s="1"/>
      <c r="DH553" s="1"/>
      <c r="DI553" s="1"/>
      <c r="DJ553" s="1"/>
      <c r="DK553" s="1"/>
      <c r="DL553" s="1"/>
      <c r="DM553" s="1"/>
      <c r="DN553" s="4"/>
      <c r="DO553" s="1"/>
      <c r="DP553" s="1"/>
      <c r="DQ553" s="1"/>
      <c r="DR553" s="1"/>
      <c r="DS553" s="1"/>
      <c r="DT553" s="1"/>
    </row>
    <row r="554" spans="1:124" ht="12.75" x14ac:dyDescent="0.2">
      <c r="A554" s="111">
        <f t="shared" si="325"/>
        <v>44819</v>
      </c>
      <c r="B554" s="112">
        <f t="shared" si="318"/>
        <v>0</v>
      </c>
      <c r="C554" s="112">
        <f t="shared" si="331"/>
        <v>0</v>
      </c>
      <c r="D554" s="113">
        <f t="shared" si="326"/>
        <v>5692.31</v>
      </c>
      <c r="E554" s="114">
        <f t="shared" si="339"/>
        <v>5739.56</v>
      </c>
      <c r="F554" s="115">
        <f t="shared" si="340"/>
        <v>44764</v>
      </c>
      <c r="G554" s="116">
        <f t="shared" si="319"/>
        <v>8.3006723105383262E-3</v>
      </c>
      <c r="H554" s="117">
        <f t="shared" si="327"/>
        <v>44824</v>
      </c>
      <c r="I554" s="117">
        <f t="shared" si="320"/>
        <v>44824</v>
      </c>
      <c r="J554" s="118">
        <f t="shared" si="328"/>
        <v>20</v>
      </c>
      <c r="K554" s="118">
        <f t="shared" si="317"/>
        <v>17</v>
      </c>
      <c r="L554" s="8">
        <f t="shared" si="329"/>
        <v>1.0070511900000001</v>
      </c>
      <c r="M554" s="119">
        <f t="shared" ref="M554:M617" si="342">IF(I554&gt;I553,L553,M553)</f>
        <v>1.0083006699999999</v>
      </c>
      <c r="N554" s="119">
        <f t="shared" si="336"/>
        <v>1.1395698047763834</v>
      </c>
      <c r="O554" s="112">
        <f t="shared" si="341"/>
        <v>1.1476051199999999</v>
      </c>
      <c r="P554" s="112">
        <f t="shared" si="321"/>
        <v>0</v>
      </c>
      <c r="Q554" s="162">
        <f t="shared" si="332"/>
        <v>0</v>
      </c>
      <c r="R554" s="30">
        <f t="shared" si="333"/>
        <v>0</v>
      </c>
      <c r="S554" s="112">
        <f t="shared" si="338"/>
        <v>0</v>
      </c>
      <c r="T554" s="122">
        <f t="shared" si="330"/>
        <v>0.20100000000000001</v>
      </c>
      <c r="U554" s="120">
        <f t="shared" si="337"/>
        <v>17</v>
      </c>
      <c r="V554" s="120">
        <v>252</v>
      </c>
      <c r="W554" s="119">
        <f t="shared" si="322"/>
        <v>1.0124323099999999</v>
      </c>
      <c r="X554" s="112">
        <f t="shared" si="323"/>
        <v>0</v>
      </c>
      <c r="Y554" s="112">
        <f t="shared" si="324"/>
        <v>0</v>
      </c>
      <c r="Z554" s="125" t="str">
        <f t="shared" si="334"/>
        <v>A+J=</v>
      </c>
      <c r="AA554" s="117">
        <f t="shared" si="335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22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3"/>
      <c r="DE554" s="1"/>
      <c r="DF554" s="1"/>
      <c r="DG554" s="1"/>
      <c r="DH554" s="1"/>
      <c r="DI554" s="1"/>
      <c r="DJ554" s="1"/>
      <c r="DK554" s="1"/>
      <c r="DL554" s="1"/>
      <c r="DM554" s="1"/>
      <c r="DN554" s="4"/>
      <c r="DO554" s="1"/>
      <c r="DP554" s="1"/>
      <c r="DQ554" s="1"/>
      <c r="DR554" s="1"/>
      <c r="DS554" s="1"/>
      <c r="DT554" s="1"/>
    </row>
    <row r="555" spans="1:124" ht="12.75" x14ac:dyDescent="0.2">
      <c r="A555" s="111">
        <f t="shared" si="325"/>
        <v>44820</v>
      </c>
      <c r="B555" s="112">
        <f t="shared" si="318"/>
        <v>0</v>
      </c>
      <c r="C555" s="112">
        <f t="shared" si="331"/>
        <v>0</v>
      </c>
      <c r="D555" s="113">
        <f t="shared" si="326"/>
        <v>5692.31</v>
      </c>
      <c r="E555" s="114">
        <f t="shared" si="339"/>
        <v>5739.56</v>
      </c>
      <c r="F555" s="115">
        <f t="shared" si="340"/>
        <v>44764</v>
      </c>
      <c r="G555" s="116">
        <f t="shared" si="319"/>
        <v>8.3006723105383262E-3</v>
      </c>
      <c r="H555" s="117">
        <f t="shared" si="327"/>
        <v>44824</v>
      </c>
      <c r="I555" s="117">
        <f t="shared" si="320"/>
        <v>44824</v>
      </c>
      <c r="J555" s="118">
        <f t="shared" si="328"/>
        <v>20</v>
      </c>
      <c r="K555" s="118">
        <f t="shared" si="317"/>
        <v>18</v>
      </c>
      <c r="L555" s="8">
        <f t="shared" si="329"/>
        <v>1.0074675099999999</v>
      </c>
      <c r="M555" s="119">
        <f t="shared" si="342"/>
        <v>1.0083006699999999</v>
      </c>
      <c r="N555" s="119">
        <f t="shared" si="336"/>
        <v>1.1395698047763834</v>
      </c>
      <c r="O555" s="112">
        <f t="shared" si="341"/>
        <v>1.1480795500000001</v>
      </c>
      <c r="P555" s="112">
        <f t="shared" si="321"/>
        <v>0</v>
      </c>
      <c r="Q555" s="162">
        <f t="shared" si="332"/>
        <v>0</v>
      </c>
      <c r="R555" s="30">
        <f t="shared" si="333"/>
        <v>0</v>
      </c>
      <c r="S555" s="112">
        <f t="shared" si="338"/>
        <v>0</v>
      </c>
      <c r="T555" s="122">
        <f t="shared" si="330"/>
        <v>0.20100000000000001</v>
      </c>
      <c r="U555" s="120">
        <f t="shared" si="337"/>
        <v>18</v>
      </c>
      <c r="V555" s="120">
        <v>252</v>
      </c>
      <c r="W555" s="119">
        <f t="shared" si="322"/>
        <v>1.0131684169999999</v>
      </c>
      <c r="X555" s="112">
        <f t="shared" si="323"/>
        <v>0</v>
      </c>
      <c r="Y555" s="112">
        <f t="shared" si="324"/>
        <v>0</v>
      </c>
      <c r="Z555" s="125" t="str">
        <f t="shared" si="334"/>
        <v>A+J=</v>
      </c>
      <c r="AA555" s="117">
        <f t="shared" si="335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22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3"/>
      <c r="DE555" s="1"/>
      <c r="DF555" s="1"/>
      <c r="DG555" s="1"/>
      <c r="DH555" s="1"/>
      <c r="DI555" s="1"/>
      <c r="DJ555" s="1"/>
      <c r="DK555" s="1"/>
      <c r="DL555" s="1"/>
      <c r="DM555" s="1"/>
      <c r="DN555" s="4"/>
      <c r="DO555" s="1"/>
      <c r="DP555" s="1"/>
      <c r="DQ555" s="1"/>
      <c r="DR555" s="1"/>
      <c r="DS555" s="1"/>
      <c r="DT555" s="1"/>
    </row>
    <row r="556" spans="1:124" ht="12.75" x14ac:dyDescent="0.2">
      <c r="A556" s="111">
        <f t="shared" si="325"/>
        <v>44821</v>
      </c>
      <c r="B556" s="112">
        <f t="shared" si="318"/>
        <v>0</v>
      </c>
      <c r="C556" s="112">
        <f t="shared" si="331"/>
        <v>0</v>
      </c>
      <c r="D556" s="113">
        <f t="shared" si="326"/>
        <v>5692.31</v>
      </c>
      <c r="E556" s="114">
        <f t="shared" si="339"/>
        <v>5739.56</v>
      </c>
      <c r="F556" s="115">
        <f t="shared" si="340"/>
        <v>44764</v>
      </c>
      <c r="G556" s="116">
        <f t="shared" si="319"/>
        <v>8.3006723105383262E-3</v>
      </c>
      <c r="H556" s="117">
        <f t="shared" si="327"/>
        <v>44824</v>
      </c>
      <c r="I556" s="117">
        <f t="shared" si="320"/>
        <v>44824</v>
      </c>
      <c r="J556" s="118">
        <f t="shared" si="328"/>
        <v>20</v>
      </c>
      <c r="K556" s="118">
        <f t="shared" si="317"/>
        <v>19</v>
      </c>
      <c r="L556" s="8">
        <f t="shared" si="329"/>
        <v>1.007884</v>
      </c>
      <c r="M556" s="119">
        <f t="shared" si="342"/>
        <v>1.0083006699999999</v>
      </c>
      <c r="N556" s="119">
        <f t="shared" si="336"/>
        <v>1.1395698047763834</v>
      </c>
      <c r="O556" s="112">
        <f t="shared" si="341"/>
        <v>1.1485541699999999</v>
      </c>
      <c r="P556" s="112">
        <f t="shared" si="321"/>
        <v>0</v>
      </c>
      <c r="Q556" s="162">
        <f t="shared" si="332"/>
        <v>0</v>
      </c>
      <c r="R556" s="30">
        <f t="shared" si="333"/>
        <v>0</v>
      </c>
      <c r="S556" s="112">
        <f t="shared" si="338"/>
        <v>0</v>
      </c>
      <c r="T556" s="122">
        <f t="shared" si="330"/>
        <v>0.20100000000000001</v>
      </c>
      <c r="U556" s="120">
        <f t="shared" si="337"/>
        <v>19</v>
      </c>
      <c r="V556" s="120">
        <v>252</v>
      </c>
      <c r="W556" s="119">
        <f t="shared" si="322"/>
        <v>1.0139050590000001</v>
      </c>
      <c r="X556" s="112">
        <f t="shared" si="323"/>
        <v>0</v>
      </c>
      <c r="Y556" s="112">
        <f t="shared" si="324"/>
        <v>0</v>
      </c>
      <c r="Z556" s="125" t="str">
        <f t="shared" si="334"/>
        <v>A+J=</v>
      </c>
      <c r="AA556" s="117">
        <f t="shared" si="335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22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3"/>
      <c r="DE556" s="1"/>
      <c r="DF556" s="1"/>
      <c r="DG556" s="1"/>
      <c r="DH556" s="1"/>
      <c r="DI556" s="1"/>
      <c r="DJ556" s="1"/>
      <c r="DK556" s="1"/>
      <c r="DL556" s="1"/>
      <c r="DM556" s="1"/>
      <c r="DN556" s="4"/>
      <c r="DO556" s="1"/>
      <c r="DP556" s="1"/>
      <c r="DQ556" s="1"/>
      <c r="DR556" s="1"/>
      <c r="DS556" s="1"/>
      <c r="DT556" s="1"/>
    </row>
    <row r="557" spans="1:124" ht="12.75" x14ac:dyDescent="0.2">
      <c r="A557" s="111">
        <f t="shared" si="325"/>
        <v>44822</v>
      </c>
      <c r="B557" s="112">
        <f t="shared" si="318"/>
        <v>0</v>
      </c>
      <c r="C557" s="112">
        <f t="shared" si="331"/>
        <v>0</v>
      </c>
      <c r="D557" s="113">
        <f t="shared" si="326"/>
        <v>5692.31</v>
      </c>
      <c r="E557" s="114">
        <f t="shared" si="339"/>
        <v>5739.56</v>
      </c>
      <c r="F557" s="115">
        <f t="shared" si="340"/>
        <v>44764</v>
      </c>
      <c r="G557" s="116">
        <f t="shared" si="319"/>
        <v>8.3006723105383262E-3</v>
      </c>
      <c r="H557" s="117">
        <f t="shared" si="327"/>
        <v>44824</v>
      </c>
      <c r="I557" s="117">
        <f t="shared" si="320"/>
        <v>44824</v>
      </c>
      <c r="J557" s="118">
        <f t="shared" si="328"/>
        <v>20</v>
      </c>
      <c r="K557" s="118">
        <f t="shared" si="317"/>
        <v>19</v>
      </c>
      <c r="L557" s="8">
        <f t="shared" si="329"/>
        <v>1.007884</v>
      </c>
      <c r="M557" s="119">
        <f t="shared" si="342"/>
        <v>1.0083006699999999</v>
      </c>
      <c r="N557" s="119">
        <f t="shared" si="336"/>
        <v>1.1395698047763834</v>
      </c>
      <c r="O557" s="112">
        <f t="shared" si="341"/>
        <v>1.1485541699999999</v>
      </c>
      <c r="P557" s="112">
        <f t="shared" si="321"/>
        <v>0</v>
      </c>
      <c r="Q557" s="162">
        <f t="shared" si="332"/>
        <v>0</v>
      </c>
      <c r="R557" s="30">
        <f t="shared" si="333"/>
        <v>0</v>
      </c>
      <c r="S557" s="112">
        <f t="shared" si="338"/>
        <v>0</v>
      </c>
      <c r="T557" s="122">
        <f t="shared" si="330"/>
        <v>0.20100000000000001</v>
      </c>
      <c r="U557" s="120">
        <f t="shared" si="337"/>
        <v>19</v>
      </c>
      <c r="V557" s="120">
        <v>252</v>
      </c>
      <c r="W557" s="119">
        <f t="shared" si="322"/>
        <v>1.0139050590000001</v>
      </c>
      <c r="X557" s="112">
        <f t="shared" si="323"/>
        <v>0</v>
      </c>
      <c r="Y557" s="112">
        <f t="shared" si="324"/>
        <v>0</v>
      </c>
      <c r="Z557" s="125" t="str">
        <f t="shared" si="334"/>
        <v>A+J=</v>
      </c>
      <c r="AA557" s="117">
        <f t="shared" si="335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22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3"/>
      <c r="DE557" s="1"/>
      <c r="DF557" s="1"/>
      <c r="DG557" s="1"/>
      <c r="DH557" s="1"/>
      <c r="DI557" s="1"/>
      <c r="DJ557" s="1"/>
      <c r="DK557" s="1"/>
      <c r="DL557" s="1"/>
      <c r="DM557" s="1"/>
      <c r="DN557" s="4"/>
      <c r="DO557" s="1"/>
      <c r="DP557" s="1"/>
      <c r="DQ557" s="1"/>
      <c r="DR557" s="1"/>
      <c r="DS557" s="1"/>
      <c r="DT557" s="1"/>
    </row>
    <row r="558" spans="1:124" ht="12.75" x14ac:dyDescent="0.2">
      <c r="A558" s="111">
        <f t="shared" si="325"/>
        <v>44823</v>
      </c>
      <c r="B558" s="112">
        <f t="shared" si="318"/>
        <v>0</v>
      </c>
      <c r="C558" s="112">
        <f t="shared" si="331"/>
        <v>0</v>
      </c>
      <c r="D558" s="113">
        <f t="shared" si="326"/>
        <v>5692.31</v>
      </c>
      <c r="E558" s="114">
        <f t="shared" si="339"/>
        <v>5739.56</v>
      </c>
      <c r="F558" s="115">
        <f t="shared" si="340"/>
        <v>44764</v>
      </c>
      <c r="G558" s="116">
        <f t="shared" si="319"/>
        <v>8.3006723105383262E-3</v>
      </c>
      <c r="H558" s="117">
        <f t="shared" si="327"/>
        <v>44824</v>
      </c>
      <c r="I558" s="117">
        <f t="shared" si="320"/>
        <v>44824</v>
      </c>
      <c r="J558" s="118">
        <f t="shared" si="328"/>
        <v>20</v>
      </c>
      <c r="K558" s="118">
        <f t="shared" ref="K558:K621" si="343">(J558-(NETWORKDAYS(A558,I558,AD$148:AD$502)-1))</f>
        <v>19</v>
      </c>
      <c r="L558" s="8">
        <f t="shared" si="329"/>
        <v>1.007884</v>
      </c>
      <c r="M558" s="119">
        <f t="shared" si="342"/>
        <v>1.0083006699999999</v>
      </c>
      <c r="N558" s="119">
        <f t="shared" si="336"/>
        <v>1.1395698047763834</v>
      </c>
      <c r="O558" s="112">
        <f t="shared" si="341"/>
        <v>1.1485541699999999</v>
      </c>
      <c r="P558" s="112">
        <f t="shared" si="321"/>
        <v>0</v>
      </c>
      <c r="Q558" s="162">
        <f t="shared" si="332"/>
        <v>0</v>
      </c>
      <c r="R558" s="30">
        <f t="shared" si="333"/>
        <v>0</v>
      </c>
      <c r="S558" s="112">
        <f t="shared" si="338"/>
        <v>0</v>
      </c>
      <c r="T558" s="122">
        <f t="shared" si="330"/>
        <v>0.20100000000000001</v>
      </c>
      <c r="U558" s="120">
        <f t="shared" si="337"/>
        <v>19</v>
      </c>
      <c r="V558" s="120">
        <v>252</v>
      </c>
      <c r="W558" s="119">
        <f t="shared" si="322"/>
        <v>1.0139050590000001</v>
      </c>
      <c r="X558" s="112">
        <f t="shared" si="323"/>
        <v>0</v>
      </c>
      <c r="Y558" s="112">
        <f t="shared" si="324"/>
        <v>0</v>
      </c>
      <c r="Z558" s="125" t="str">
        <f t="shared" si="334"/>
        <v>A+J=</v>
      </c>
      <c r="AA558" s="117">
        <f t="shared" si="335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22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3"/>
      <c r="DE558" s="1"/>
      <c r="DF558" s="1"/>
      <c r="DG558" s="1"/>
      <c r="DH558" s="1"/>
      <c r="DI558" s="1"/>
      <c r="DJ558" s="1"/>
      <c r="DK558" s="1"/>
      <c r="DL558" s="1"/>
      <c r="DM558" s="1"/>
      <c r="DN558" s="4"/>
      <c r="DO558" s="1"/>
      <c r="DP558" s="1"/>
      <c r="DQ558" s="1"/>
      <c r="DR558" s="1"/>
      <c r="DS558" s="1"/>
      <c r="DT558" s="1"/>
    </row>
    <row r="559" spans="1:124" ht="12.75" x14ac:dyDescent="0.2">
      <c r="A559" s="111">
        <f t="shared" si="325"/>
        <v>44824</v>
      </c>
      <c r="B559" s="112">
        <f t="shared" si="318"/>
        <v>0</v>
      </c>
      <c r="C559" s="112">
        <f t="shared" si="331"/>
        <v>0</v>
      </c>
      <c r="D559" s="113">
        <f t="shared" si="326"/>
        <v>5692.31</v>
      </c>
      <c r="E559" s="114">
        <f t="shared" si="339"/>
        <v>5739.56</v>
      </c>
      <c r="F559" s="115">
        <f t="shared" si="340"/>
        <v>44764</v>
      </c>
      <c r="G559" s="116">
        <f t="shared" si="319"/>
        <v>8.3006723105383262E-3</v>
      </c>
      <c r="H559" s="117">
        <f t="shared" si="327"/>
        <v>44854</v>
      </c>
      <c r="I559" s="117">
        <f t="shared" si="320"/>
        <v>44824</v>
      </c>
      <c r="J559" s="118">
        <f t="shared" si="328"/>
        <v>20</v>
      </c>
      <c r="K559" s="118">
        <f t="shared" si="343"/>
        <v>20</v>
      </c>
      <c r="L559" s="8">
        <f t="shared" si="329"/>
        <v>1.0083006699999999</v>
      </c>
      <c r="M559" s="119">
        <f t="shared" si="342"/>
        <v>1.0083006699999999</v>
      </c>
      <c r="N559" s="119">
        <f t="shared" si="336"/>
        <v>1.1395698047763834</v>
      </c>
      <c r="O559" s="112">
        <f t="shared" si="341"/>
        <v>1.1490289899999999</v>
      </c>
      <c r="P559" s="112">
        <f t="shared" si="321"/>
        <v>0</v>
      </c>
      <c r="Q559" s="162">
        <f t="shared" si="332"/>
        <v>18</v>
      </c>
      <c r="R559" s="30">
        <f t="shared" si="333"/>
        <v>3.696E-2</v>
      </c>
      <c r="S559" s="112">
        <f t="shared" si="338"/>
        <v>0</v>
      </c>
      <c r="T559" s="122">
        <f t="shared" si="330"/>
        <v>0.20100000000000001</v>
      </c>
      <c r="U559" s="120">
        <f t="shared" si="337"/>
        <v>20</v>
      </c>
      <c r="V559" s="120">
        <v>252</v>
      </c>
      <c r="W559" s="119">
        <f t="shared" si="322"/>
        <v>1.0146422369999999</v>
      </c>
      <c r="X559" s="112">
        <f t="shared" si="323"/>
        <v>0</v>
      </c>
      <c r="Y559" s="112">
        <f t="shared" si="324"/>
        <v>0</v>
      </c>
      <c r="Z559" s="125" t="str">
        <f t="shared" si="334"/>
        <v>A+J=</v>
      </c>
      <c r="AA559" s="117">
        <f t="shared" si="335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22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3"/>
      <c r="DE559" s="1"/>
      <c r="DF559" s="1"/>
      <c r="DG559" s="1"/>
      <c r="DH559" s="1"/>
      <c r="DI559" s="1"/>
      <c r="DJ559" s="1"/>
      <c r="DK559" s="1"/>
      <c r="DL559" s="1"/>
      <c r="DM559" s="1"/>
      <c r="DN559" s="4"/>
      <c r="DO559" s="1"/>
      <c r="DP559" s="1"/>
      <c r="DQ559" s="1"/>
      <c r="DR559" s="1"/>
      <c r="DS559" s="1"/>
      <c r="DT559" s="1"/>
    </row>
    <row r="560" spans="1:124" ht="12.75" x14ac:dyDescent="0.2">
      <c r="A560" s="111">
        <f t="shared" si="325"/>
        <v>44825</v>
      </c>
      <c r="B560" s="112">
        <f t="shared" si="318"/>
        <v>0</v>
      </c>
      <c r="C560" s="112">
        <f t="shared" si="331"/>
        <v>0</v>
      </c>
      <c r="D560" s="113">
        <f t="shared" si="326"/>
        <v>5692.31</v>
      </c>
      <c r="E560" s="114">
        <f t="shared" si="339"/>
        <v>5739.56</v>
      </c>
      <c r="F560" s="115">
        <f t="shared" si="340"/>
        <v>44793</v>
      </c>
      <c r="G560" s="116">
        <f t="shared" si="319"/>
        <v>8.3006723105383262E-3</v>
      </c>
      <c r="H560" s="117">
        <f t="shared" si="327"/>
        <v>44854</v>
      </c>
      <c r="I560" s="117">
        <f t="shared" si="320"/>
        <v>44854</v>
      </c>
      <c r="J560" s="118">
        <f t="shared" si="328"/>
        <v>21</v>
      </c>
      <c r="K560" s="118">
        <f t="shared" si="343"/>
        <v>1</v>
      </c>
      <c r="L560" s="8">
        <f t="shared" si="329"/>
        <v>1.00039371</v>
      </c>
      <c r="M560" s="119">
        <f t="shared" si="342"/>
        <v>1.0083006699999999</v>
      </c>
      <c r="N560" s="119">
        <f t="shared" si="336"/>
        <v>1.1490289976677965</v>
      </c>
      <c r="O560" s="112">
        <f t="shared" si="341"/>
        <v>1.1494813800000001</v>
      </c>
      <c r="P560" s="112">
        <f t="shared" si="321"/>
        <v>0</v>
      </c>
      <c r="Q560" s="162">
        <f t="shared" si="332"/>
        <v>0</v>
      </c>
      <c r="R560" s="30">
        <f t="shared" si="333"/>
        <v>0</v>
      </c>
      <c r="S560" s="112">
        <f t="shared" si="338"/>
        <v>0</v>
      </c>
      <c r="T560" s="122">
        <f t="shared" si="330"/>
        <v>0.20100000000000001</v>
      </c>
      <c r="U560" s="120">
        <f t="shared" si="337"/>
        <v>1</v>
      </c>
      <c r="V560" s="120">
        <v>252</v>
      </c>
      <c r="W560" s="119">
        <f t="shared" si="322"/>
        <v>1.000727068</v>
      </c>
      <c r="X560" s="112">
        <f t="shared" si="323"/>
        <v>0</v>
      </c>
      <c r="Y560" s="112">
        <f t="shared" si="324"/>
        <v>0</v>
      </c>
      <c r="Z560" s="125" t="str">
        <f t="shared" si="334"/>
        <v>A+J=</v>
      </c>
      <c r="AA560" s="117">
        <f t="shared" si="335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22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3"/>
      <c r="DE560" s="1"/>
      <c r="DF560" s="1"/>
      <c r="DG560" s="1"/>
      <c r="DH560" s="1"/>
      <c r="DI560" s="1"/>
      <c r="DJ560" s="1"/>
      <c r="DK560" s="1"/>
      <c r="DL560" s="1"/>
      <c r="DM560" s="1"/>
      <c r="DN560" s="4"/>
      <c r="DO560" s="1"/>
      <c r="DP560" s="1"/>
      <c r="DQ560" s="1"/>
      <c r="DR560" s="1"/>
      <c r="DS560" s="1"/>
      <c r="DT560" s="1"/>
    </row>
    <row r="561" spans="1:124" ht="12.75" x14ac:dyDescent="0.2">
      <c r="A561" s="111">
        <f t="shared" si="325"/>
        <v>44826</v>
      </c>
      <c r="B561" s="112">
        <f t="shared" si="318"/>
        <v>0</v>
      </c>
      <c r="C561" s="112">
        <f t="shared" si="331"/>
        <v>0</v>
      </c>
      <c r="D561" s="113">
        <f t="shared" si="326"/>
        <v>5692.31</v>
      </c>
      <c r="E561" s="114">
        <f t="shared" si="339"/>
        <v>5739.56</v>
      </c>
      <c r="F561" s="115">
        <f t="shared" si="340"/>
        <v>44793</v>
      </c>
      <c r="G561" s="116">
        <f t="shared" si="319"/>
        <v>8.3006723105383262E-3</v>
      </c>
      <c r="H561" s="117">
        <f t="shared" si="327"/>
        <v>44854</v>
      </c>
      <c r="I561" s="117">
        <f t="shared" si="320"/>
        <v>44854</v>
      </c>
      <c r="J561" s="118">
        <f t="shared" si="328"/>
        <v>21</v>
      </c>
      <c r="K561" s="118">
        <f t="shared" si="343"/>
        <v>2</v>
      </c>
      <c r="L561" s="8">
        <f t="shared" si="329"/>
        <v>1.0007875799999999</v>
      </c>
      <c r="M561" s="119">
        <f t="shared" si="342"/>
        <v>1.0083006699999999</v>
      </c>
      <c r="N561" s="119">
        <f t="shared" si="336"/>
        <v>1.1490289976677965</v>
      </c>
      <c r="O561" s="112">
        <f t="shared" si="341"/>
        <v>1.1499339399999999</v>
      </c>
      <c r="P561" s="112">
        <f t="shared" si="321"/>
        <v>0</v>
      </c>
      <c r="Q561" s="162">
        <f t="shared" si="332"/>
        <v>0</v>
      </c>
      <c r="R561" s="30">
        <f t="shared" si="333"/>
        <v>0</v>
      </c>
      <c r="S561" s="112">
        <f t="shared" si="338"/>
        <v>0</v>
      </c>
      <c r="T561" s="122">
        <f t="shared" si="330"/>
        <v>0.20100000000000001</v>
      </c>
      <c r="U561" s="120">
        <f t="shared" si="337"/>
        <v>2</v>
      </c>
      <c r="V561" s="120">
        <v>252</v>
      </c>
      <c r="W561" s="119">
        <f t="shared" si="322"/>
        <v>1.0014546639999999</v>
      </c>
      <c r="X561" s="112">
        <f t="shared" si="323"/>
        <v>0</v>
      </c>
      <c r="Y561" s="112">
        <f t="shared" si="324"/>
        <v>0</v>
      </c>
      <c r="Z561" s="125" t="str">
        <f t="shared" si="334"/>
        <v>A+J=</v>
      </c>
      <c r="AA561" s="117">
        <f t="shared" si="335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22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3"/>
      <c r="DE561" s="1"/>
      <c r="DF561" s="1"/>
      <c r="DG561" s="1"/>
      <c r="DH561" s="1"/>
      <c r="DI561" s="1"/>
      <c r="DJ561" s="1"/>
      <c r="DK561" s="1"/>
      <c r="DL561" s="1"/>
      <c r="DM561" s="1"/>
      <c r="DN561" s="4"/>
      <c r="DO561" s="1"/>
      <c r="DP561" s="1"/>
      <c r="DQ561" s="1"/>
      <c r="DR561" s="1"/>
      <c r="DS561" s="1"/>
      <c r="DT561" s="1"/>
    </row>
    <row r="562" spans="1:124" ht="12.75" x14ac:dyDescent="0.2">
      <c r="A562" s="111">
        <f t="shared" si="325"/>
        <v>44827</v>
      </c>
      <c r="B562" s="112">
        <f t="shared" si="318"/>
        <v>0</v>
      </c>
      <c r="C562" s="112">
        <f t="shared" si="331"/>
        <v>0</v>
      </c>
      <c r="D562" s="113">
        <f t="shared" si="326"/>
        <v>5692.31</v>
      </c>
      <c r="E562" s="114">
        <f t="shared" si="339"/>
        <v>5739.56</v>
      </c>
      <c r="F562" s="115">
        <f t="shared" si="340"/>
        <v>44793</v>
      </c>
      <c r="G562" s="116">
        <f t="shared" si="319"/>
        <v>8.3006723105383262E-3</v>
      </c>
      <c r="H562" s="117">
        <f t="shared" si="327"/>
        <v>44854</v>
      </c>
      <c r="I562" s="117">
        <f t="shared" si="320"/>
        <v>44854</v>
      </c>
      <c r="J562" s="118">
        <f t="shared" si="328"/>
        <v>21</v>
      </c>
      <c r="K562" s="118">
        <f t="shared" si="343"/>
        <v>3</v>
      </c>
      <c r="L562" s="8">
        <f t="shared" si="329"/>
        <v>1.0011816099999999</v>
      </c>
      <c r="M562" s="119">
        <f t="shared" si="342"/>
        <v>1.0083006699999999</v>
      </c>
      <c r="N562" s="119">
        <f t="shared" si="336"/>
        <v>1.1490289976677965</v>
      </c>
      <c r="O562" s="112">
        <f t="shared" si="341"/>
        <v>1.1503867000000001</v>
      </c>
      <c r="P562" s="112">
        <f t="shared" si="321"/>
        <v>0</v>
      </c>
      <c r="Q562" s="162">
        <f t="shared" si="332"/>
        <v>0</v>
      </c>
      <c r="R562" s="30">
        <f t="shared" si="333"/>
        <v>0</v>
      </c>
      <c r="S562" s="112">
        <f t="shared" si="338"/>
        <v>0</v>
      </c>
      <c r="T562" s="122">
        <f t="shared" si="330"/>
        <v>0.20100000000000001</v>
      </c>
      <c r="U562" s="120">
        <f t="shared" si="337"/>
        <v>3</v>
      </c>
      <c r="V562" s="120">
        <v>252</v>
      </c>
      <c r="W562" s="119">
        <f t="shared" si="322"/>
        <v>1.00218279</v>
      </c>
      <c r="X562" s="112">
        <f t="shared" si="323"/>
        <v>0</v>
      </c>
      <c r="Y562" s="112">
        <f t="shared" si="324"/>
        <v>0</v>
      </c>
      <c r="Z562" s="125" t="str">
        <f t="shared" si="334"/>
        <v>A+J=</v>
      </c>
      <c r="AA562" s="117">
        <f t="shared" si="335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22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3"/>
      <c r="DE562" s="1"/>
      <c r="DF562" s="1"/>
      <c r="DG562" s="1"/>
      <c r="DH562" s="1"/>
      <c r="DI562" s="1"/>
      <c r="DJ562" s="1"/>
      <c r="DK562" s="1"/>
      <c r="DL562" s="1"/>
      <c r="DM562" s="1"/>
      <c r="DN562" s="4"/>
      <c r="DO562" s="1"/>
      <c r="DP562" s="1"/>
      <c r="DQ562" s="1"/>
      <c r="DR562" s="1"/>
      <c r="DS562" s="1"/>
      <c r="DT562" s="1"/>
    </row>
    <row r="563" spans="1:124" ht="12.75" x14ac:dyDescent="0.2">
      <c r="A563" s="111">
        <f t="shared" si="325"/>
        <v>44828</v>
      </c>
      <c r="B563" s="112">
        <f t="shared" si="318"/>
        <v>0</v>
      </c>
      <c r="C563" s="112">
        <f t="shared" si="331"/>
        <v>0</v>
      </c>
      <c r="D563" s="113">
        <f t="shared" si="326"/>
        <v>5692.31</v>
      </c>
      <c r="E563" s="114">
        <f t="shared" si="339"/>
        <v>5739.56</v>
      </c>
      <c r="F563" s="115">
        <f t="shared" si="340"/>
        <v>44793</v>
      </c>
      <c r="G563" s="116">
        <f t="shared" si="319"/>
        <v>8.3006723105383262E-3</v>
      </c>
      <c r="H563" s="117">
        <f t="shared" si="327"/>
        <v>44854</v>
      </c>
      <c r="I563" s="117">
        <f t="shared" si="320"/>
        <v>44854</v>
      </c>
      <c r="J563" s="118">
        <f t="shared" si="328"/>
        <v>21</v>
      </c>
      <c r="K563" s="118">
        <f t="shared" si="343"/>
        <v>4</v>
      </c>
      <c r="L563" s="8">
        <f t="shared" si="329"/>
        <v>1.00157579</v>
      </c>
      <c r="M563" s="119">
        <f t="shared" si="342"/>
        <v>1.0083006699999999</v>
      </c>
      <c r="N563" s="119">
        <f t="shared" si="336"/>
        <v>1.1490289976677965</v>
      </c>
      <c r="O563" s="112">
        <f t="shared" si="341"/>
        <v>1.15083962</v>
      </c>
      <c r="P563" s="112">
        <f t="shared" si="321"/>
        <v>0</v>
      </c>
      <c r="Q563" s="162">
        <f t="shared" si="332"/>
        <v>0</v>
      </c>
      <c r="R563" s="30">
        <f t="shared" si="333"/>
        <v>0</v>
      </c>
      <c r="S563" s="112">
        <f t="shared" si="338"/>
        <v>0</v>
      </c>
      <c r="T563" s="122">
        <f t="shared" si="330"/>
        <v>0.20100000000000001</v>
      </c>
      <c r="U563" s="120">
        <f t="shared" si="337"/>
        <v>4</v>
      </c>
      <c r="V563" s="120">
        <v>252</v>
      </c>
      <c r="W563" s="119">
        <f t="shared" si="322"/>
        <v>1.0029114450000001</v>
      </c>
      <c r="X563" s="112">
        <f t="shared" si="323"/>
        <v>0</v>
      </c>
      <c r="Y563" s="112">
        <f t="shared" si="324"/>
        <v>0</v>
      </c>
      <c r="Z563" s="125" t="str">
        <f t="shared" si="334"/>
        <v>A+J=</v>
      </c>
      <c r="AA563" s="117">
        <f t="shared" si="335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22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3"/>
      <c r="DE563" s="1"/>
      <c r="DF563" s="1"/>
      <c r="DG563" s="1"/>
      <c r="DH563" s="1"/>
      <c r="DI563" s="1"/>
      <c r="DJ563" s="1"/>
      <c r="DK563" s="1"/>
      <c r="DL563" s="1"/>
      <c r="DM563" s="1"/>
      <c r="DN563" s="4"/>
      <c r="DO563" s="1"/>
      <c r="DP563" s="1"/>
      <c r="DQ563" s="1"/>
      <c r="DR563" s="1"/>
      <c r="DS563" s="1"/>
      <c r="DT563" s="1"/>
    </row>
    <row r="564" spans="1:124" ht="12.75" x14ac:dyDescent="0.2">
      <c r="A564" s="111">
        <f t="shared" si="325"/>
        <v>44829</v>
      </c>
      <c r="B564" s="112">
        <f t="shared" si="318"/>
        <v>0</v>
      </c>
      <c r="C564" s="112">
        <f t="shared" si="331"/>
        <v>0</v>
      </c>
      <c r="D564" s="113">
        <f t="shared" si="326"/>
        <v>5692.31</v>
      </c>
      <c r="E564" s="114">
        <f t="shared" si="339"/>
        <v>5739.56</v>
      </c>
      <c r="F564" s="115">
        <f t="shared" si="340"/>
        <v>44793</v>
      </c>
      <c r="G564" s="116">
        <f t="shared" si="319"/>
        <v>8.3006723105383262E-3</v>
      </c>
      <c r="H564" s="117">
        <f t="shared" si="327"/>
        <v>44854</v>
      </c>
      <c r="I564" s="117">
        <f t="shared" si="320"/>
        <v>44854</v>
      </c>
      <c r="J564" s="118">
        <f t="shared" si="328"/>
        <v>21</v>
      </c>
      <c r="K564" s="118">
        <f t="shared" si="343"/>
        <v>4</v>
      </c>
      <c r="L564" s="8">
        <f t="shared" si="329"/>
        <v>1.00157579</v>
      </c>
      <c r="M564" s="119">
        <f t="shared" si="342"/>
        <v>1.0083006699999999</v>
      </c>
      <c r="N564" s="119">
        <f t="shared" si="336"/>
        <v>1.1490289976677965</v>
      </c>
      <c r="O564" s="112">
        <f t="shared" si="341"/>
        <v>1.15083962</v>
      </c>
      <c r="P564" s="112">
        <f t="shared" si="321"/>
        <v>0</v>
      </c>
      <c r="Q564" s="162">
        <f t="shared" si="332"/>
        <v>0</v>
      </c>
      <c r="R564" s="30">
        <f t="shared" si="333"/>
        <v>0</v>
      </c>
      <c r="S564" s="112">
        <f t="shared" si="338"/>
        <v>0</v>
      </c>
      <c r="T564" s="122">
        <f t="shared" si="330"/>
        <v>0.20100000000000001</v>
      </c>
      <c r="U564" s="120">
        <f t="shared" si="337"/>
        <v>4</v>
      </c>
      <c r="V564" s="120">
        <v>252</v>
      </c>
      <c r="W564" s="119">
        <f t="shared" si="322"/>
        <v>1.0029114450000001</v>
      </c>
      <c r="X564" s="112">
        <f t="shared" si="323"/>
        <v>0</v>
      </c>
      <c r="Y564" s="112">
        <f t="shared" si="324"/>
        <v>0</v>
      </c>
      <c r="Z564" s="125" t="str">
        <f t="shared" si="334"/>
        <v>A+J=</v>
      </c>
      <c r="AA564" s="117">
        <f t="shared" si="335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22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3"/>
      <c r="DE564" s="1"/>
      <c r="DF564" s="1"/>
      <c r="DG564" s="1"/>
      <c r="DH564" s="1"/>
      <c r="DI564" s="1"/>
      <c r="DJ564" s="1"/>
      <c r="DK564" s="1"/>
      <c r="DL564" s="1"/>
      <c r="DM564" s="1"/>
      <c r="DN564" s="4"/>
      <c r="DO564" s="1"/>
      <c r="DP564" s="1"/>
      <c r="DQ564" s="1"/>
      <c r="DR564" s="1"/>
      <c r="DS564" s="1"/>
      <c r="DT564" s="1"/>
    </row>
    <row r="565" spans="1:124" ht="12.75" x14ac:dyDescent="0.2">
      <c r="A565" s="111">
        <f t="shared" si="325"/>
        <v>44830</v>
      </c>
      <c r="B565" s="112">
        <f t="shared" si="318"/>
        <v>0</v>
      </c>
      <c r="C565" s="112">
        <f t="shared" si="331"/>
        <v>0</v>
      </c>
      <c r="D565" s="113">
        <f t="shared" si="326"/>
        <v>5692.31</v>
      </c>
      <c r="E565" s="114">
        <f t="shared" si="339"/>
        <v>5739.56</v>
      </c>
      <c r="F565" s="115">
        <f t="shared" si="340"/>
        <v>44793</v>
      </c>
      <c r="G565" s="116">
        <f t="shared" si="319"/>
        <v>8.3006723105383262E-3</v>
      </c>
      <c r="H565" s="117">
        <f t="shared" si="327"/>
        <v>44854</v>
      </c>
      <c r="I565" s="117">
        <f t="shared" si="320"/>
        <v>44854</v>
      </c>
      <c r="J565" s="118">
        <f t="shared" si="328"/>
        <v>21</v>
      </c>
      <c r="K565" s="118">
        <f t="shared" si="343"/>
        <v>4</v>
      </c>
      <c r="L565" s="8">
        <f t="shared" si="329"/>
        <v>1.00157579</v>
      </c>
      <c r="M565" s="119">
        <f t="shared" si="342"/>
        <v>1.0083006699999999</v>
      </c>
      <c r="N565" s="119">
        <f t="shared" si="336"/>
        <v>1.1490289976677965</v>
      </c>
      <c r="O565" s="112">
        <f t="shared" si="341"/>
        <v>1.15083962</v>
      </c>
      <c r="P565" s="112">
        <f t="shared" si="321"/>
        <v>0</v>
      </c>
      <c r="Q565" s="162">
        <f t="shared" si="332"/>
        <v>0</v>
      </c>
      <c r="R565" s="30">
        <f t="shared" si="333"/>
        <v>0</v>
      </c>
      <c r="S565" s="112">
        <f t="shared" si="338"/>
        <v>0</v>
      </c>
      <c r="T565" s="122">
        <f t="shared" si="330"/>
        <v>0.20100000000000001</v>
      </c>
      <c r="U565" s="120">
        <f t="shared" si="337"/>
        <v>4</v>
      </c>
      <c r="V565" s="120">
        <v>252</v>
      </c>
      <c r="W565" s="119">
        <f t="shared" si="322"/>
        <v>1.0029114450000001</v>
      </c>
      <c r="X565" s="112">
        <f t="shared" si="323"/>
        <v>0</v>
      </c>
      <c r="Y565" s="112">
        <f t="shared" si="324"/>
        <v>0</v>
      </c>
      <c r="Z565" s="125" t="str">
        <f t="shared" si="334"/>
        <v>A+J=</v>
      </c>
      <c r="AA565" s="117">
        <f t="shared" si="335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22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3"/>
      <c r="DE565" s="1"/>
      <c r="DF565" s="1"/>
      <c r="DG565" s="1"/>
      <c r="DH565" s="1"/>
      <c r="DI565" s="1"/>
      <c r="DJ565" s="1"/>
      <c r="DK565" s="1"/>
      <c r="DL565" s="1"/>
      <c r="DM565" s="1"/>
      <c r="DN565" s="4"/>
      <c r="DO565" s="1"/>
      <c r="DP565" s="1"/>
      <c r="DQ565" s="1"/>
      <c r="DR565" s="1"/>
      <c r="DS565" s="1"/>
      <c r="DT565" s="1"/>
    </row>
    <row r="566" spans="1:124" ht="12.75" x14ac:dyDescent="0.2">
      <c r="A566" s="111">
        <f t="shared" si="325"/>
        <v>44831</v>
      </c>
      <c r="B566" s="112">
        <f t="shared" si="318"/>
        <v>0</v>
      </c>
      <c r="C566" s="112">
        <f t="shared" si="331"/>
        <v>0</v>
      </c>
      <c r="D566" s="113">
        <f t="shared" si="326"/>
        <v>5692.31</v>
      </c>
      <c r="E566" s="114">
        <f t="shared" si="339"/>
        <v>5739.56</v>
      </c>
      <c r="F566" s="115">
        <f t="shared" si="340"/>
        <v>44793</v>
      </c>
      <c r="G566" s="116">
        <f t="shared" si="319"/>
        <v>8.3006723105383262E-3</v>
      </c>
      <c r="H566" s="117">
        <f t="shared" si="327"/>
        <v>44854</v>
      </c>
      <c r="I566" s="117">
        <f t="shared" si="320"/>
        <v>44854</v>
      </c>
      <c r="J566" s="118">
        <f t="shared" si="328"/>
        <v>21</v>
      </c>
      <c r="K566" s="118">
        <f t="shared" si="343"/>
        <v>5</v>
      </c>
      <c r="L566" s="8">
        <f t="shared" si="329"/>
        <v>1.0019701299999999</v>
      </c>
      <c r="M566" s="119">
        <f t="shared" si="342"/>
        <v>1.0083006699999999</v>
      </c>
      <c r="N566" s="119">
        <f t="shared" si="336"/>
        <v>1.1490289976677965</v>
      </c>
      <c r="O566" s="112">
        <f t="shared" si="341"/>
        <v>1.15129273</v>
      </c>
      <c r="P566" s="112">
        <f t="shared" si="321"/>
        <v>0</v>
      </c>
      <c r="Q566" s="162">
        <f t="shared" si="332"/>
        <v>0</v>
      </c>
      <c r="R566" s="30">
        <f t="shared" si="333"/>
        <v>0</v>
      </c>
      <c r="S566" s="112">
        <f t="shared" si="338"/>
        <v>0</v>
      </c>
      <c r="T566" s="122">
        <f t="shared" si="330"/>
        <v>0.20100000000000001</v>
      </c>
      <c r="U566" s="120">
        <f t="shared" si="337"/>
        <v>5</v>
      </c>
      <c r="V566" s="120">
        <v>252</v>
      </c>
      <c r="W566" s="119">
        <f t="shared" si="322"/>
        <v>1.00364063</v>
      </c>
      <c r="X566" s="112">
        <f t="shared" si="323"/>
        <v>0</v>
      </c>
      <c r="Y566" s="112">
        <f t="shared" si="324"/>
        <v>0</v>
      </c>
      <c r="Z566" s="125" t="str">
        <f t="shared" si="334"/>
        <v>A+J=</v>
      </c>
      <c r="AA566" s="117">
        <f t="shared" si="335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22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3"/>
      <c r="DE566" s="1"/>
      <c r="DF566" s="1"/>
      <c r="DG566" s="1"/>
      <c r="DH566" s="1"/>
      <c r="DI566" s="1"/>
      <c r="DJ566" s="1"/>
      <c r="DK566" s="1"/>
      <c r="DL566" s="1"/>
      <c r="DM566" s="1"/>
      <c r="DN566" s="4"/>
      <c r="DO566" s="1"/>
      <c r="DP566" s="1"/>
      <c r="DQ566" s="1"/>
      <c r="DR566" s="1"/>
      <c r="DS566" s="1"/>
      <c r="DT566" s="1"/>
    </row>
    <row r="567" spans="1:124" ht="12.75" x14ac:dyDescent="0.2">
      <c r="A567" s="111">
        <f t="shared" si="325"/>
        <v>44832</v>
      </c>
      <c r="B567" s="112">
        <f t="shared" si="318"/>
        <v>0</v>
      </c>
      <c r="C567" s="112">
        <f t="shared" si="331"/>
        <v>0</v>
      </c>
      <c r="D567" s="113">
        <f t="shared" si="326"/>
        <v>5692.31</v>
      </c>
      <c r="E567" s="114">
        <f t="shared" si="339"/>
        <v>5739.56</v>
      </c>
      <c r="F567" s="115">
        <f t="shared" si="340"/>
        <v>44793</v>
      </c>
      <c r="G567" s="116">
        <f t="shared" si="319"/>
        <v>8.3006723105383262E-3</v>
      </c>
      <c r="H567" s="117">
        <f t="shared" si="327"/>
        <v>44854</v>
      </c>
      <c r="I567" s="117">
        <f t="shared" si="320"/>
        <v>44854</v>
      </c>
      <c r="J567" s="118">
        <f t="shared" si="328"/>
        <v>21</v>
      </c>
      <c r="K567" s="118">
        <f t="shared" si="343"/>
        <v>6</v>
      </c>
      <c r="L567" s="8">
        <f t="shared" si="329"/>
        <v>1.00236462</v>
      </c>
      <c r="M567" s="119">
        <f t="shared" si="342"/>
        <v>1.0083006699999999</v>
      </c>
      <c r="N567" s="119">
        <f t="shared" si="336"/>
        <v>1.1490289976677965</v>
      </c>
      <c r="O567" s="112">
        <f t="shared" si="341"/>
        <v>1.1517460100000001</v>
      </c>
      <c r="P567" s="112">
        <f t="shared" si="321"/>
        <v>0</v>
      </c>
      <c r="Q567" s="162">
        <f t="shared" si="332"/>
        <v>0</v>
      </c>
      <c r="R567" s="30">
        <f t="shared" si="333"/>
        <v>0</v>
      </c>
      <c r="S567" s="112">
        <f t="shared" si="338"/>
        <v>0</v>
      </c>
      <c r="T567" s="122">
        <f t="shared" si="330"/>
        <v>0.20100000000000001</v>
      </c>
      <c r="U567" s="120">
        <f t="shared" si="337"/>
        <v>6</v>
      </c>
      <c r="V567" s="120">
        <v>252</v>
      </c>
      <c r="W567" s="119">
        <f t="shared" si="322"/>
        <v>1.0043703450000001</v>
      </c>
      <c r="X567" s="112">
        <f t="shared" si="323"/>
        <v>0</v>
      </c>
      <c r="Y567" s="112">
        <f t="shared" si="324"/>
        <v>0</v>
      </c>
      <c r="Z567" s="125" t="str">
        <f t="shared" si="334"/>
        <v>A+J=</v>
      </c>
      <c r="AA567" s="117">
        <f t="shared" si="335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22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3"/>
      <c r="DE567" s="1"/>
      <c r="DF567" s="1"/>
      <c r="DG567" s="1"/>
      <c r="DH567" s="1"/>
      <c r="DI567" s="1"/>
      <c r="DJ567" s="1"/>
      <c r="DK567" s="1"/>
      <c r="DL567" s="1"/>
      <c r="DM567" s="1"/>
      <c r="DN567" s="4"/>
      <c r="DO567" s="1"/>
      <c r="DP567" s="1"/>
      <c r="DQ567" s="1"/>
      <c r="DR567" s="1"/>
      <c r="DS567" s="1"/>
      <c r="DT567" s="1"/>
    </row>
    <row r="568" spans="1:124" ht="12.75" x14ac:dyDescent="0.2">
      <c r="A568" s="111">
        <f t="shared" si="325"/>
        <v>44833</v>
      </c>
      <c r="B568" s="112">
        <f t="shared" si="318"/>
        <v>0</v>
      </c>
      <c r="C568" s="112">
        <f t="shared" si="331"/>
        <v>0</v>
      </c>
      <c r="D568" s="113">
        <f t="shared" si="326"/>
        <v>5692.31</v>
      </c>
      <c r="E568" s="114">
        <f t="shared" si="339"/>
        <v>5739.56</v>
      </c>
      <c r="F568" s="115">
        <f t="shared" si="340"/>
        <v>44793</v>
      </c>
      <c r="G568" s="116">
        <f t="shared" si="319"/>
        <v>8.3006723105383262E-3</v>
      </c>
      <c r="H568" s="117">
        <f t="shared" si="327"/>
        <v>44854</v>
      </c>
      <c r="I568" s="117">
        <f t="shared" si="320"/>
        <v>44854</v>
      </c>
      <c r="J568" s="118">
        <f t="shared" si="328"/>
        <v>21</v>
      </c>
      <c r="K568" s="118">
        <f t="shared" si="343"/>
        <v>7</v>
      </c>
      <c r="L568" s="8">
        <f t="shared" si="329"/>
        <v>1.0027592700000001</v>
      </c>
      <c r="M568" s="119">
        <f t="shared" si="342"/>
        <v>1.0083006699999999</v>
      </c>
      <c r="N568" s="119">
        <f t="shared" si="336"/>
        <v>1.1490289976677965</v>
      </c>
      <c r="O568" s="112">
        <f t="shared" si="341"/>
        <v>1.15219947</v>
      </c>
      <c r="P568" s="112">
        <f t="shared" si="321"/>
        <v>0</v>
      </c>
      <c r="Q568" s="162">
        <f t="shared" si="332"/>
        <v>0</v>
      </c>
      <c r="R568" s="30">
        <f t="shared" si="333"/>
        <v>0</v>
      </c>
      <c r="S568" s="112">
        <f t="shared" si="338"/>
        <v>0</v>
      </c>
      <c r="T568" s="122">
        <f t="shared" si="330"/>
        <v>0.20100000000000001</v>
      </c>
      <c r="U568" s="120">
        <f t="shared" si="337"/>
        <v>7</v>
      </c>
      <c r="V568" s="120">
        <v>252</v>
      </c>
      <c r="W568" s="119">
        <f t="shared" si="322"/>
        <v>1.0051005900000001</v>
      </c>
      <c r="X568" s="112">
        <f t="shared" si="323"/>
        <v>0</v>
      </c>
      <c r="Y568" s="112">
        <f t="shared" si="324"/>
        <v>0</v>
      </c>
      <c r="Z568" s="125" t="str">
        <f t="shared" si="334"/>
        <v>A+J=</v>
      </c>
      <c r="AA568" s="117">
        <f t="shared" si="335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22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3"/>
      <c r="DE568" s="1"/>
      <c r="DF568" s="1"/>
      <c r="DG568" s="1"/>
      <c r="DH568" s="1"/>
      <c r="DI568" s="1"/>
      <c r="DJ568" s="1"/>
      <c r="DK568" s="1"/>
      <c r="DL568" s="1"/>
      <c r="DM568" s="1"/>
      <c r="DN568" s="4"/>
      <c r="DO568" s="1"/>
      <c r="DP568" s="1"/>
      <c r="DQ568" s="1"/>
      <c r="DR568" s="1"/>
      <c r="DS568" s="1"/>
      <c r="DT568" s="1"/>
    </row>
    <row r="569" spans="1:124" ht="12.75" x14ac:dyDescent="0.2">
      <c r="A569" s="111">
        <f t="shared" si="325"/>
        <v>44834</v>
      </c>
      <c r="B569" s="112">
        <f t="shared" si="318"/>
        <v>0</v>
      </c>
      <c r="C569" s="112">
        <f t="shared" si="331"/>
        <v>0</v>
      </c>
      <c r="D569" s="113">
        <f t="shared" si="326"/>
        <v>5692.31</v>
      </c>
      <c r="E569" s="114">
        <f t="shared" si="339"/>
        <v>5739.56</v>
      </c>
      <c r="F569" s="115">
        <f t="shared" si="340"/>
        <v>44793</v>
      </c>
      <c r="G569" s="116">
        <f t="shared" si="319"/>
        <v>8.3006723105383262E-3</v>
      </c>
      <c r="H569" s="117">
        <f t="shared" si="327"/>
        <v>44854</v>
      </c>
      <c r="I569" s="117">
        <f t="shared" si="320"/>
        <v>44854</v>
      </c>
      <c r="J569" s="118">
        <f t="shared" si="328"/>
        <v>21</v>
      </c>
      <c r="K569" s="118">
        <f t="shared" si="343"/>
        <v>8</v>
      </c>
      <c r="L569" s="8">
        <f t="shared" si="329"/>
        <v>1.0031540699999999</v>
      </c>
      <c r="M569" s="119">
        <f t="shared" si="342"/>
        <v>1.0083006699999999</v>
      </c>
      <c r="N569" s="119">
        <f t="shared" si="336"/>
        <v>1.1490289976677965</v>
      </c>
      <c r="O569" s="112">
        <f t="shared" si="341"/>
        <v>1.1526531099999999</v>
      </c>
      <c r="P569" s="112">
        <f t="shared" si="321"/>
        <v>0</v>
      </c>
      <c r="Q569" s="162">
        <f t="shared" si="332"/>
        <v>0</v>
      </c>
      <c r="R569" s="30">
        <f t="shared" si="333"/>
        <v>0</v>
      </c>
      <c r="S569" s="112">
        <f t="shared" si="338"/>
        <v>0</v>
      </c>
      <c r="T569" s="122">
        <f t="shared" si="330"/>
        <v>0.20100000000000001</v>
      </c>
      <c r="U569" s="120">
        <f t="shared" si="337"/>
        <v>8</v>
      </c>
      <c r="V569" s="120">
        <v>252</v>
      </c>
      <c r="W569" s="119">
        <f t="shared" si="322"/>
        <v>1.005831366</v>
      </c>
      <c r="X569" s="112">
        <f t="shared" si="323"/>
        <v>0</v>
      </c>
      <c r="Y569" s="112">
        <f t="shared" si="324"/>
        <v>0</v>
      </c>
      <c r="Z569" s="125" t="str">
        <f t="shared" si="334"/>
        <v>A+J=</v>
      </c>
      <c r="AA569" s="117">
        <f t="shared" si="335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22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3"/>
      <c r="DE569" s="1"/>
      <c r="DF569" s="1"/>
      <c r="DG569" s="1"/>
      <c r="DH569" s="1"/>
      <c r="DI569" s="1"/>
      <c r="DJ569" s="1"/>
      <c r="DK569" s="1"/>
      <c r="DL569" s="1"/>
      <c r="DM569" s="1"/>
      <c r="DN569" s="4"/>
      <c r="DO569" s="1"/>
      <c r="DP569" s="1"/>
      <c r="DQ569" s="1"/>
      <c r="DR569" s="1"/>
      <c r="DS569" s="1"/>
      <c r="DT569" s="1"/>
    </row>
    <row r="570" spans="1:124" ht="12.75" x14ac:dyDescent="0.2">
      <c r="A570" s="111">
        <f t="shared" si="325"/>
        <v>44835</v>
      </c>
      <c r="B570" s="112">
        <f t="shared" si="318"/>
        <v>0</v>
      </c>
      <c r="C570" s="112">
        <f t="shared" si="331"/>
        <v>0</v>
      </c>
      <c r="D570" s="113">
        <f t="shared" si="326"/>
        <v>5692.31</v>
      </c>
      <c r="E570" s="114">
        <f t="shared" si="339"/>
        <v>5739.56</v>
      </c>
      <c r="F570" s="115">
        <f t="shared" si="340"/>
        <v>44793</v>
      </c>
      <c r="G570" s="116">
        <f t="shared" si="319"/>
        <v>8.3006723105383262E-3</v>
      </c>
      <c r="H570" s="117">
        <f t="shared" si="327"/>
        <v>44854</v>
      </c>
      <c r="I570" s="117">
        <f t="shared" si="320"/>
        <v>44854</v>
      </c>
      <c r="J570" s="118">
        <f t="shared" si="328"/>
        <v>21</v>
      </c>
      <c r="K570" s="118">
        <f t="shared" si="343"/>
        <v>9</v>
      </c>
      <c r="L570" s="8">
        <f t="shared" si="329"/>
        <v>1.0035490300000001</v>
      </c>
      <c r="M570" s="119">
        <f t="shared" si="342"/>
        <v>1.0083006699999999</v>
      </c>
      <c r="N570" s="119">
        <f t="shared" si="336"/>
        <v>1.1490289976677965</v>
      </c>
      <c r="O570" s="112">
        <f t="shared" si="341"/>
        <v>1.1531069300000001</v>
      </c>
      <c r="P570" s="112">
        <f t="shared" si="321"/>
        <v>0</v>
      </c>
      <c r="Q570" s="162">
        <f t="shared" si="332"/>
        <v>0</v>
      </c>
      <c r="R570" s="30">
        <f t="shared" si="333"/>
        <v>0</v>
      </c>
      <c r="S570" s="112">
        <f t="shared" si="338"/>
        <v>0</v>
      </c>
      <c r="T570" s="122">
        <f t="shared" si="330"/>
        <v>0.20100000000000001</v>
      </c>
      <c r="U570" s="120">
        <f t="shared" si="337"/>
        <v>9</v>
      </c>
      <c r="V570" s="120">
        <v>252</v>
      </c>
      <c r="W570" s="119">
        <f t="shared" si="322"/>
        <v>1.006562674</v>
      </c>
      <c r="X570" s="112">
        <f t="shared" si="323"/>
        <v>0</v>
      </c>
      <c r="Y570" s="112">
        <f t="shared" si="324"/>
        <v>0</v>
      </c>
      <c r="Z570" s="125" t="str">
        <f t="shared" si="334"/>
        <v>A+J=</v>
      </c>
      <c r="AA570" s="117">
        <f t="shared" si="335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22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3"/>
      <c r="DE570" s="1"/>
      <c r="DF570" s="1"/>
      <c r="DG570" s="1"/>
      <c r="DH570" s="1"/>
      <c r="DI570" s="1"/>
      <c r="DJ570" s="1"/>
      <c r="DK570" s="1"/>
      <c r="DL570" s="1"/>
      <c r="DM570" s="1"/>
      <c r="DN570" s="4"/>
      <c r="DO570" s="1"/>
      <c r="DP570" s="1"/>
      <c r="DQ570" s="1"/>
      <c r="DR570" s="1"/>
      <c r="DS570" s="1"/>
      <c r="DT570" s="1"/>
    </row>
    <row r="571" spans="1:124" ht="12.75" x14ac:dyDescent="0.2">
      <c r="A571" s="111">
        <f t="shared" si="325"/>
        <v>44836</v>
      </c>
      <c r="B571" s="112">
        <f t="shared" si="318"/>
        <v>0</v>
      </c>
      <c r="C571" s="112">
        <f t="shared" si="331"/>
        <v>0</v>
      </c>
      <c r="D571" s="113">
        <f t="shared" si="326"/>
        <v>5692.31</v>
      </c>
      <c r="E571" s="114">
        <f t="shared" si="339"/>
        <v>5739.56</v>
      </c>
      <c r="F571" s="115">
        <f t="shared" si="340"/>
        <v>44793</v>
      </c>
      <c r="G571" s="116">
        <f t="shared" si="319"/>
        <v>8.3006723105383262E-3</v>
      </c>
      <c r="H571" s="117">
        <f t="shared" si="327"/>
        <v>44854</v>
      </c>
      <c r="I571" s="117">
        <f t="shared" si="320"/>
        <v>44854</v>
      </c>
      <c r="J571" s="118">
        <f t="shared" si="328"/>
        <v>21</v>
      </c>
      <c r="K571" s="118">
        <f t="shared" si="343"/>
        <v>9</v>
      </c>
      <c r="L571" s="8">
        <f t="shared" si="329"/>
        <v>1.0035490300000001</v>
      </c>
      <c r="M571" s="119">
        <f t="shared" si="342"/>
        <v>1.0083006699999999</v>
      </c>
      <c r="N571" s="119">
        <f t="shared" si="336"/>
        <v>1.1490289976677965</v>
      </c>
      <c r="O571" s="112">
        <f t="shared" si="341"/>
        <v>1.1531069300000001</v>
      </c>
      <c r="P571" s="112">
        <f t="shared" si="321"/>
        <v>0</v>
      </c>
      <c r="Q571" s="162">
        <f t="shared" si="332"/>
        <v>0</v>
      </c>
      <c r="R571" s="30">
        <f t="shared" si="333"/>
        <v>0</v>
      </c>
      <c r="S571" s="112">
        <f t="shared" si="338"/>
        <v>0</v>
      </c>
      <c r="T571" s="122">
        <f t="shared" si="330"/>
        <v>0.20100000000000001</v>
      </c>
      <c r="U571" s="120">
        <f t="shared" si="337"/>
        <v>9</v>
      </c>
      <c r="V571" s="120">
        <v>252</v>
      </c>
      <c r="W571" s="119">
        <f t="shared" si="322"/>
        <v>1.006562674</v>
      </c>
      <c r="X571" s="112">
        <f t="shared" si="323"/>
        <v>0</v>
      </c>
      <c r="Y571" s="112">
        <f t="shared" si="324"/>
        <v>0</v>
      </c>
      <c r="Z571" s="125" t="str">
        <f t="shared" si="334"/>
        <v>A+J=</v>
      </c>
      <c r="AA571" s="117">
        <f t="shared" si="335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22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3"/>
      <c r="DE571" s="1"/>
      <c r="DF571" s="1"/>
      <c r="DG571" s="1"/>
      <c r="DH571" s="1"/>
      <c r="DI571" s="1"/>
      <c r="DJ571" s="1"/>
      <c r="DK571" s="1"/>
      <c r="DL571" s="1"/>
      <c r="DM571" s="1"/>
      <c r="DN571" s="4"/>
      <c r="DO571" s="1"/>
      <c r="DP571" s="1"/>
      <c r="DQ571" s="1"/>
      <c r="DR571" s="1"/>
      <c r="DS571" s="1"/>
      <c r="DT571" s="1"/>
    </row>
    <row r="572" spans="1:124" ht="12.75" x14ac:dyDescent="0.2">
      <c r="A572" s="111">
        <f t="shared" si="325"/>
        <v>44837</v>
      </c>
      <c r="B572" s="112">
        <f t="shared" si="318"/>
        <v>0</v>
      </c>
      <c r="C572" s="112">
        <f t="shared" si="331"/>
        <v>0</v>
      </c>
      <c r="D572" s="113">
        <f t="shared" si="326"/>
        <v>5692.31</v>
      </c>
      <c r="E572" s="114">
        <f t="shared" si="339"/>
        <v>5739.56</v>
      </c>
      <c r="F572" s="115">
        <f t="shared" si="340"/>
        <v>44793</v>
      </c>
      <c r="G572" s="116">
        <f t="shared" si="319"/>
        <v>8.3006723105383262E-3</v>
      </c>
      <c r="H572" s="117">
        <f t="shared" si="327"/>
        <v>44854</v>
      </c>
      <c r="I572" s="117">
        <f t="shared" si="320"/>
        <v>44854</v>
      </c>
      <c r="J572" s="118">
        <f t="shared" si="328"/>
        <v>21</v>
      </c>
      <c r="K572" s="118">
        <f t="shared" si="343"/>
        <v>9</v>
      </c>
      <c r="L572" s="8">
        <f t="shared" si="329"/>
        <v>1.0035490300000001</v>
      </c>
      <c r="M572" s="119">
        <f t="shared" si="342"/>
        <v>1.0083006699999999</v>
      </c>
      <c r="N572" s="119">
        <f t="shared" si="336"/>
        <v>1.1490289976677965</v>
      </c>
      <c r="O572" s="112">
        <f t="shared" si="341"/>
        <v>1.1531069300000001</v>
      </c>
      <c r="P572" s="112">
        <f t="shared" si="321"/>
        <v>0</v>
      </c>
      <c r="Q572" s="162">
        <f t="shared" si="332"/>
        <v>0</v>
      </c>
      <c r="R572" s="30">
        <f t="shared" si="333"/>
        <v>0</v>
      </c>
      <c r="S572" s="112">
        <f t="shared" si="338"/>
        <v>0</v>
      </c>
      <c r="T572" s="122">
        <f t="shared" si="330"/>
        <v>0.20100000000000001</v>
      </c>
      <c r="U572" s="120">
        <f t="shared" si="337"/>
        <v>9</v>
      </c>
      <c r="V572" s="120">
        <v>252</v>
      </c>
      <c r="W572" s="119">
        <f t="shared" si="322"/>
        <v>1.006562674</v>
      </c>
      <c r="X572" s="112">
        <f t="shared" si="323"/>
        <v>0</v>
      </c>
      <c r="Y572" s="112">
        <f t="shared" si="324"/>
        <v>0</v>
      </c>
      <c r="Z572" s="125" t="str">
        <f t="shared" si="334"/>
        <v>A+J=</v>
      </c>
      <c r="AA572" s="117">
        <f t="shared" si="335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22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3"/>
      <c r="DE572" s="1"/>
      <c r="DF572" s="1"/>
      <c r="DG572" s="1"/>
      <c r="DH572" s="1"/>
      <c r="DI572" s="1"/>
      <c r="DJ572" s="1"/>
      <c r="DK572" s="1"/>
      <c r="DL572" s="1"/>
      <c r="DM572" s="1"/>
      <c r="DN572" s="4"/>
      <c r="DO572" s="1"/>
      <c r="DP572" s="1"/>
      <c r="DQ572" s="1"/>
      <c r="DR572" s="1"/>
      <c r="DS572" s="1"/>
      <c r="DT572" s="1"/>
    </row>
    <row r="573" spans="1:124" ht="12.75" x14ac:dyDescent="0.2">
      <c r="A573" s="111">
        <f t="shared" si="325"/>
        <v>44838</v>
      </c>
      <c r="B573" s="112">
        <f t="shared" si="318"/>
        <v>0</v>
      </c>
      <c r="C573" s="112">
        <f t="shared" si="331"/>
        <v>0</v>
      </c>
      <c r="D573" s="113">
        <f t="shared" si="326"/>
        <v>5692.31</v>
      </c>
      <c r="E573" s="114">
        <f t="shared" si="339"/>
        <v>5739.56</v>
      </c>
      <c r="F573" s="115">
        <f t="shared" si="340"/>
        <v>44793</v>
      </c>
      <c r="G573" s="116">
        <f t="shared" si="319"/>
        <v>8.3006723105383262E-3</v>
      </c>
      <c r="H573" s="117">
        <f t="shared" si="327"/>
        <v>44854</v>
      </c>
      <c r="I573" s="117">
        <f t="shared" si="320"/>
        <v>44854</v>
      </c>
      <c r="J573" s="118">
        <f t="shared" si="328"/>
        <v>21</v>
      </c>
      <c r="K573" s="118">
        <f t="shared" si="343"/>
        <v>10</v>
      </c>
      <c r="L573" s="8">
        <f t="shared" si="329"/>
        <v>1.00394414</v>
      </c>
      <c r="M573" s="119">
        <f t="shared" si="342"/>
        <v>1.0083006699999999</v>
      </c>
      <c r="N573" s="119">
        <f t="shared" si="336"/>
        <v>1.1490289976677965</v>
      </c>
      <c r="O573" s="112">
        <f t="shared" si="341"/>
        <v>1.1535609200000001</v>
      </c>
      <c r="P573" s="112">
        <f t="shared" si="321"/>
        <v>0</v>
      </c>
      <c r="Q573" s="162">
        <f t="shared" si="332"/>
        <v>0</v>
      </c>
      <c r="R573" s="30">
        <f t="shared" si="333"/>
        <v>0</v>
      </c>
      <c r="S573" s="112">
        <f t="shared" si="338"/>
        <v>0</v>
      </c>
      <c r="T573" s="122">
        <f t="shared" si="330"/>
        <v>0.20100000000000001</v>
      </c>
      <c r="U573" s="120">
        <f t="shared" si="337"/>
        <v>10</v>
      </c>
      <c r="V573" s="120">
        <v>252</v>
      </c>
      <c r="W573" s="119">
        <f t="shared" si="322"/>
        <v>1.007294514</v>
      </c>
      <c r="X573" s="112">
        <f t="shared" si="323"/>
        <v>0</v>
      </c>
      <c r="Y573" s="112">
        <f t="shared" si="324"/>
        <v>0</v>
      </c>
      <c r="Z573" s="125" t="str">
        <f t="shared" si="334"/>
        <v>A+J=</v>
      </c>
      <c r="AA573" s="117">
        <f t="shared" si="335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22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3"/>
      <c r="DE573" s="1"/>
      <c r="DF573" s="1"/>
      <c r="DG573" s="1"/>
      <c r="DH573" s="1"/>
      <c r="DI573" s="1"/>
      <c r="DJ573" s="1"/>
      <c r="DK573" s="1"/>
      <c r="DL573" s="1"/>
      <c r="DM573" s="1"/>
      <c r="DN573" s="4"/>
      <c r="DO573" s="1"/>
      <c r="DP573" s="1"/>
      <c r="DQ573" s="1"/>
      <c r="DR573" s="1"/>
      <c r="DS573" s="1"/>
      <c r="DT573" s="1"/>
    </row>
    <row r="574" spans="1:124" ht="12.75" x14ac:dyDescent="0.2">
      <c r="A574" s="111">
        <f t="shared" si="325"/>
        <v>44839</v>
      </c>
      <c r="B574" s="112">
        <f t="shared" si="318"/>
        <v>0</v>
      </c>
      <c r="C574" s="112">
        <f t="shared" si="331"/>
        <v>0</v>
      </c>
      <c r="D574" s="113">
        <f t="shared" si="326"/>
        <v>5692.31</v>
      </c>
      <c r="E574" s="114">
        <f t="shared" si="339"/>
        <v>5739.56</v>
      </c>
      <c r="F574" s="115">
        <f t="shared" si="340"/>
        <v>44793</v>
      </c>
      <c r="G574" s="116">
        <f t="shared" si="319"/>
        <v>8.3006723105383262E-3</v>
      </c>
      <c r="H574" s="117">
        <f t="shared" si="327"/>
        <v>44854</v>
      </c>
      <c r="I574" s="117">
        <f t="shared" si="320"/>
        <v>44854</v>
      </c>
      <c r="J574" s="118">
        <f t="shared" si="328"/>
        <v>21</v>
      </c>
      <c r="K574" s="118">
        <f t="shared" si="343"/>
        <v>11</v>
      </c>
      <c r="L574" s="8">
        <f t="shared" si="329"/>
        <v>1.00433941</v>
      </c>
      <c r="M574" s="119">
        <f t="shared" si="342"/>
        <v>1.0083006699999999</v>
      </c>
      <c r="N574" s="119">
        <f t="shared" si="336"/>
        <v>1.1490289976677965</v>
      </c>
      <c r="O574" s="112">
        <f t="shared" si="341"/>
        <v>1.1540151000000001</v>
      </c>
      <c r="P574" s="112">
        <f t="shared" si="321"/>
        <v>0</v>
      </c>
      <c r="Q574" s="162">
        <f t="shared" si="332"/>
        <v>0</v>
      </c>
      <c r="R574" s="30">
        <f t="shared" si="333"/>
        <v>0</v>
      </c>
      <c r="S574" s="112">
        <f t="shared" si="338"/>
        <v>0</v>
      </c>
      <c r="T574" s="122">
        <f t="shared" si="330"/>
        <v>0.20100000000000001</v>
      </c>
      <c r="U574" s="120">
        <f t="shared" si="337"/>
        <v>11</v>
      </c>
      <c r="V574" s="120">
        <v>252</v>
      </c>
      <c r="W574" s="119">
        <f t="shared" si="322"/>
        <v>1.008026885</v>
      </c>
      <c r="X574" s="112">
        <f t="shared" si="323"/>
        <v>0</v>
      </c>
      <c r="Y574" s="112">
        <f t="shared" si="324"/>
        <v>0</v>
      </c>
      <c r="Z574" s="125" t="str">
        <f t="shared" si="334"/>
        <v>A+J=</v>
      </c>
      <c r="AA574" s="117">
        <f t="shared" si="335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22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3"/>
      <c r="DE574" s="1"/>
      <c r="DF574" s="1"/>
      <c r="DG574" s="1"/>
      <c r="DH574" s="1"/>
      <c r="DI574" s="1"/>
      <c r="DJ574" s="1"/>
      <c r="DK574" s="1"/>
      <c r="DL574" s="1"/>
      <c r="DM574" s="1"/>
      <c r="DN574" s="4"/>
      <c r="DO574" s="1"/>
      <c r="DP574" s="1"/>
      <c r="DQ574" s="1"/>
      <c r="DR574" s="1"/>
      <c r="DS574" s="1"/>
      <c r="DT574" s="1"/>
    </row>
    <row r="575" spans="1:124" ht="12.75" x14ac:dyDescent="0.2">
      <c r="A575" s="111">
        <f t="shared" si="325"/>
        <v>44840</v>
      </c>
      <c r="B575" s="112">
        <f t="shared" si="318"/>
        <v>0</v>
      </c>
      <c r="C575" s="112">
        <f t="shared" si="331"/>
        <v>0</v>
      </c>
      <c r="D575" s="113">
        <f t="shared" si="326"/>
        <v>5692.31</v>
      </c>
      <c r="E575" s="114">
        <f t="shared" si="339"/>
        <v>5739.56</v>
      </c>
      <c r="F575" s="115">
        <f t="shared" si="340"/>
        <v>44793</v>
      </c>
      <c r="G575" s="116">
        <f t="shared" si="319"/>
        <v>8.3006723105383262E-3</v>
      </c>
      <c r="H575" s="117">
        <f t="shared" si="327"/>
        <v>44854</v>
      </c>
      <c r="I575" s="117">
        <f t="shared" si="320"/>
        <v>44854</v>
      </c>
      <c r="J575" s="118">
        <f t="shared" si="328"/>
        <v>21</v>
      </c>
      <c r="K575" s="118">
        <f t="shared" si="343"/>
        <v>12</v>
      </c>
      <c r="L575" s="8">
        <f t="shared" si="329"/>
        <v>1.0047348300000001</v>
      </c>
      <c r="M575" s="119">
        <f t="shared" si="342"/>
        <v>1.0083006699999999</v>
      </c>
      <c r="N575" s="119">
        <f t="shared" si="336"/>
        <v>1.1490289976677965</v>
      </c>
      <c r="O575" s="112">
        <f t="shared" si="341"/>
        <v>1.1544694499999999</v>
      </c>
      <c r="P575" s="112">
        <f t="shared" si="321"/>
        <v>0</v>
      </c>
      <c r="Q575" s="162">
        <f t="shared" si="332"/>
        <v>0</v>
      </c>
      <c r="R575" s="30">
        <f t="shared" si="333"/>
        <v>0</v>
      </c>
      <c r="S575" s="112">
        <f t="shared" si="338"/>
        <v>0</v>
      </c>
      <c r="T575" s="122">
        <f t="shared" si="330"/>
        <v>0.20100000000000001</v>
      </c>
      <c r="U575" s="120">
        <f t="shared" si="337"/>
        <v>12</v>
      </c>
      <c r="V575" s="120">
        <v>252</v>
      </c>
      <c r="W575" s="119">
        <f t="shared" si="322"/>
        <v>1.008759789</v>
      </c>
      <c r="X575" s="112">
        <f t="shared" si="323"/>
        <v>0</v>
      </c>
      <c r="Y575" s="112">
        <f t="shared" si="324"/>
        <v>0</v>
      </c>
      <c r="Z575" s="125" t="str">
        <f t="shared" si="334"/>
        <v>A+J=</v>
      </c>
      <c r="AA575" s="117">
        <f t="shared" si="335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22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3"/>
      <c r="DE575" s="1"/>
      <c r="DF575" s="1"/>
      <c r="DG575" s="1"/>
      <c r="DH575" s="1"/>
      <c r="DI575" s="1"/>
      <c r="DJ575" s="1"/>
      <c r="DK575" s="1"/>
      <c r="DL575" s="1"/>
      <c r="DM575" s="1"/>
      <c r="DN575" s="4"/>
      <c r="DO575" s="1"/>
      <c r="DP575" s="1"/>
      <c r="DQ575" s="1"/>
      <c r="DR575" s="1"/>
      <c r="DS575" s="1"/>
      <c r="DT575" s="1"/>
    </row>
    <row r="576" spans="1:124" ht="12.75" x14ac:dyDescent="0.2">
      <c r="A576" s="111">
        <f t="shared" si="325"/>
        <v>44841</v>
      </c>
      <c r="B576" s="112">
        <f t="shared" si="318"/>
        <v>0</v>
      </c>
      <c r="C576" s="112">
        <f t="shared" si="331"/>
        <v>0</v>
      </c>
      <c r="D576" s="113">
        <f t="shared" si="326"/>
        <v>5692.31</v>
      </c>
      <c r="E576" s="114">
        <f t="shared" si="339"/>
        <v>5739.56</v>
      </c>
      <c r="F576" s="115">
        <f t="shared" si="340"/>
        <v>44793</v>
      </c>
      <c r="G576" s="116">
        <f t="shared" si="319"/>
        <v>8.3006723105383262E-3</v>
      </c>
      <c r="H576" s="117">
        <f t="shared" si="327"/>
        <v>44854</v>
      </c>
      <c r="I576" s="117">
        <f t="shared" si="320"/>
        <v>44854</v>
      </c>
      <c r="J576" s="118">
        <f t="shared" si="328"/>
        <v>21</v>
      </c>
      <c r="K576" s="118">
        <f t="shared" si="343"/>
        <v>13</v>
      </c>
      <c r="L576" s="8">
        <f t="shared" si="329"/>
        <v>1.00513041</v>
      </c>
      <c r="M576" s="119">
        <f t="shared" si="342"/>
        <v>1.0083006699999999</v>
      </c>
      <c r="N576" s="119">
        <f t="shared" si="336"/>
        <v>1.1490289976677965</v>
      </c>
      <c r="O576" s="112">
        <f t="shared" si="341"/>
        <v>1.15492398</v>
      </c>
      <c r="P576" s="112">
        <f t="shared" si="321"/>
        <v>0</v>
      </c>
      <c r="Q576" s="162">
        <f t="shared" si="332"/>
        <v>0</v>
      </c>
      <c r="R576" s="30">
        <f t="shared" si="333"/>
        <v>0</v>
      </c>
      <c r="S576" s="112">
        <f t="shared" si="338"/>
        <v>0</v>
      </c>
      <c r="T576" s="122">
        <f t="shared" si="330"/>
        <v>0.20100000000000001</v>
      </c>
      <c r="U576" s="120">
        <f t="shared" si="337"/>
        <v>13</v>
      </c>
      <c r="V576" s="120">
        <v>252</v>
      </c>
      <c r="W576" s="119">
        <f t="shared" si="322"/>
        <v>1.009493226</v>
      </c>
      <c r="X576" s="112">
        <f t="shared" si="323"/>
        <v>0</v>
      </c>
      <c r="Y576" s="112">
        <f t="shared" si="324"/>
        <v>0</v>
      </c>
      <c r="Z576" s="125" t="str">
        <f t="shared" si="334"/>
        <v>A+J=</v>
      </c>
      <c r="AA576" s="117">
        <f t="shared" si="335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22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3"/>
      <c r="DE576" s="1"/>
      <c r="DF576" s="1"/>
      <c r="DG576" s="1"/>
      <c r="DH576" s="1"/>
      <c r="DI576" s="1"/>
      <c r="DJ576" s="1"/>
      <c r="DK576" s="1"/>
      <c r="DL576" s="1"/>
      <c r="DM576" s="1"/>
      <c r="DN576" s="4"/>
      <c r="DO576" s="1"/>
      <c r="DP576" s="1"/>
      <c r="DQ576" s="1"/>
      <c r="DR576" s="1"/>
      <c r="DS576" s="1"/>
      <c r="DT576" s="1"/>
    </row>
    <row r="577" spans="1:124" ht="12.75" x14ac:dyDescent="0.2">
      <c r="A577" s="111">
        <f t="shared" si="325"/>
        <v>44842</v>
      </c>
      <c r="B577" s="112">
        <f t="shared" si="318"/>
        <v>0</v>
      </c>
      <c r="C577" s="112">
        <f t="shared" si="331"/>
        <v>0</v>
      </c>
      <c r="D577" s="113">
        <f t="shared" si="326"/>
        <v>5692.31</v>
      </c>
      <c r="E577" s="114">
        <f t="shared" si="339"/>
        <v>5739.56</v>
      </c>
      <c r="F577" s="115">
        <f t="shared" si="340"/>
        <v>44793</v>
      </c>
      <c r="G577" s="116">
        <f t="shared" si="319"/>
        <v>8.3006723105383262E-3</v>
      </c>
      <c r="H577" s="117">
        <f t="shared" si="327"/>
        <v>44854</v>
      </c>
      <c r="I577" s="117">
        <f t="shared" si="320"/>
        <v>44854</v>
      </c>
      <c r="J577" s="118">
        <f t="shared" si="328"/>
        <v>21</v>
      </c>
      <c r="K577" s="118">
        <f t="shared" si="343"/>
        <v>14</v>
      </c>
      <c r="L577" s="8">
        <f t="shared" si="329"/>
        <v>1.0055261499999999</v>
      </c>
      <c r="M577" s="119">
        <f t="shared" si="342"/>
        <v>1.0083006699999999</v>
      </c>
      <c r="N577" s="119">
        <f t="shared" si="336"/>
        <v>1.1490289976677965</v>
      </c>
      <c r="O577" s="112">
        <f t="shared" si="341"/>
        <v>1.1553787</v>
      </c>
      <c r="P577" s="112">
        <f t="shared" si="321"/>
        <v>0</v>
      </c>
      <c r="Q577" s="162">
        <f t="shared" si="332"/>
        <v>0</v>
      </c>
      <c r="R577" s="30">
        <f t="shared" si="333"/>
        <v>0</v>
      </c>
      <c r="S577" s="112">
        <f t="shared" si="338"/>
        <v>0</v>
      </c>
      <c r="T577" s="122">
        <f t="shared" si="330"/>
        <v>0.20100000000000001</v>
      </c>
      <c r="U577" s="120">
        <f t="shared" si="337"/>
        <v>14</v>
      </c>
      <c r="V577" s="120">
        <v>252</v>
      </c>
      <c r="W577" s="119">
        <f t="shared" si="322"/>
        <v>1.010227196</v>
      </c>
      <c r="X577" s="112">
        <f t="shared" si="323"/>
        <v>0</v>
      </c>
      <c r="Y577" s="112">
        <f t="shared" si="324"/>
        <v>0</v>
      </c>
      <c r="Z577" s="125" t="str">
        <f t="shared" si="334"/>
        <v>A+J=</v>
      </c>
      <c r="AA577" s="117">
        <f t="shared" si="335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22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3"/>
      <c r="DE577" s="1"/>
      <c r="DF577" s="1"/>
      <c r="DG577" s="1"/>
      <c r="DH577" s="1"/>
      <c r="DI577" s="1"/>
      <c r="DJ577" s="1"/>
      <c r="DK577" s="1"/>
      <c r="DL577" s="1"/>
      <c r="DM577" s="1"/>
      <c r="DN577" s="4"/>
      <c r="DO577" s="1"/>
      <c r="DP577" s="1"/>
      <c r="DQ577" s="1"/>
      <c r="DR577" s="1"/>
      <c r="DS577" s="1"/>
      <c r="DT577" s="1"/>
    </row>
    <row r="578" spans="1:124" ht="12.75" x14ac:dyDescent="0.2">
      <c r="A578" s="111">
        <f t="shared" si="325"/>
        <v>44843</v>
      </c>
      <c r="B578" s="112">
        <f t="shared" si="318"/>
        <v>0</v>
      </c>
      <c r="C578" s="112">
        <f t="shared" si="331"/>
        <v>0</v>
      </c>
      <c r="D578" s="113">
        <f t="shared" si="326"/>
        <v>5692.31</v>
      </c>
      <c r="E578" s="114">
        <f t="shared" si="339"/>
        <v>5739.56</v>
      </c>
      <c r="F578" s="115">
        <f t="shared" si="340"/>
        <v>44793</v>
      </c>
      <c r="G578" s="116">
        <f t="shared" si="319"/>
        <v>8.3006723105383262E-3</v>
      </c>
      <c r="H578" s="117">
        <f t="shared" si="327"/>
        <v>44854</v>
      </c>
      <c r="I578" s="117">
        <f t="shared" si="320"/>
        <v>44854</v>
      </c>
      <c r="J578" s="118">
        <f t="shared" si="328"/>
        <v>21</v>
      </c>
      <c r="K578" s="118">
        <f t="shared" si="343"/>
        <v>14</v>
      </c>
      <c r="L578" s="8">
        <f t="shared" si="329"/>
        <v>1.0055261499999999</v>
      </c>
      <c r="M578" s="119">
        <f t="shared" si="342"/>
        <v>1.0083006699999999</v>
      </c>
      <c r="N578" s="119">
        <f t="shared" si="336"/>
        <v>1.1490289976677965</v>
      </c>
      <c r="O578" s="112">
        <f t="shared" si="341"/>
        <v>1.1553787</v>
      </c>
      <c r="P578" s="112">
        <f t="shared" si="321"/>
        <v>0</v>
      </c>
      <c r="Q578" s="162">
        <f t="shared" si="332"/>
        <v>0</v>
      </c>
      <c r="R578" s="30">
        <f t="shared" si="333"/>
        <v>0</v>
      </c>
      <c r="S578" s="112">
        <f t="shared" si="338"/>
        <v>0</v>
      </c>
      <c r="T578" s="122">
        <f t="shared" si="330"/>
        <v>0.20100000000000001</v>
      </c>
      <c r="U578" s="120">
        <f t="shared" si="337"/>
        <v>14</v>
      </c>
      <c r="V578" s="120">
        <v>252</v>
      </c>
      <c r="W578" s="119">
        <f t="shared" si="322"/>
        <v>1.010227196</v>
      </c>
      <c r="X578" s="112">
        <f t="shared" si="323"/>
        <v>0</v>
      </c>
      <c r="Y578" s="112">
        <f t="shared" si="324"/>
        <v>0</v>
      </c>
      <c r="Z578" s="125" t="str">
        <f t="shared" si="334"/>
        <v>A+J=</v>
      </c>
      <c r="AA578" s="117">
        <f t="shared" si="335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22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3"/>
      <c r="DE578" s="1"/>
      <c r="DF578" s="1"/>
      <c r="DG578" s="1"/>
      <c r="DH578" s="1"/>
      <c r="DI578" s="1"/>
      <c r="DJ578" s="1"/>
      <c r="DK578" s="1"/>
      <c r="DL578" s="1"/>
      <c r="DM578" s="1"/>
      <c r="DN578" s="4"/>
      <c r="DO578" s="1"/>
      <c r="DP578" s="1"/>
      <c r="DQ578" s="1"/>
      <c r="DR578" s="1"/>
      <c r="DS578" s="1"/>
      <c r="DT578" s="1"/>
    </row>
    <row r="579" spans="1:124" ht="12.75" x14ac:dyDescent="0.2">
      <c r="A579" s="111">
        <f t="shared" si="325"/>
        <v>44844</v>
      </c>
      <c r="B579" s="112">
        <f t="shared" si="318"/>
        <v>0</v>
      </c>
      <c r="C579" s="112">
        <f t="shared" si="331"/>
        <v>0</v>
      </c>
      <c r="D579" s="113">
        <f t="shared" si="326"/>
        <v>5692.31</v>
      </c>
      <c r="E579" s="114">
        <f t="shared" si="339"/>
        <v>5739.56</v>
      </c>
      <c r="F579" s="115">
        <f t="shared" si="340"/>
        <v>44793</v>
      </c>
      <c r="G579" s="116">
        <f t="shared" si="319"/>
        <v>8.3006723105383262E-3</v>
      </c>
      <c r="H579" s="117">
        <f t="shared" si="327"/>
        <v>44854</v>
      </c>
      <c r="I579" s="117">
        <f t="shared" si="320"/>
        <v>44854</v>
      </c>
      <c r="J579" s="118">
        <f t="shared" si="328"/>
        <v>21</v>
      </c>
      <c r="K579" s="118">
        <f t="shared" si="343"/>
        <v>14</v>
      </c>
      <c r="L579" s="8">
        <f t="shared" si="329"/>
        <v>1.0055261499999999</v>
      </c>
      <c r="M579" s="119">
        <f t="shared" si="342"/>
        <v>1.0083006699999999</v>
      </c>
      <c r="N579" s="119">
        <f t="shared" si="336"/>
        <v>1.1490289976677965</v>
      </c>
      <c r="O579" s="112">
        <f t="shared" si="341"/>
        <v>1.1553787</v>
      </c>
      <c r="P579" s="112">
        <f t="shared" si="321"/>
        <v>0</v>
      </c>
      <c r="Q579" s="162">
        <f t="shared" si="332"/>
        <v>0</v>
      </c>
      <c r="R579" s="30">
        <f t="shared" si="333"/>
        <v>0</v>
      </c>
      <c r="S579" s="112">
        <f t="shared" si="338"/>
        <v>0</v>
      </c>
      <c r="T579" s="122">
        <f t="shared" si="330"/>
        <v>0.20100000000000001</v>
      </c>
      <c r="U579" s="120">
        <f t="shared" si="337"/>
        <v>14</v>
      </c>
      <c r="V579" s="120">
        <v>252</v>
      </c>
      <c r="W579" s="119">
        <f t="shared" si="322"/>
        <v>1.010227196</v>
      </c>
      <c r="X579" s="112">
        <f t="shared" si="323"/>
        <v>0</v>
      </c>
      <c r="Y579" s="112">
        <f t="shared" si="324"/>
        <v>0</v>
      </c>
      <c r="Z579" s="125" t="str">
        <f t="shared" si="334"/>
        <v>A+J=</v>
      </c>
      <c r="AA579" s="117">
        <f t="shared" si="335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22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3"/>
      <c r="DE579" s="1"/>
      <c r="DF579" s="1"/>
      <c r="DG579" s="1"/>
      <c r="DH579" s="1"/>
      <c r="DI579" s="1"/>
      <c r="DJ579" s="1"/>
      <c r="DK579" s="1"/>
      <c r="DL579" s="1"/>
      <c r="DM579" s="1"/>
      <c r="DN579" s="4"/>
      <c r="DO579" s="1"/>
      <c r="DP579" s="1"/>
      <c r="DQ579" s="1"/>
      <c r="DR579" s="1"/>
      <c r="DS579" s="1"/>
      <c r="DT579" s="1"/>
    </row>
    <row r="580" spans="1:124" ht="12.75" x14ac:dyDescent="0.2">
      <c r="A580" s="111">
        <f t="shared" si="325"/>
        <v>44845</v>
      </c>
      <c r="B580" s="112">
        <f t="shared" si="318"/>
        <v>0</v>
      </c>
      <c r="C580" s="112">
        <f t="shared" si="331"/>
        <v>0</v>
      </c>
      <c r="D580" s="113">
        <f t="shared" si="326"/>
        <v>5692.31</v>
      </c>
      <c r="E580" s="114">
        <f t="shared" si="339"/>
        <v>5739.56</v>
      </c>
      <c r="F580" s="115">
        <f t="shared" si="340"/>
        <v>44793</v>
      </c>
      <c r="G580" s="116">
        <f t="shared" si="319"/>
        <v>8.3006723105383262E-3</v>
      </c>
      <c r="H580" s="117">
        <f t="shared" si="327"/>
        <v>44854</v>
      </c>
      <c r="I580" s="117">
        <f t="shared" si="320"/>
        <v>44854</v>
      </c>
      <c r="J580" s="118">
        <f t="shared" si="328"/>
        <v>21</v>
      </c>
      <c r="K580" s="118">
        <f t="shared" si="343"/>
        <v>15</v>
      </c>
      <c r="L580" s="8">
        <f t="shared" si="329"/>
        <v>1.00592204</v>
      </c>
      <c r="M580" s="119">
        <f t="shared" si="342"/>
        <v>1.0083006699999999</v>
      </c>
      <c r="N580" s="119">
        <f t="shared" si="336"/>
        <v>1.1490289976677965</v>
      </c>
      <c r="O580" s="112">
        <f t="shared" si="341"/>
        <v>1.1558335900000001</v>
      </c>
      <c r="P580" s="112">
        <f t="shared" si="321"/>
        <v>0</v>
      </c>
      <c r="Q580" s="162">
        <f t="shared" si="332"/>
        <v>0</v>
      </c>
      <c r="R580" s="30">
        <f t="shared" si="333"/>
        <v>0</v>
      </c>
      <c r="S580" s="112">
        <f t="shared" si="338"/>
        <v>0</v>
      </c>
      <c r="T580" s="122">
        <f t="shared" si="330"/>
        <v>0.20100000000000001</v>
      </c>
      <c r="U580" s="120">
        <f t="shared" si="337"/>
        <v>15</v>
      </c>
      <c r="V580" s="120">
        <v>252</v>
      </c>
      <c r="W580" s="119">
        <f t="shared" si="322"/>
        <v>1.0109617</v>
      </c>
      <c r="X580" s="112">
        <f t="shared" si="323"/>
        <v>0</v>
      </c>
      <c r="Y580" s="112">
        <f t="shared" si="324"/>
        <v>0</v>
      </c>
      <c r="Z580" s="125" t="str">
        <f t="shared" si="334"/>
        <v>A+J=</v>
      </c>
      <c r="AA580" s="117">
        <f t="shared" si="335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22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3"/>
      <c r="DE580" s="1"/>
      <c r="DF580" s="1"/>
      <c r="DG580" s="1"/>
      <c r="DH580" s="1"/>
      <c r="DI580" s="1"/>
      <c r="DJ580" s="1"/>
      <c r="DK580" s="1"/>
      <c r="DL580" s="1"/>
      <c r="DM580" s="1"/>
      <c r="DN580" s="4"/>
      <c r="DO580" s="1"/>
      <c r="DP580" s="1"/>
      <c r="DQ580" s="1"/>
      <c r="DR580" s="1"/>
      <c r="DS580" s="1"/>
      <c r="DT580" s="1"/>
    </row>
    <row r="581" spans="1:124" ht="12.75" x14ac:dyDescent="0.2">
      <c r="A581" s="111">
        <f t="shared" si="325"/>
        <v>44846</v>
      </c>
      <c r="B581" s="112">
        <f t="shared" si="318"/>
        <v>0</v>
      </c>
      <c r="C581" s="112">
        <f t="shared" si="331"/>
        <v>0</v>
      </c>
      <c r="D581" s="113">
        <f t="shared" si="326"/>
        <v>5692.31</v>
      </c>
      <c r="E581" s="114">
        <f t="shared" si="339"/>
        <v>5739.56</v>
      </c>
      <c r="F581" s="115">
        <f t="shared" si="340"/>
        <v>44793</v>
      </c>
      <c r="G581" s="116">
        <f t="shared" si="319"/>
        <v>8.3006723105383262E-3</v>
      </c>
      <c r="H581" s="117">
        <f t="shared" si="327"/>
        <v>44854</v>
      </c>
      <c r="I581" s="117">
        <f t="shared" si="320"/>
        <v>44854</v>
      </c>
      <c r="J581" s="118">
        <f t="shared" si="328"/>
        <v>21</v>
      </c>
      <c r="K581" s="118">
        <f t="shared" si="343"/>
        <v>16</v>
      </c>
      <c r="L581" s="8">
        <f t="shared" si="329"/>
        <v>1.0063180899999999</v>
      </c>
      <c r="M581" s="119">
        <f t="shared" si="342"/>
        <v>1.0083006699999999</v>
      </c>
      <c r="N581" s="119">
        <f t="shared" si="336"/>
        <v>1.1490289976677965</v>
      </c>
      <c r="O581" s="112">
        <f t="shared" si="341"/>
        <v>1.15628866</v>
      </c>
      <c r="P581" s="112">
        <f t="shared" si="321"/>
        <v>0</v>
      </c>
      <c r="Q581" s="162">
        <f t="shared" si="332"/>
        <v>0</v>
      </c>
      <c r="R581" s="30">
        <f t="shared" si="333"/>
        <v>0</v>
      </c>
      <c r="S581" s="112">
        <f t="shared" si="338"/>
        <v>0</v>
      </c>
      <c r="T581" s="122">
        <f t="shared" si="330"/>
        <v>0.20100000000000001</v>
      </c>
      <c r="U581" s="120">
        <f t="shared" si="337"/>
        <v>16</v>
      </c>
      <c r="V581" s="120">
        <v>252</v>
      </c>
      <c r="W581" s="119">
        <f t="shared" si="322"/>
        <v>1.0116967379999999</v>
      </c>
      <c r="X581" s="112">
        <f t="shared" si="323"/>
        <v>0</v>
      </c>
      <c r="Y581" s="112">
        <f t="shared" si="324"/>
        <v>0</v>
      </c>
      <c r="Z581" s="125" t="str">
        <f t="shared" si="334"/>
        <v>A+J=</v>
      </c>
      <c r="AA581" s="117">
        <f t="shared" si="335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22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3"/>
      <c r="DE581" s="1"/>
      <c r="DF581" s="1"/>
      <c r="DG581" s="1"/>
      <c r="DH581" s="1"/>
      <c r="DI581" s="1"/>
      <c r="DJ581" s="1"/>
      <c r="DK581" s="1"/>
      <c r="DL581" s="1"/>
      <c r="DM581" s="1"/>
      <c r="DN581" s="4"/>
      <c r="DO581" s="1"/>
      <c r="DP581" s="1"/>
      <c r="DQ581" s="1"/>
      <c r="DR581" s="1"/>
      <c r="DS581" s="1"/>
      <c r="DT581" s="1"/>
    </row>
    <row r="582" spans="1:124" ht="12.75" x14ac:dyDescent="0.2">
      <c r="A582" s="111">
        <f t="shared" si="325"/>
        <v>44847</v>
      </c>
      <c r="B582" s="112">
        <f t="shared" si="318"/>
        <v>0</v>
      </c>
      <c r="C582" s="112">
        <f t="shared" si="331"/>
        <v>0</v>
      </c>
      <c r="D582" s="113">
        <f t="shared" si="326"/>
        <v>5692.31</v>
      </c>
      <c r="E582" s="114">
        <f t="shared" si="339"/>
        <v>5739.56</v>
      </c>
      <c r="F582" s="115">
        <f t="shared" si="340"/>
        <v>44793</v>
      </c>
      <c r="G582" s="116">
        <f t="shared" si="319"/>
        <v>8.3006723105383262E-3</v>
      </c>
      <c r="H582" s="117">
        <f t="shared" si="327"/>
        <v>44854</v>
      </c>
      <c r="I582" s="117">
        <f t="shared" si="320"/>
        <v>44854</v>
      </c>
      <c r="J582" s="118">
        <f t="shared" si="328"/>
        <v>21</v>
      </c>
      <c r="K582" s="118">
        <f t="shared" si="343"/>
        <v>16</v>
      </c>
      <c r="L582" s="8">
        <f t="shared" si="329"/>
        <v>1.0063180899999999</v>
      </c>
      <c r="M582" s="119">
        <f t="shared" si="342"/>
        <v>1.0083006699999999</v>
      </c>
      <c r="N582" s="119">
        <f t="shared" si="336"/>
        <v>1.1490289976677965</v>
      </c>
      <c r="O582" s="112">
        <f t="shared" si="341"/>
        <v>1.15628866</v>
      </c>
      <c r="P582" s="112">
        <f t="shared" si="321"/>
        <v>0</v>
      </c>
      <c r="Q582" s="162">
        <f t="shared" si="332"/>
        <v>0</v>
      </c>
      <c r="R582" s="30">
        <f t="shared" si="333"/>
        <v>0</v>
      </c>
      <c r="S582" s="112">
        <f t="shared" si="338"/>
        <v>0</v>
      </c>
      <c r="T582" s="122">
        <f t="shared" si="330"/>
        <v>0.20100000000000001</v>
      </c>
      <c r="U582" s="120">
        <f t="shared" si="337"/>
        <v>16</v>
      </c>
      <c r="V582" s="120">
        <v>252</v>
      </c>
      <c r="W582" s="119">
        <f t="shared" si="322"/>
        <v>1.0116967379999999</v>
      </c>
      <c r="X582" s="112">
        <f t="shared" si="323"/>
        <v>0</v>
      </c>
      <c r="Y582" s="112">
        <f t="shared" si="324"/>
        <v>0</v>
      </c>
      <c r="Z582" s="125" t="str">
        <f t="shared" si="334"/>
        <v>A+J=</v>
      </c>
      <c r="AA582" s="117">
        <f t="shared" si="335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22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3"/>
      <c r="DE582" s="1"/>
      <c r="DF582" s="1"/>
      <c r="DG582" s="1"/>
      <c r="DH582" s="1"/>
      <c r="DI582" s="1"/>
      <c r="DJ582" s="1"/>
      <c r="DK582" s="1"/>
      <c r="DL582" s="1"/>
      <c r="DM582" s="1"/>
      <c r="DN582" s="4"/>
      <c r="DO582" s="1"/>
      <c r="DP582" s="1"/>
      <c r="DQ582" s="1"/>
      <c r="DR582" s="1"/>
      <c r="DS582" s="1"/>
      <c r="DT582" s="1"/>
    </row>
    <row r="583" spans="1:124" ht="12.75" x14ac:dyDescent="0.2">
      <c r="A583" s="111">
        <f t="shared" si="325"/>
        <v>44848</v>
      </c>
      <c r="B583" s="112">
        <f t="shared" si="318"/>
        <v>0</v>
      </c>
      <c r="C583" s="112">
        <f t="shared" si="331"/>
        <v>0</v>
      </c>
      <c r="D583" s="113">
        <f t="shared" si="326"/>
        <v>5692.31</v>
      </c>
      <c r="E583" s="114">
        <f t="shared" si="339"/>
        <v>5739.56</v>
      </c>
      <c r="F583" s="115">
        <f t="shared" si="340"/>
        <v>44793</v>
      </c>
      <c r="G583" s="116">
        <f t="shared" si="319"/>
        <v>8.3006723105383262E-3</v>
      </c>
      <c r="H583" s="117">
        <f t="shared" si="327"/>
        <v>44854</v>
      </c>
      <c r="I583" s="117">
        <f t="shared" si="320"/>
        <v>44854</v>
      </c>
      <c r="J583" s="118">
        <f t="shared" si="328"/>
        <v>21</v>
      </c>
      <c r="K583" s="118">
        <f t="shared" si="343"/>
        <v>17</v>
      </c>
      <c r="L583" s="8">
        <f t="shared" si="329"/>
        <v>1.0067142899999999</v>
      </c>
      <c r="M583" s="119">
        <f t="shared" si="342"/>
        <v>1.0083006699999999</v>
      </c>
      <c r="N583" s="119">
        <f t="shared" si="336"/>
        <v>1.1490289976677965</v>
      </c>
      <c r="O583" s="112">
        <f t="shared" si="341"/>
        <v>1.1567439100000001</v>
      </c>
      <c r="P583" s="112">
        <f t="shared" si="321"/>
        <v>0</v>
      </c>
      <c r="Q583" s="162">
        <f t="shared" si="332"/>
        <v>0</v>
      </c>
      <c r="R583" s="30">
        <f t="shared" si="333"/>
        <v>0</v>
      </c>
      <c r="S583" s="112">
        <f t="shared" si="338"/>
        <v>0</v>
      </c>
      <c r="T583" s="122">
        <f t="shared" si="330"/>
        <v>0.20100000000000001</v>
      </c>
      <c r="U583" s="120">
        <f t="shared" si="337"/>
        <v>17</v>
      </c>
      <c r="V583" s="120">
        <v>252</v>
      </c>
      <c r="W583" s="119">
        <f t="shared" si="322"/>
        <v>1.0124323099999999</v>
      </c>
      <c r="X583" s="112">
        <f t="shared" si="323"/>
        <v>0</v>
      </c>
      <c r="Y583" s="112">
        <f t="shared" si="324"/>
        <v>0</v>
      </c>
      <c r="Z583" s="125" t="str">
        <f t="shared" si="334"/>
        <v>A+J=</v>
      </c>
      <c r="AA583" s="117">
        <f t="shared" si="335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22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3"/>
      <c r="DE583" s="1"/>
      <c r="DF583" s="1"/>
      <c r="DG583" s="1"/>
      <c r="DH583" s="1"/>
      <c r="DI583" s="1"/>
      <c r="DJ583" s="1"/>
      <c r="DK583" s="1"/>
      <c r="DL583" s="1"/>
      <c r="DM583" s="1"/>
      <c r="DN583" s="4"/>
      <c r="DO583" s="1"/>
      <c r="DP583" s="1"/>
      <c r="DQ583" s="1"/>
      <c r="DR583" s="1"/>
      <c r="DS583" s="1"/>
      <c r="DT583" s="1"/>
    </row>
    <row r="584" spans="1:124" ht="12.75" x14ac:dyDescent="0.2">
      <c r="A584" s="111">
        <f t="shared" si="325"/>
        <v>44849</v>
      </c>
      <c r="B584" s="112">
        <f t="shared" si="318"/>
        <v>0</v>
      </c>
      <c r="C584" s="112">
        <f t="shared" si="331"/>
        <v>0</v>
      </c>
      <c r="D584" s="113">
        <f t="shared" si="326"/>
        <v>5692.31</v>
      </c>
      <c r="E584" s="114">
        <f t="shared" si="339"/>
        <v>5739.56</v>
      </c>
      <c r="F584" s="115">
        <f t="shared" si="340"/>
        <v>44793</v>
      </c>
      <c r="G584" s="116">
        <f t="shared" si="319"/>
        <v>8.3006723105383262E-3</v>
      </c>
      <c r="H584" s="117">
        <f t="shared" si="327"/>
        <v>44854</v>
      </c>
      <c r="I584" s="117">
        <f t="shared" si="320"/>
        <v>44854</v>
      </c>
      <c r="J584" s="118">
        <f t="shared" si="328"/>
        <v>21</v>
      </c>
      <c r="K584" s="118">
        <f t="shared" si="343"/>
        <v>18</v>
      </c>
      <c r="L584" s="8">
        <f t="shared" si="329"/>
        <v>1.00711065</v>
      </c>
      <c r="M584" s="119">
        <f t="shared" si="342"/>
        <v>1.0083006699999999</v>
      </c>
      <c r="N584" s="119">
        <f t="shared" si="336"/>
        <v>1.1490289976677965</v>
      </c>
      <c r="O584" s="112">
        <f t="shared" si="341"/>
        <v>1.15719934</v>
      </c>
      <c r="P584" s="112">
        <f t="shared" si="321"/>
        <v>0</v>
      </c>
      <c r="Q584" s="162">
        <f t="shared" si="332"/>
        <v>0</v>
      </c>
      <c r="R584" s="30">
        <f t="shared" si="333"/>
        <v>0</v>
      </c>
      <c r="S584" s="112">
        <f t="shared" si="338"/>
        <v>0</v>
      </c>
      <c r="T584" s="122">
        <f t="shared" si="330"/>
        <v>0.20100000000000001</v>
      </c>
      <c r="U584" s="120">
        <f t="shared" si="337"/>
        <v>18</v>
      </c>
      <c r="V584" s="120">
        <v>252</v>
      </c>
      <c r="W584" s="119">
        <f t="shared" si="322"/>
        <v>1.0131684169999999</v>
      </c>
      <c r="X584" s="112">
        <f t="shared" si="323"/>
        <v>0</v>
      </c>
      <c r="Y584" s="112">
        <f t="shared" si="324"/>
        <v>0</v>
      </c>
      <c r="Z584" s="125" t="str">
        <f t="shared" si="334"/>
        <v>A+J=</v>
      </c>
      <c r="AA584" s="117">
        <f t="shared" si="335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22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3"/>
      <c r="DE584" s="1"/>
      <c r="DF584" s="1"/>
      <c r="DG584" s="1"/>
      <c r="DH584" s="1"/>
      <c r="DI584" s="1"/>
      <c r="DJ584" s="1"/>
      <c r="DK584" s="1"/>
      <c r="DL584" s="1"/>
      <c r="DM584" s="1"/>
      <c r="DN584" s="4"/>
      <c r="DO584" s="1"/>
      <c r="DP584" s="1"/>
      <c r="DQ584" s="1"/>
      <c r="DR584" s="1"/>
      <c r="DS584" s="1"/>
      <c r="DT584" s="1"/>
    </row>
    <row r="585" spans="1:124" ht="12.75" x14ac:dyDescent="0.2">
      <c r="A585" s="111">
        <f t="shared" si="325"/>
        <v>44850</v>
      </c>
      <c r="B585" s="112">
        <f t="shared" si="318"/>
        <v>0</v>
      </c>
      <c r="C585" s="112">
        <f t="shared" si="331"/>
        <v>0</v>
      </c>
      <c r="D585" s="113">
        <f t="shared" si="326"/>
        <v>5692.31</v>
      </c>
      <c r="E585" s="114">
        <f t="shared" si="339"/>
        <v>5739.56</v>
      </c>
      <c r="F585" s="115">
        <f t="shared" si="340"/>
        <v>44793</v>
      </c>
      <c r="G585" s="116">
        <f t="shared" si="319"/>
        <v>8.3006723105383262E-3</v>
      </c>
      <c r="H585" s="117">
        <f t="shared" si="327"/>
        <v>44854</v>
      </c>
      <c r="I585" s="117">
        <f t="shared" si="320"/>
        <v>44854</v>
      </c>
      <c r="J585" s="118">
        <f t="shared" si="328"/>
        <v>21</v>
      </c>
      <c r="K585" s="118">
        <f t="shared" si="343"/>
        <v>18</v>
      </c>
      <c r="L585" s="8">
        <f t="shared" si="329"/>
        <v>1.00711065</v>
      </c>
      <c r="M585" s="119">
        <f t="shared" si="342"/>
        <v>1.0083006699999999</v>
      </c>
      <c r="N585" s="119">
        <f t="shared" si="336"/>
        <v>1.1490289976677965</v>
      </c>
      <c r="O585" s="112">
        <f t="shared" si="341"/>
        <v>1.15719934</v>
      </c>
      <c r="P585" s="112">
        <f t="shared" si="321"/>
        <v>0</v>
      </c>
      <c r="Q585" s="162">
        <f t="shared" si="332"/>
        <v>0</v>
      </c>
      <c r="R585" s="30">
        <f t="shared" si="333"/>
        <v>0</v>
      </c>
      <c r="S585" s="112">
        <f t="shared" si="338"/>
        <v>0</v>
      </c>
      <c r="T585" s="122">
        <f t="shared" si="330"/>
        <v>0.20100000000000001</v>
      </c>
      <c r="U585" s="120">
        <f t="shared" si="337"/>
        <v>18</v>
      </c>
      <c r="V585" s="120">
        <v>252</v>
      </c>
      <c r="W585" s="119">
        <f t="shared" si="322"/>
        <v>1.0131684169999999</v>
      </c>
      <c r="X585" s="112">
        <f t="shared" si="323"/>
        <v>0</v>
      </c>
      <c r="Y585" s="112">
        <f t="shared" si="324"/>
        <v>0</v>
      </c>
      <c r="Z585" s="125" t="str">
        <f t="shared" si="334"/>
        <v>A+J=</v>
      </c>
      <c r="AA585" s="117">
        <f t="shared" si="335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22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3"/>
      <c r="DE585" s="1"/>
      <c r="DF585" s="1"/>
      <c r="DG585" s="1"/>
      <c r="DH585" s="1"/>
      <c r="DI585" s="1"/>
      <c r="DJ585" s="1"/>
      <c r="DK585" s="1"/>
      <c r="DL585" s="1"/>
      <c r="DM585" s="1"/>
      <c r="DN585" s="4"/>
      <c r="DO585" s="1"/>
      <c r="DP585" s="1"/>
      <c r="DQ585" s="1"/>
      <c r="DR585" s="1"/>
      <c r="DS585" s="1"/>
      <c r="DT585" s="1"/>
    </row>
    <row r="586" spans="1:124" ht="12.75" x14ac:dyDescent="0.2">
      <c r="A586" s="111">
        <f t="shared" si="325"/>
        <v>44851</v>
      </c>
      <c r="B586" s="112">
        <f t="shared" ref="B586:B649" si="344">(P586+X586)</f>
        <v>0</v>
      </c>
      <c r="C586" s="112">
        <f t="shared" si="331"/>
        <v>0</v>
      </c>
      <c r="D586" s="113">
        <f t="shared" si="326"/>
        <v>5692.31</v>
      </c>
      <c r="E586" s="114">
        <f t="shared" si="339"/>
        <v>5739.56</v>
      </c>
      <c r="F586" s="115">
        <f t="shared" si="340"/>
        <v>44793</v>
      </c>
      <c r="G586" s="116">
        <f t="shared" ref="G586:G649" si="345">(E586/D586)-1</f>
        <v>8.3006723105383262E-3</v>
      </c>
      <c r="H586" s="117">
        <f t="shared" si="327"/>
        <v>44854</v>
      </c>
      <c r="I586" s="117">
        <f t="shared" ref="I586:I649" si="346">IF(A586&gt;I585,H586,I585)</f>
        <v>44854</v>
      </c>
      <c r="J586" s="118">
        <f t="shared" si="328"/>
        <v>21</v>
      </c>
      <c r="K586" s="118">
        <f t="shared" si="343"/>
        <v>18</v>
      </c>
      <c r="L586" s="8">
        <f t="shared" si="329"/>
        <v>1.00711065</v>
      </c>
      <c r="M586" s="119">
        <f t="shared" si="342"/>
        <v>1.0083006699999999</v>
      </c>
      <c r="N586" s="119">
        <f t="shared" si="336"/>
        <v>1.1490289976677965</v>
      </c>
      <c r="O586" s="112">
        <f t="shared" si="341"/>
        <v>1.15719934</v>
      </c>
      <c r="P586" s="112">
        <f t="shared" ref="P586:P649" si="347">TRUNC(C586*O586,8)</f>
        <v>0</v>
      </c>
      <c r="Q586" s="162">
        <f t="shared" si="332"/>
        <v>0</v>
      </c>
      <c r="R586" s="30">
        <f t="shared" si="333"/>
        <v>0</v>
      </c>
      <c r="S586" s="112">
        <f t="shared" si="338"/>
        <v>0</v>
      </c>
      <c r="T586" s="122">
        <f t="shared" si="330"/>
        <v>0.20100000000000001</v>
      </c>
      <c r="U586" s="120">
        <f t="shared" si="337"/>
        <v>18</v>
      </c>
      <c r="V586" s="120">
        <v>252</v>
      </c>
      <c r="W586" s="119">
        <f t="shared" ref="W586:W649" si="348">ROUND((1+T586)^TRUNC((U586/V586),9),9)</f>
        <v>1.0131684169999999</v>
      </c>
      <c r="X586" s="112">
        <f t="shared" ref="X586:X649" si="349">TRUNC((P586*(W586-1)),8)</f>
        <v>0</v>
      </c>
      <c r="Y586" s="112">
        <f t="shared" ref="Y586:Y649" si="350">IF(Q586&gt;0,S586+X586,0)</f>
        <v>0</v>
      </c>
      <c r="Z586" s="125" t="str">
        <f t="shared" si="334"/>
        <v>A+J=</v>
      </c>
      <c r="AA586" s="117">
        <f t="shared" si="335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22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3"/>
      <c r="DE586" s="1"/>
      <c r="DF586" s="1"/>
      <c r="DG586" s="1"/>
      <c r="DH586" s="1"/>
      <c r="DI586" s="1"/>
      <c r="DJ586" s="1"/>
      <c r="DK586" s="1"/>
      <c r="DL586" s="1"/>
      <c r="DM586" s="1"/>
      <c r="DN586" s="4"/>
      <c r="DO586" s="1"/>
      <c r="DP586" s="1"/>
      <c r="DQ586" s="1"/>
      <c r="DR586" s="1"/>
      <c r="DS586" s="1"/>
      <c r="DT586" s="1"/>
    </row>
    <row r="587" spans="1:124" ht="12.75" x14ac:dyDescent="0.2">
      <c r="A587" s="111">
        <f t="shared" ref="A587:A650" si="351">(A586+1)</f>
        <v>44852</v>
      </c>
      <c r="B587" s="112">
        <f t="shared" si="344"/>
        <v>0</v>
      </c>
      <c r="C587" s="112">
        <f t="shared" si="331"/>
        <v>0</v>
      </c>
      <c r="D587" s="113">
        <f t="shared" ref="D587:D650" si="352">IF(E587=E586,D586,E586)</f>
        <v>5692.31</v>
      </c>
      <c r="E587" s="114">
        <f t="shared" si="339"/>
        <v>5739.56</v>
      </c>
      <c r="F587" s="115">
        <f t="shared" si="340"/>
        <v>44793</v>
      </c>
      <c r="G587" s="116">
        <f t="shared" si="345"/>
        <v>8.3006723105383262E-3</v>
      </c>
      <c r="H587" s="117">
        <f t="shared" ref="H587:H650" si="353">IF(DAY(A587)=H$9,VLOOKUP(A587,AH$118:AN$450,4),H586)</f>
        <v>44854</v>
      </c>
      <c r="I587" s="117">
        <f t="shared" si="346"/>
        <v>44854</v>
      </c>
      <c r="J587" s="118">
        <f t="shared" ref="J587:J650" si="354">IF(I587=I586,J586,NETWORKDAYS(I586,I587,$AD$148:$AD$502)-1)</f>
        <v>21</v>
      </c>
      <c r="K587" s="118">
        <f t="shared" si="343"/>
        <v>19</v>
      </c>
      <c r="L587" s="8">
        <f t="shared" ref="L587:L650" si="355">IF(E587&lt;D587,1,TRUNC((E587/D587)^TRUNC((K587/J587),9),8))</f>
        <v>1.00750717</v>
      </c>
      <c r="M587" s="119">
        <f t="shared" si="342"/>
        <v>1.0083006699999999</v>
      </c>
      <c r="N587" s="119">
        <f t="shared" si="336"/>
        <v>1.1490289976677965</v>
      </c>
      <c r="O587" s="112">
        <f t="shared" si="341"/>
        <v>1.15765495</v>
      </c>
      <c r="P587" s="112">
        <f t="shared" si="347"/>
        <v>0</v>
      </c>
      <c r="Q587" s="162">
        <f t="shared" si="332"/>
        <v>0</v>
      </c>
      <c r="R587" s="30">
        <f t="shared" si="333"/>
        <v>0</v>
      </c>
      <c r="S587" s="112">
        <f t="shared" si="338"/>
        <v>0</v>
      </c>
      <c r="T587" s="122">
        <f t="shared" ref="T587:T650" si="356">(T586)</f>
        <v>0.20100000000000001</v>
      </c>
      <c r="U587" s="120">
        <f t="shared" si="337"/>
        <v>19</v>
      </c>
      <c r="V587" s="120">
        <v>252</v>
      </c>
      <c r="W587" s="119">
        <f t="shared" si="348"/>
        <v>1.0139050590000001</v>
      </c>
      <c r="X587" s="112">
        <f t="shared" si="349"/>
        <v>0</v>
      </c>
      <c r="Y587" s="112">
        <f t="shared" si="350"/>
        <v>0</v>
      </c>
      <c r="Z587" s="125" t="str">
        <f t="shared" si="334"/>
        <v>A+J=</v>
      </c>
      <c r="AA587" s="117">
        <f t="shared" si="335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22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3"/>
      <c r="DE587" s="1"/>
      <c r="DF587" s="1"/>
      <c r="DG587" s="1"/>
      <c r="DH587" s="1"/>
      <c r="DI587" s="1"/>
      <c r="DJ587" s="1"/>
      <c r="DK587" s="1"/>
      <c r="DL587" s="1"/>
      <c r="DM587" s="1"/>
      <c r="DN587" s="4"/>
      <c r="DO587" s="1"/>
      <c r="DP587" s="1"/>
      <c r="DQ587" s="1"/>
      <c r="DR587" s="1"/>
      <c r="DS587" s="1"/>
      <c r="DT587" s="1"/>
    </row>
    <row r="588" spans="1:124" ht="12.75" x14ac:dyDescent="0.2">
      <c r="A588" s="111">
        <f t="shared" si="351"/>
        <v>44853</v>
      </c>
      <c r="B588" s="112">
        <f t="shared" si="344"/>
        <v>0</v>
      </c>
      <c r="C588" s="112">
        <f t="shared" ref="C588:C651" si="357">TRUNC(IF(Q587&gt;0,VLOOKUP(A587,$AD$12:$AE$140,2),C587),8)</f>
        <v>0</v>
      </c>
      <c r="D588" s="113">
        <f t="shared" si="352"/>
        <v>5692.31</v>
      </c>
      <c r="E588" s="114">
        <f t="shared" si="339"/>
        <v>5739.56</v>
      </c>
      <c r="F588" s="115">
        <f t="shared" si="340"/>
        <v>44793</v>
      </c>
      <c r="G588" s="116">
        <f t="shared" si="345"/>
        <v>8.3006723105383262E-3</v>
      </c>
      <c r="H588" s="117">
        <f t="shared" si="353"/>
        <v>44854</v>
      </c>
      <c r="I588" s="117">
        <f t="shared" si="346"/>
        <v>44854</v>
      </c>
      <c r="J588" s="118">
        <f t="shared" si="354"/>
        <v>21</v>
      </c>
      <c r="K588" s="118">
        <f t="shared" si="343"/>
        <v>20</v>
      </c>
      <c r="L588" s="8">
        <f t="shared" si="355"/>
        <v>1.00790384</v>
      </c>
      <c r="M588" s="119">
        <f t="shared" si="342"/>
        <v>1.0083006699999999</v>
      </c>
      <c r="N588" s="119">
        <f t="shared" si="336"/>
        <v>1.1490289976677965</v>
      </c>
      <c r="O588" s="112">
        <f t="shared" si="341"/>
        <v>1.15811073</v>
      </c>
      <c r="P588" s="112">
        <f t="shared" si="347"/>
        <v>0</v>
      </c>
      <c r="Q588" s="162">
        <f t="shared" ref="Q588:Q651" si="358">IF(VLOOKUP(A588,AD$10:AK$140,8)=VLOOKUP(A587,AD$10:AK$140,8),0,VLOOKUP(A588,AD$10:AK$140,8))</f>
        <v>0</v>
      </c>
      <c r="R588" s="30">
        <f t="shared" ref="R588:R651" si="359">IF(Q588&gt;0,VLOOKUP($A588,$AD$10:$AI$140,6),0)</f>
        <v>0</v>
      </c>
      <c r="S588" s="112">
        <f t="shared" si="338"/>
        <v>0</v>
      </c>
      <c r="T588" s="122">
        <f t="shared" si="356"/>
        <v>0.20100000000000001</v>
      </c>
      <c r="U588" s="120">
        <f t="shared" si="337"/>
        <v>20</v>
      </c>
      <c r="V588" s="120">
        <v>252</v>
      </c>
      <c r="W588" s="119">
        <f t="shared" si="348"/>
        <v>1.0146422369999999</v>
      </c>
      <c r="X588" s="112">
        <f t="shared" si="349"/>
        <v>0</v>
      </c>
      <c r="Y588" s="112">
        <f t="shared" si="350"/>
        <v>0</v>
      </c>
      <c r="Z588" s="125" t="str">
        <f t="shared" ref="Z588:Z651" si="360">IF($Q587&gt;0,VLOOKUP($A587,$AD$10:$AM$140,9),Z587)</f>
        <v>A+J=</v>
      </c>
      <c r="AA588" s="117">
        <f t="shared" ref="AA588:AA651" si="361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22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3"/>
      <c r="DE588" s="1"/>
      <c r="DF588" s="1"/>
      <c r="DG588" s="1"/>
      <c r="DH588" s="1"/>
      <c r="DI588" s="1"/>
      <c r="DJ588" s="1"/>
      <c r="DK588" s="1"/>
      <c r="DL588" s="1"/>
      <c r="DM588" s="1"/>
      <c r="DN588" s="4"/>
      <c r="DO588" s="1"/>
      <c r="DP588" s="1"/>
      <c r="DQ588" s="1"/>
      <c r="DR588" s="1"/>
      <c r="DS588" s="1"/>
      <c r="DT588" s="1"/>
    </row>
    <row r="589" spans="1:124" ht="12.75" x14ac:dyDescent="0.2">
      <c r="A589" s="111">
        <f t="shared" si="351"/>
        <v>44854</v>
      </c>
      <c r="B589" s="112">
        <f t="shared" si="344"/>
        <v>0</v>
      </c>
      <c r="C589" s="112">
        <f t="shared" si="357"/>
        <v>0</v>
      </c>
      <c r="D589" s="113">
        <f t="shared" si="352"/>
        <v>5692.31</v>
      </c>
      <c r="E589" s="114">
        <f t="shared" si="339"/>
        <v>5739.56</v>
      </c>
      <c r="F589" s="115">
        <f t="shared" si="340"/>
        <v>44793</v>
      </c>
      <c r="G589" s="116">
        <f t="shared" si="345"/>
        <v>8.3006723105383262E-3</v>
      </c>
      <c r="H589" s="117">
        <f t="shared" si="353"/>
        <v>44886</v>
      </c>
      <c r="I589" s="117">
        <f t="shared" si="346"/>
        <v>44854</v>
      </c>
      <c r="J589" s="118">
        <f t="shared" si="354"/>
        <v>21</v>
      </c>
      <c r="K589" s="118">
        <f t="shared" si="343"/>
        <v>21</v>
      </c>
      <c r="L589" s="8">
        <f t="shared" si="355"/>
        <v>1.0083006699999999</v>
      </c>
      <c r="M589" s="119">
        <f t="shared" si="342"/>
        <v>1.0083006699999999</v>
      </c>
      <c r="N589" s="119">
        <f t="shared" si="336"/>
        <v>1.1490289976677965</v>
      </c>
      <c r="O589" s="112">
        <f t="shared" si="341"/>
        <v>1.1585666999999999</v>
      </c>
      <c r="P589" s="112">
        <f t="shared" si="347"/>
        <v>0</v>
      </c>
      <c r="Q589" s="162">
        <f t="shared" si="358"/>
        <v>19</v>
      </c>
      <c r="R589" s="30">
        <f t="shared" si="359"/>
        <v>3.8996000000000003E-2</v>
      </c>
      <c r="S589" s="112">
        <f t="shared" si="338"/>
        <v>0</v>
      </c>
      <c r="T589" s="122">
        <f t="shared" si="356"/>
        <v>0.20100000000000001</v>
      </c>
      <c r="U589" s="120">
        <f t="shared" si="337"/>
        <v>21</v>
      </c>
      <c r="V589" s="120">
        <v>252</v>
      </c>
      <c r="W589" s="119">
        <f t="shared" si="348"/>
        <v>1.0153799509999999</v>
      </c>
      <c r="X589" s="112">
        <f t="shared" si="349"/>
        <v>0</v>
      </c>
      <c r="Y589" s="112">
        <f t="shared" si="350"/>
        <v>0</v>
      </c>
      <c r="Z589" s="125" t="str">
        <f t="shared" si="360"/>
        <v>A+J=</v>
      </c>
      <c r="AA589" s="117">
        <f t="shared" si="361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22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3"/>
      <c r="DE589" s="1"/>
      <c r="DF589" s="1"/>
      <c r="DG589" s="1"/>
      <c r="DH589" s="1"/>
      <c r="DI589" s="1"/>
      <c r="DJ589" s="1"/>
      <c r="DK589" s="1"/>
      <c r="DL589" s="1"/>
      <c r="DM589" s="1"/>
      <c r="DN589" s="4"/>
      <c r="DO589" s="1"/>
      <c r="DP589" s="1"/>
      <c r="DQ589" s="1"/>
      <c r="DR589" s="1"/>
      <c r="DS589" s="1"/>
      <c r="DT589" s="1"/>
    </row>
    <row r="590" spans="1:124" ht="12.75" x14ac:dyDescent="0.2">
      <c r="A590" s="111">
        <f t="shared" si="351"/>
        <v>44855</v>
      </c>
      <c r="B590" s="112">
        <f t="shared" si="344"/>
        <v>0</v>
      </c>
      <c r="C590" s="112">
        <f t="shared" si="357"/>
        <v>0</v>
      </c>
      <c r="D590" s="113">
        <f t="shared" si="352"/>
        <v>5692.31</v>
      </c>
      <c r="E590" s="114">
        <f t="shared" si="339"/>
        <v>5739.56</v>
      </c>
      <c r="F590" s="115">
        <f t="shared" si="340"/>
        <v>44824</v>
      </c>
      <c r="G590" s="116">
        <f t="shared" si="345"/>
        <v>8.3006723105383262E-3</v>
      </c>
      <c r="H590" s="117">
        <f t="shared" si="353"/>
        <v>44886</v>
      </c>
      <c r="I590" s="117">
        <f t="shared" si="346"/>
        <v>44886</v>
      </c>
      <c r="J590" s="118">
        <f t="shared" si="354"/>
        <v>20</v>
      </c>
      <c r="K590" s="118">
        <f t="shared" si="343"/>
        <v>1</v>
      </c>
      <c r="L590" s="8">
        <f t="shared" si="355"/>
        <v>1.0004134</v>
      </c>
      <c r="M590" s="119">
        <f t="shared" si="342"/>
        <v>1.0083006699999999</v>
      </c>
      <c r="N590" s="119">
        <f t="shared" si="336"/>
        <v>1.1585667081978677</v>
      </c>
      <c r="O590" s="112">
        <f t="shared" si="341"/>
        <v>1.1590456499999999</v>
      </c>
      <c r="P590" s="112">
        <f t="shared" si="347"/>
        <v>0</v>
      </c>
      <c r="Q590" s="162">
        <f t="shared" si="358"/>
        <v>0</v>
      </c>
      <c r="R590" s="30">
        <f t="shared" si="359"/>
        <v>0</v>
      </c>
      <c r="S590" s="112">
        <f t="shared" si="338"/>
        <v>0</v>
      </c>
      <c r="T590" s="122">
        <f t="shared" si="356"/>
        <v>0.20100000000000001</v>
      </c>
      <c r="U590" s="120">
        <f t="shared" si="337"/>
        <v>1</v>
      </c>
      <c r="V590" s="120">
        <v>252</v>
      </c>
      <c r="W590" s="119">
        <f t="shared" si="348"/>
        <v>1.000727068</v>
      </c>
      <c r="X590" s="112">
        <f t="shared" si="349"/>
        <v>0</v>
      </c>
      <c r="Y590" s="112">
        <f t="shared" si="350"/>
        <v>0</v>
      </c>
      <c r="Z590" s="125" t="str">
        <f t="shared" si="360"/>
        <v>A+J=</v>
      </c>
      <c r="AA590" s="117">
        <f t="shared" si="361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22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3"/>
      <c r="DE590" s="1"/>
      <c r="DF590" s="1"/>
      <c r="DG590" s="1"/>
      <c r="DH590" s="1"/>
      <c r="DI590" s="1"/>
      <c r="DJ590" s="1"/>
      <c r="DK590" s="1"/>
      <c r="DL590" s="1"/>
      <c r="DM590" s="1"/>
      <c r="DN590" s="4"/>
      <c r="DO590" s="1"/>
      <c r="DP590" s="1"/>
      <c r="DQ590" s="1"/>
      <c r="DR590" s="1"/>
      <c r="DS590" s="1"/>
      <c r="DT590" s="1"/>
    </row>
    <row r="591" spans="1:124" ht="12.75" x14ac:dyDescent="0.2">
      <c r="A591" s="111">
        <f t="shared" si="351"/>
        <v>44856</v>
      </c>
      <c r="B591" s="112">
        <f t="shared" si="344"/>
        <v>0</v>
      </c>
      <c r="C591" s="112">
        <f t="shared" si="357"/>
        <v>0</v>
      </c>
      <c r="D591" s="113">
        <f t="shared" si="352"/>
        <v>5692.31</v>
      </c>
      <c r="E591" s="114">
        <f t="shared" si="339"/>
        <v>5739.56</v>
      </c>
      <c r="F591" s="115">
        <f t="shared" si="340"/>
        <v>44824</v>
      </c>
      <c r="G591" s="116">
        <f t="shared" si="345"/>
        <v>8.3006723105383262E-3</v>
      </c>
      <c r="H591" s="117">
        <f t="shared" si="353"/>
        <v>44886</v>
      </c>
      <c r="I591" s="117">
        <f t="shared" si="346"/>
        <v>44886</v>
      </c>
      <c r="J591" s="118">
        <f t="shared" si="354"/>
        <v>20</v>
      </c>
      <c r="K591" s="118">
        <f t="shared" si="343"/>
        <v>2</v>
      </c>
      <c r="L591" s="8">
        <f t="shared" si="355"/>
        <v>1.00082698</v>
      </c>
      <c r="M591" s="119">
        <f t="shared" si="342"/>
        <v>1.0083006699999999</v>
      </c>
      <c r="N591" s="119">
        <f t="shared" si="336"/>
        <v>1.1585667081978677</v>
      </c>
      <c r="O591" s="112">
        <f t="shared" si="341"/>
        <v>1.15952481</v>
      </c>
      <c r="P591" s="112">
        <f t="shared" si="347"/>
        <v>0</v>
      </c>
      <c r="Q591" s="162">
        <f t="shared" si="358"/>
        <v>0</v>
      </c>
      <c r="R591" s="30">
        <f t="shared" si="359"/>
        <v>0</v>
      </c>
      <c r="S591" s="112">
        <f t="shared" si="338"/>
        <v>0</v>
      </c>
      <c r="T591" s="122">
        <f t="shared" si="356"/>
        <v>0.20100000000000001</v>
      </c>
      <c r="U591" s="120">
        <f t="shared" si="337"/>
        <v>2</v>
      </c>
      <c r="V591" s="120">
        <v>252</v>
      </c>
      <c r="W591" s="119">
        <f t="shared" si="348"/>
        <v>1.0014546639999999</v>
      </c>
      <c r="X591" s="112">
        <f t="shared" si="349"/>
        <v>0</v>
      </c>
      <c r="Y591" s="112">
        <f t="shared" si="350"/>
        <v>0</v>
      </c>
      <c r="Z591" s="125" t="str">
        <f t="shared" si="360"/>
        <v>A+J=</v>
      </c>
      <c r="AA591" s="117">
        <f t="shared" si="361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22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3"/>
      <c r="DE591" s="1"/>
      <c r="DF591" s="1"/>
      <c r="DG591" s="1"/>
      <c r="DH591" s="1"/>
      <c r="DI591" s="1"/>
      <c r="DJ591" s="1"/>
      <c r="DK591" s="1"/>
      <c r="DL591" s="1"/>
      <c r="DM591" s="1"/>
      <c r="DN591" s="4"/>
      <c r="DO591" s="1"/>
      <c r="DP591" s="1"/>
      <c r="DQ591" s="1"/>
      <c r="DR591" s="1"/>
      <c r="DS591" s="1"/>
      <c r="DT591" s="1"/>
    </row>
    <row r="592" spans="1:124" ht="12.75" x14ac:dyDescent="0.2">
      <c r="A592" s="111">
        <f t="shared" si="351"/>
        <v>44857</v>
      </c>
      <c r="B592" s="112">
        <f t="shared" si="344"/>
        <v>0</v>
      </c>
      <c r="C592" s="112">
        <f t="shared" si="357"/>
        <v>0</v>
      </c>
      <c r="D592" s="113">
        <f t="shared" si="352"/>
        <v>5692.31</v>
      </c>
      <c r="E592" s="114">
        <f t="shared" si="339"/>
        <v>5739.56</v>
      </c>
      <c r="F592" s="115">
        <f t="shared" si="340"/>
        <v>44824</v>
      </c>
      <c r="G592" s="116">
        <f t="shared" si="345"/>
        <v>8.3006723105383262E-3</v>
      </c>
      <c r="H592" s="117">
        <f t="shared" si="353"/>
        <v>44886</v>
      </c>
      <c r="I592" s="117">
        <f t="shared" si="346"/>
        <v>44886</v>
      </c>
      <c r="J592" s="118">
        <f t="shared" si="354"/>
        <v>20</v>
      </c>
      <c r="K592" s="118">
        <f t="shared" si="343"/>
        <v>2</v>
      </c>
      <c r="L592" s="8">
        <f t="shared" si="355"/>
        <v>1.00082698</v>
      </c>
      <c r="M592" s="119">
        <f t="shared" si="342"/>
        <v>1.0083006699999999</v>
      </c>
      <c r="N592" s="119">
        <f t="shared" si="336"/>
        <v>1.1585667081978677</v>
      </c>
      <c r="O592" s="112">
        <f t="shared" si="341"/>
        <v>1.15952481</v>
      </c>
      <c r="P592" s="112">
        <f t="shared" si="347"/>
        <v>0</v>
      </c>
      <c r="Q592" s="162">
        <f t="shared" si="358"/>
        <v>0</v>
      </c>
      <c r="R592" s="30">
        <f t="shared" si="359"/>
        <v>0</v>
      </c>
      <c r="S592" s="112">
        <f t="shared" si="338"/>
        <v>0</v>
      </c>
      <c r="T592" s="122">
        <f t="shared" si="356"/>
        <v>0.20100000000000001</v>
      </c>
      <c r="U592" s="120">
        <f t="shared" si="337"/>
        <v>2</v>
      </c>
      <c r="V592" s="120">
        <v>252</v>
      </c>
      <c r="W592" s="119">
        <f t="shared" si="348"/>
        <v>1.0014546639999999</v>
      </c>
      <c r="X592" s="112">
        <f t="shared" si="349"/>
        <v>0</v>
      </c>
      <c r="Y592" s="112">
        <f t="shared" si="350"/>
        <v>0</v>
      </c>
      <c r="Z592" s="125" t="str">
        <f t="shared" si="360"/>
        <v>A+J=</v>
      </c>
      <c r="AA592" s="117">
        <f t="shared" si="361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22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3"/>
      <c r="DE592" s="1"/>
      <c r="DF592" s="1"/>
      <c r="DG592" s="1"/>
      <c r="DH592" s="1"/>
      <c r="DI592" s="1"/>
      <c r="DJ592" s="1"/>
      <c r="DK592" s="1"/>
      <c r="DL592" s="1"/>
      <c r="DM592" s="1"/>
      <c r="DN592" s="4"/>
      <c r="DO592" s="1"/>
      <c r="DP592" s="1"/>
      <c r="DQ592" s="1"/>
      <c r="DR592" s="1"/>
      <c r="DS592" s="1"/>
      <c r="DT592" s="1"/>
    </row>
    <row r="593" spans="1:124" ht="12.75" x14ac:dyDescent="0.2">
      <c r="A593" s="111">
        <f t="shared" si="351"/>
        <v>44858</v>
      </c>
      <c r="B593" s="112">
        <f t="shared" si="344"/>
        <v>0</v>
      </c>
      <c r="C593" s="112">
        <f t="shared" si="357"/>
        <v>0</v>
      </c>
      <c r="D593" s="113">
        <f t="shared" si="352"/>
        <v>5692.31</v>
      </c>
      <c r="E593" s="114">
        <f t="shared" si="339"/>
        <v>5739.56</v>
      </c>
      <c r="F593" s="115">
        <f t="shared" si="340"/>
        <v>44824</v>
      </c>
      <c r="G593" s="116">
        <f t="shared" si="345"/>
        <v>8.3006723105383262E-3</v>
      </c>
      <c r="H593" s="117">
        <f t="shared" si="353"/>
        <v>44886</v>
      </c>
      <c r="I593" s="117">
        <f t="shared" si="346"/>
        <v>44886</v>
      </c>
      <c r="J593" s="118">
        <f t="shared" si="354"/>
        <v>20</v>
      </c>
      <c r="K593" s="118">
        <f t="shared" si="343"/>
        <v>2</v>
      </c>
      <c r="L593" s="8">
        <f t="shared" si="355"/>
        <v>1.00082698</v>
      </c>
      <c r="M593" s="119">
        <f t="shared" si="342"/>
        <v>1.0083006699999999</v>
      </c>
      <c r="N593" s="119">
        <f t="shared" si="336"/>
        <v>1.1585667081978677</v>
      </c>
      <c r="O593" s="112">
        <f t="shared" si="341"/>
        <v>1.15952481</v>
      </c>
      <c r="P593" s="112">
        <f t="shared" si="347"/>
        <v>0</v>
      </c>
      <c r="Q593" s="162">
        <f t="shared" si="358"/>
        <v>0</v>
      </c>
      <c r="R593" s="30">
        <f t="shared" si="359"/>
        <v>0</v>
      </c>
      <c r="S593" s="112">
        <f t="shared" si="338"/>
        <v>0</v>
      </c>
      <c r="T593" s="122">
        <f t="shared" si="356"/>
        <v>0.20100000000000001</v>
      </c>
      <c r="U593" s="120">
        <f t="shared" si="337"/>
        <v>2</v>
      </c>
      <c r="V593" s="120">
        <v>252</v>
      </c>
      <c r="W593" s="119">
        <f t="shared" si="348"/>
        <v>1.0014546639999999</v>
      </c>
      <c r="X593" s="112">
        <f t="shared" si="349"/>
        <v>0</v>
      </c>
      <c r="Y593" s="112">
        <f t="shared" si="350"/>
        <v>0</v>
      </c>
      <c r="Z593" s="125" t="str">
        <f t="shared" si="360"/>
        <v>A+J=</v>
      </c>
      <c r="AA593" s="117">
        <f t="shared" si="361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22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3"/>
      <c r="DE593" s="1"/>
      <c r="DF593" s="1"/>
      <c r="DG593" s="1"/>
      <c r="DH593" s="1"/>
      <c r="DI593" s="1"/>
      <c r="DJ593" s="1"/>
      <c r="DK593" s="1"/>
      <c r="DL593" s="1"/>
      <c r="DM593" s="1"/>
      <c r="DN593" s="4"/>
      <c r="DO593" s="1"/>
      <c r="DP593" s="1"/>
      <c r="DQ593" s="1"/>
      <c r="DR593" s="1"/>
      <c r="DS593" s="1"/>
      <c r="DT593" s="1"/>
    </row>
    <row r="594" spans="1:124" ht="12.75" x14ac:dyDescent="0.2">
      <c r="A594" s="111">
        <f t="shared" si="351"/>
        <v>44859</v>
      </c>
      <c r="B594" s="112">
        <f t="shared" si="344"/>
        <v>0</v>
      </c>
      <c r="C594" s="112">
        <f t="shared" si="357"/>
        <v>0</v>
      </c>
      <c r="D594" s="113">
        <f t="shared" si="352"/>
        <v>5692.31</v>
      </c>
      <c r="E594" s="114">
        <f t="shared" si="339"/>
        <v>5739.56</v>
      </c>
      <c r="F594" s="115">
        <f t="shared" si="340"/>
        <v>44824</v>
      </c>
      <c r="G594" s="116">
        <f t="shared" si="345"/>
        <v>8.3006723105383262E-3</v>
      </c>
      <c r="H594" s="117">
        <f t="shared" si="353"/>
        <v>44886</v>
      </c>
      <c r="I594" s="117">
        <f t="shared" si="346"/>
        <v>44886</v>
      </c>
      <c r="J594" s="118">
        <f t="shared" si="354"/>
        <v>20</v>
      </c>
      <c r="K594" s="118">
        <f t="shared" si="343"/>
        <v>3</v>
      </c>
      <c r="L594" s="8">
        <f t="shared" si="355"/>
        <v>1.0012407299999999</v>
      </c>
      <c r="M594" s="119">
        <f t="shared" si="342"/>
        <v>1.0083006699999999</v>
      </c>
      <c r="N594" s="119">
        <f t="shared" si="336"/>
        <v>1.1585667081978677</v>
      </c>
      <c r="O594" s="112">
        <f t="shared" si="341"/>
        <v>1.1600041699999999</v>
      </c>
      <c r="P594" s="112">
        <f t="shared" si="347"/>
        <v>0</v>
      </c>
      <c r="Q594" s="162">
        <f t="shared" si="358"/>
        <v>0</v>
      </c>
      <c r="R594" s="30">
        <f t="shared" si="359"/>
        <v>0</v>
      </c>
      <c r="S594" s="112">
        <f t="shared" si="338"/>
        <v>0</v>
      </c>
      <c r="T594" s="122">
        <f t="shared" si="356"/>
        <v>0.20100000000000001</v>
      </c>
      <c r="U594" s="120">
        <f t="shared" si="337"/>
        <v>3</v>
      </c>
      <c r="V594" s="120">
        <v>252</v>
      </c>
      <c r="W594" s="119">
        <f t="shared" si="348"/>
        <v>1.00218279</v>
      </c>
      <c r="X594" s="112">
        <f t="shared" si="349"/>
        <v>0</v>
      </c>
      <c r="Y594" s="112">
        <f t="shared" si="350"/>
        <v>0</v>
      </c>
      <c r="Z594" s="125" t="str">
        <f t="shared" si="360"/>
        <v>A+J=</v>
      </c>
      <c r="AA594" s="117">
        <f t="shared" si="361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22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3"/>
      <c r="DE594" s="1"/>
      <c r="DF594" s="1"/>
      <c r="DG594" s="1"/>
      <c r="DH594" s="1"/>
      <c r="DI594" s="1"/>
      <c r="DJ594" s="1"/>
      <c r="DK594" s="1"/>
      <c r="DL594" s="1"/>
      <c r="DM594" s="1"/>
      <c r="DN594" s="4"/>
      <c r="DO594" s="1"/>
      <c r="DP594" s="1"/>
      <c r="DQ594" s="1"/>
      <c r="DR594" s="1"/>
      <c r="DS594" s="1"/>
      <c r="DT594" s="1"/>
    </row>
    <row r="595" spans="1:124" ht="12.75" x14ac:dyDescent="0.2">
      <c r="A595" s="111">
        <f t="shared" si="351"/>
        <v>44860</v>
      </c>
      <c r="B595" s="112">
        <f t="shared" si="344"/>
        <v>0</v>
      </c>
      <c r="C595" s="112">
        <f t="shared" si="357"/>
        <v>0</v>
      </c>
      <c r="D595" s="113">
        <f t="shared" si="352"/>
        <v>5692.31</v>
      </c>
      <c r="E595" s="114">
        <f t="shared" si="339"/>
        <v>5739.56</v>
      </c>
      <c r="F595" s="115">
        <f t="shared" si="340"/>
        <v>44824</v>
      </c>
      <c r="G595" s="116">
        <f t="shared" si="345"/>
        <v>8.3006723105383262E-3</v>
      </c>
      <c r="H595" s="117">
        <f t="shared" si="353"/>
        <v>44886</v>
      </c>
      <c r="I595" s="117">
        <f t="shared" si="346"/>
        <v>44886</v>
      </c>
      <c r="J595" s="118">
        <f t="shared" si="354"/>
        <v>20</v>
      </c>
      <c r="K595" s="118">
        <f t="shared" si="343"/>
        <v>4</v>
      </c>
      <c r="L595" s="8">
        <f t="shared" si="355"/>
        <v>1.0016546399999999</v>
      </c>
      <c r="M595" s="119">
        <f t="shared" si="342"/>
        <v>1.0083006699999999</v>
      </c>
      <c r="N595" s="119">
        <f t="shared" si="336"/>
        <v>1.1585667081978677</v>
      </c>
      <c r="O595" s="112">
        <f t="shared" si="341"/>
        <v>1.1604837100000001</v>
      </c>
      <c r="P595" s="112">
        <f t="shared" si="347"/>
        <v>0</v>
      </c>
      <c r="Q595" s="162">
        <f t="shared" si="358"/>
        <v>0</v>
      </c>
      <c r="R595" s="30">
        <f t="shared" si="359"/>
        <v>0</v>
      </c>
      <c r="S595" s="112">
        <f t="shared" si="338"/>
        <v>0</v>
      </c>
      <c r="T595" s="122">
        <f t="shared" si="356"/>
        <v>0.20100000000000001</v>
      </c>
      <c r="U595" s="120">
        <f t="shared" si="337"/>
        <v>4</v>
      </c>
      <c r="V595" s="120">
        <v>252</v>
      </c>
      <c r="W595" s="119">
        <f t="shared" si="348"/>
        <v>1.0029114450000001</v>
      </c>
      <c r="X595" s="112">
        <f t="shared" si="349"/>
        <v>0</v>
      </c>
      <c r="Y595" s="112">
        <f t="shared" si="350"/>
        <v>0</v>
      </c>
      <c r="Z595" s="125" t="str">
        <f t="shared" si="360"/>
        <v>A+J=</v>
      </c>
      <c r="AA595" s="117">
        <f t="shared" si="361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22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3"/>
      <c r="DE595" s="1"/>
      <c r="DF595" s="1"/>
      <c r="DG595" s="1"/>
      <c r="DH595" s="1"/>
      <c r="DI595" s="1"/>
      <c r="DJ595" s="1"/>
      <c r="DK595" s="1"/>
      <c r="DL595" s="1"/>
      <c r="DM595" s="1"/>
      <c r="DN595" s="4"/>
      <c r="DO595" s="1"/>
      <c r="DP595" s="1"/>
      <c r="DQ595" s="1"/>
      <c r="DR595" s="1"/>
      <c r="DS595" s="1"/>
      <c r="DT595" s="1"/>
    </row>
    <row r="596" spans="1:124" ht="12.75" x14ac:dyDescent="0.2">
      <c r="A596" s="111">
        <f t="shared" si="351"/>
        <v>44861</v>
      </c>
      <c r="B596" s="112">
        <f t="shared" si="344"/>
        <v>0</v>
      </c>
      <c r="C596" s="112">
        <f t="shared" si="357"/>
        <v>0</v>
      </c>
      <c r="D596" s="113">
        <f t="shared" si="352"/>
        <v>5692.31</v>
      </c>
      <c r="E596" s="114">
        <f t="shared" si="339"/>
        <v>5739.56</v>
      </c>
      <c r="F596" s="115">
        <f t="shared" si="340"/>
        <v>44824</v>
      </c>
      <c r="G596" s="116">
        <f t="shared" si="345"/>
        <v>8.3006723105383262E-3</v>
      </c>
      <c r="H596" s="117">
        <f t="shared" si="353"/>
        <v>44886</v>
      </c>
      <c r="I596" s="117">
        <f t="shared" si="346"/>
        <v>44886</v>
      </c>
      <c r="J596" s="118">
        <f t="shared" si="354"/>
        <v>20</v>
      </c>
      <c r="K596" s="118">
        <f t="shared" si="343"/>
        <v>5</v>
      </c>
      <c r="L596" s="8">
        <f t="shared" si="355"/>
        <v>1.00206873</v>
      </c>
      <c r="M596" s="119">
        <f t="shared" si="342"/>
        <v>1.0083006699999999</v>
      </c>
      <c r="N596" s="119">
        <f t="shared" si="336"/>
        <v>1.1585667081978677</v>
      </c>
      <c r="O596" s="112">
        <f t="shared" si="341"/>
        <v>1.1609634600000001</v>
      </c>
      <c r="P596" s="112">
        <f t="shared" si="347"/>
        <v>0</v>
      </c>
      <c r="Q596" s="162">
        <f t="shared" si="358"/>
        <v>0</v>
      </c>
      <c r="R596" s="30">
        <f t="shared" si="359"/>
        <v>0</v>
      </c>
      <c r="S596" s="112">
        <f t="shared" si="338"/>
        <v>0</v>
      </c>
      <c r="T596" s="122">
        <f t="shared" si="356"/>
        <v>0.20100000000000001</v>
      </c>
      <c r="U596" s="120">
        <f t="shared" si="337"/>
        <v>5</v>
      </c>
      <c r="V596" s="120">
        <v>252</v>
      </c>
      <c r="W596" s="119">
        <f t="shared" si="348"/>
        <v>1.00364063</v>
      </c>
      <c r="X596" s="112">
        <f t="shared" si="349"/>
        <v>0</v>
      </c>
      <c r="Y596" s="112">
        <f t="shared" si="350"/>
        <v>0</v>
      </c>
      <c r="Z596" s="125" t="str">
        <f t="shared" si="360"/>
        <v>A+J=</v>
      </c>
      <c r="AA596" s="117">
        <f t="shared" si="361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22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3"/>
      <c r="DE596" s="1"/>
      <c r="DF596" s="1"/>
      <c r="DG596" s="1"/>
      <c r="DH596" s="1"/>
      <c r="DI596" s="1"/>
      <c r="DJ596" s="1"/>
      <c r="DK596" s="1"/>
      <c r="DL596" s="1"/>
      <c r="DM596" s="1"/>
      <c r="DN596" s="4"/>
      <c r="DO596" s="1"/>
      <c r="DP596" s="1"/>
      <c r="DQ596" s="1"/>
      <c r="DR596" s="1"/>
      <c r="DS596" s="1"/>
      <c r="DT596" s="1"/>
    </row>
    <row r="597" spans="1:124" ht="12.75" x14ac:dyDescent="0.2">
      <c r="A597" s="111">
        <f t="shared" si="351"/>
        <v>44862</v>
      </c>
      <c r="B597" s="112">
        <f t="shared" si="344"/>
        <v>0</v>
      </c>
      <c r="C597" s="112">
        <f t="shared" si="357"/>
        <v>0</v>
      </c>
      <c r="D597" s="113">
        <f t="shared" si="352"/>
        <v>5692.31</v>
      </c>
      <c r="E597" s="114">
        <f t="shared" si="339"/>
        <v>5739.56</v>
      </c>
      <c r="F597" s="115">
        <f t="shared" si="340"/>
        <v>44824</v>
      </c>
      <c r="G597" s="116">
        <f t="shared" si="345"/>
        <v>8.3006723105383262E-3</v>
      </c>
      <c r="H597" s="117">
        <f t="shared" si="353"/>
        <v>44886</v>
      </c>
      <c r="I597" s="117">
        <f t="shared" si="346"/>
        <v>44886</v>
      </c>
      <c r="J597" s="118">
        <f t="shared" si="354"/>
        <v>20</v>
      </c>
      <c r="K597" s="118">
        <f t="shared" si="343"/>
        <v>6</v>
      </c>
      <c r="L597" s="8">
        <f t="shared" si="355"/>
        <v>1.002483</v>
      </c>
      <c r="M597" s="119">
        <f t="shared" si="342"/>
        <v>1.0083006699999999</v>
      </c>
      <c r="N597" s="119">
        <f t="shared" si="336"/>
        <v>1.1585667081978677</v>
      </c>
      <c r="O597" s="112">
        <f t="shared" si="341"/>
        <v>1.1614434199999999</v>
      </c>
      <c r="P597" s="112">
        <f t="shared" si="347"/>
        <v>0</v>
      </c>
      <c r="Q597" s="162">
        <f t="shared" si="358"/>
        <v>0</v>
      </c>
      <c r="R597" s="30">
        <f t="shared" si="359"/>
        <v>0</v>
      </c>
      <c r="S597" s="112">
        <f t="shared" si="338"/>
        <v>0</v>
      </c>
      <c r="T597" s="122">
        <f t="shared" si="356"/>
        <v>0.20100000000000001</v>
      </c>
      <c r="U597" s="120">
        <f t="shared" si="337"/>
        <v>6</v>
      </c>
      <c r="V597" s="120">
        <v>252</v>
      </c>
      <c r="W597" s="119">
        <f t="shared" si="348"/>
        <v>1.0043703450000001</v>
      </c>
      <c r="X597" s="112">
        <f t="shared" si="349"/>
        <v>0</v>
      </c>
      <c r="Y597" s="112">
        <f t="shared" si="350"/>
        <v>0</v>
      </c>
      <c r="Z597" s="125" t="str">
        <f t="shared" si="360"/>
        <v>A+J=</v>
      </c>
      <c r="AA597" s="117">
        <f t="shared" si="361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22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3"/>
      <c r="DE597" s="1"/>
      <c r="DF597" s="1"/>
      <c r="DG597" s="1"/>
      <c r="DH597" s="1"/>
      <c r="DI597" s="1"/>
      <c r="DJ597" s="1"/>
      <c r="DK597" s="1"/>
      <c r="DL597" s="1"/>
      <c r="DM597" s="1"/>
      <c r="DN597" s="4"/>
      <c r="DO597" s="1"/>
      <c r="DP597" s="1"/>
      <c r="DQ597" s="1"/>
      <c r="DR597" s="1"/>
      <c r="DS597" s="1"/>
      <c r="DT597" s="1"/>
    </row>
    <row r="598" spans="1:124" ht="12.75" x14ac:dyDescent="0.2">
      <c r="A598" s="111">
        <f t="shared" si="351"/>
        <v>44863</v>
      </c>
      <c r="B598" s="112">
        <f t="shared" si="344"/>
        <v>0</v>
      </c>
      <c r="C598" s="112">
        <f t="shared" si="357"/>
        <v>0</v>
      </c>
      <c r="D598" s="113">
        <f t="shared" si="352"/>
        <v>5692.31</v>
      </c>
      <c r="E598" s="114">
        <f t="shared" si="339"/>
        <v>5739.56</v>
      </c>
      <c r="F598" s="115">
        <f t="shared" si="340"/>
        <v>44824</v>
      </c>
      <c r="G598" s="116">
        <f t="shared" si="345"/>
        <v>8.3006723105383262E-3</v>
      </c>
      <c r="H598" s="117">
        <f t="shared" si="353"/>
        <v>44886</v>
      </c>
      <c r="I598" s="117">
        <f t="shared" si="346"/>
        <v>44886</v>
      </c>
      <c r="J598" s="118">
        <f t="shared" si="354"/>
        <v>20</v>
      </c>
      <c r="K598" s="118">
        <f t="shared" si="343"/>
        <v>7</v>
      </c>
      <c r="L598" s="8">
        <f t="shared" si="355"/>
        <v>1.00289743</v>
      </c>
      <c r="M598" s="119">
        <f t="shared" si="342"/>
        <v>1.0083006699999999</v>
      </c>
      <c r="N598" s="119">
        <f t="shared" si="336"/>
        <v>1.1585667081978677</v>
      </c>
      <c r="O598" s="112">
        <f t="shared" si="341"/>
        <v>1.1619235699999999</v>
      </c>
      <c r="P598" s="112">
        <f t="shared" si="347"/>
        <v>0</v>
      </c>
      <c r="Q598" s="162">
        <f t="shared" si="358"/>
        <v>0</v>
      </c>
      <c r="R598" s="30">
        <f t="shared" si="359"/>
        <v>0</v>
      </c>
      <c r="S598" s="112">
        <f t="shared" si="338"/>
        <v>0</v>
      </c>
      <c r="T598" s="122">
        <f t="shared" si="356"/>
        <v>0.20100000000000001</v>
      </c>
      <c r="U598" s="120">
        <f t="shared" si="337"/>
        <v>7</v>
      </c>
      <c r="V598" s="120">
        <v>252</v>
      </c>
      <c r="W598" s="119">
        <f t="shared" si="348"/>
        <v>1.0051005900000001</v>
      </c>
      <c r="X598" s="112">
        <f t="shared" si="349"/>
        <v>0</v>
      </c>
      <c r="Y598" s="112">
        <f t="shared" si="350"/>
        <v>0</v>
      </c>
      <c r="Z598" s="125" t="str">
        <f t="shared" si="360"/>
        <v>A+J=</v>
      </c>
      <c r="AA598" s="117">
        <f t="shared" si="361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22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3"/>
      <c r="DE598" s="1"/>
      <c r="DF598" s="1"/>
      <c r="DG598" s="1"/>
      <c r="DH598" s="1"/>
      <c r="DI598" s="1"/>
      <c r="DJ598" s="1"/>
      <c r="DK598" s="1"/>
      <c r="DL598" s="1"/>
      <c r="DM598" s="1"/>
      <c r="DN598" s="4"/>
      <c r="DO598" s="1"/>
      <c r="DP598" s="1"/>
      <c r="DQ598" s="1"/>
      <c r="DR598" s="1"/>
      <c r="DS598" s="1"/>
      <c r="DT598" s="1"/>
    </row>
    <row r="599" spans="1:124" ht="12.75" x14ac:dyDescent="0.2">
      <c r="A599" s="111">
        <f t="shared" si="351"/>
        <v>44864</v>
      </c>
      <c r="B599" s="112">
        <f t="shared" si="344"/>
        <v>0</v>
      </c>
      <c r="C599" s="112">
        <f t="shared" si="357"/>
        <v>0</v>
      </c>
      <c r="D599" s="113">
        <f t="shared" si="352"/>
        <v>5692.31</v>
      </c>
      <c r="E599" s="114">
        <f t="shared" si="339"/>
        <v>5739.56</v>
      </c>
      <c r="F599" s="115">
        <f t="shared" si="340"/>
        <v>44824</v>
      </c>
      <c r="G599" s="116">
        <f t="shared" si="345"/>
        <v>8.3006723105383262E-3</v>
      </c>
      <c r="H599" s="117">
        <f t="shared" si="353"/>
        <v>44886</v>
      </c>
      <c r="I599" s="117">
        <f t="shared" si="346"/>
        <v>44886</v>
      </c>
      <c r="J599" s="118">
        <f t="shared" si="354"/>
        <v>20</v>
      </c>
      <c r="K599" s="118">
        <f t="shared" si="343"/>
        <v>7</v>
      </c>
      <c r="L599" s="8">
        <f t="shared" si="355"/>
        <v>1.00289743</v>
      </c>
      <c r="M599" s="119">
        <f t="shared" si="342"/>
        <v>1.0083006699999999</v>
      </c>
      <c r="N599" s="119">
        <f t="shared" si="336"/>
        <v>1.1585667081978677</v>
      </c>
      <c r="O599" s="112">
        <f t="shared" si="341"/>
        <v>1.1619235699999999</v>
      </c>
      <c r="P599" s="112">
        <f t="shared" si="347"/>
        <v>0</v>
      </c>
      <c r="Q599" s="162">
        <f t="shared" si="358"/>
        <v>0</v>
      </c>
      <c r="R599" s="30">
        <f t="shared" si="359"/>
        <v>0</v>
      </c>
      <c r="S599" s="112">
        <f t="shared" si="338"/>
        <v>0</v>
      </c>
      <c r="T599" s="122">
        <f t="shared" si="356"/>
        <v>0.20100000000000001</v>
      </c>
      <c r="U599" s="120">
        <f t="shared" si="337"/>
        <v>7</v>
      </c>
      <c r="V599" s="120">
        <v>252</v>
      </c>
      <c r="W599" s="119">
        <f t="shared" si="348"/>
        <v>1.0051005900000001</v>
      </c>
      <c r="X599" s="112">
        <f t="shared" si="349"/>
        <v>0</v>
      </c>
      <c r="Y599" s="112">
        <f t="shared" si="350"/>
        <v>0</v>
      </c>
      <c r="Z599" s="125" t="str">
        <f t="shared" si="360"/>
        <v>A+J=</v>
      </c>
      <c r="AA599" s="117">
        <f t="shared" si="361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22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3"/>
      <c r="DE599" s="1"/>
      <c r="DF599" s="1"/>
      <c r="DG599" s="1"/>
      <c r="DH599" s="1"/>
      <c r="DI599" s="1"/>
      <c r="DJ599" s="1"/>
      <c r="DK599" s="1"/>
      <c r="DL599" s="1"/>
      <c r="DM599" s="1"/>
      <c r="DN599" s="4"/>
      <c r="DO599" s="1"/>
      <c r="DP599" s="1"/>
      <c r="DQ599" s="1"/>
      <c r="DR599" s="1"/>
      <c r="DS599" s="1"/>
      <c r="DT599" s="1"/>
    </row>
    <row r="600" spans="1:124" ht="12.75" x14ac:dyDescent="0.2">
      <c r="A600" s="111">
        <f t="shared" si="351"/>
        <v>44865</v>
      </c>
      <c r="B600" s="112">
        <f t="shared" si="344"/>
        <v>0</v>
      </c>
      <c r="C600" s="112">
        <f t="shared" si="357"/>
        <v>0</v>
      </c>
      <c r="D600" s="113">
        <f t="shared" si="352"/>
        <v>5692.31</v>
      </c>
      <c r="E600" s="114">
        <f t="shared" si="339"/>
        <v>5739.56</v>
      </c>
      <c r="F600" s="115">
        <f t="shared" si="340"/>
        <v>44824</v>
      </c>
      <c r="G600" s="116">
        <f t="shared" si="345"/>
        <v>8.3006723105383262E-3</v>
      </c>
      <c r="H600" s="117">
        <f t="shared" si="353"/>
        <v>44886</v>
      </c>
      <c r="I600" s="117">
        <f t="shared" si="346"/>
        <v>44886</v>
      </c>
      <c r="J600" s="118">
        <f t="shared" si="354"/>
        <v>20</v>
      </c>
      <c r="K600" s="118">
        <f t="shared" si="343"/>
        <v>7</v>
      </c>
      <c r="L600" s="8">
        <f t="shared" si="355"/>
        <v>1.00289743</v>
      </c>
      <c r="M600" s="119">
        <f t="shared" si="342"/>
        <v>1.0083006699999999</v>
      </c>
      <c r="N600" s="119">
        <f t="shared" si="336"/>
        <v>1.1585667081978677</v>
      </c>
      <c r="O600" s="112">
        <f t="shared" si="341"/>
        <v>1.1619235699999999</v>
      </c>
      <c r="P600" s="112">
        <f t="shared" si="347"/>
        <v>0</v>
      </c>
      <c r="Q600" s="162">
        <f t="shared" si="358"/>
        <v>0</v>
      </c>
      <c r="R600" s="30">
        <f t="shared" si="359"/>
        <v>0</v>
      </c>
      <c r="S600" s="112">
        <f t="shared" si="338"/>
        <v>0</v>
      </c>
      <c r="T600" s="122">
        <f t="shared" si="356"/>
        <v>0.20100000000000001</v>
      </c>
      <c r="U600" s="120">
        <f t="shared" si="337"/>
        <v>7</v>
      </c>
      <c r="V600" s="120">
        <v>252</v>
      </c>
      <c r="W600" s="119">
        <f t="shared" si="348"/>
        <v>1.0051005900000001</v>
      </c>
      <c r="X600" s="112">
        <f t="shared" si="349"/>
        <v>0</v>
      </c>
      <c r="Y600" s="112">
        <f t="shared" si="350"/>
        <v>0</v>
      </c>
      <c r="Z600" s="125" t="str">
        <f t="shared" si="360"/>
        <v>A+J=</v>
      </c>
      <c r="AA600" s="117">
        <f t="shared" si="361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22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3"/>
      <c r="DE600" s="1"/>
      <c r="DF600" s="1"/>
      <c r="DG600" s="1"/>
      <c r="DH600" s="1"/>
      <c r="DI600" s="1"/>
      <c r="DJ600" s="1"/>
      <c r="DK600" s="1"/>
      <c r="DL600" s="1"/>
      <c r="DM600" s="1"/>
      <c r="DN600" s="4"/>
      <c r="DO600" s="1"/>
      <c r="DP600" s="1"/>
      <c r="DQ600" s="1"/>
      <c r="DR600" s="1"/>
      <c r="DS600" s="1"/>
      <c r="DT600" s="1"/>
    </row>
    <row r="601" spans="1:124" ht="12.75" x14ac:dyDescent="0.2">
      <c r="A601" s="111">
        <f t="shared" si="351"/>
        <v>44866</v>
      </c>
      <c r="B601" s="112">
        <f t="shared" si="344"/>
        <v>0</v>
      </c>
      <c r="C601" s="112">
        <f t="shared" si="357"/>
        <v>0</v>
      </c>
      <c r="D601" s="113">
        <f t="shared" si="352"/>
        <v>5692.31</v>
      </c>
      <c r="E601" s="114">
        <f t="shared" si="339"/>
        <v>5739.56</v>
      </c>
      <c r="F601" s="115">
        <f t="shared" si="340"/>
        <v>44824</v>
      </c>
      <c r="G601" s="116">
        <f t="shared" si="345"/>
        <v>8.3006723105383262E-3</v>
      </c>
      <c r="H601" s="117">
        <f t="shared" si="353"/>
        <v>44886</v>
      </c>
      <c r="I601" s="117">
        <f t="shared" si="346"/>
        <v>44886</v>
      </c>
      <c r="J601" s="118">
        <f t="shared" si="354"/>
        <v>20</v>
      </c>
      <c r="K601" s="118">
        <f t="shared" si="343"/>
        <v>8</v>
      </c>
      <c r="L601" s="8">
        <f t="shared" si="355"/>
        <v>1.00331203</v>
      </c>
      <c r="M601" s="119">
        <f t="shared" si="342"/>
        <v>1.0083006699999999</v>
      </c>
      <c r="N601" s="119">
        <f t="shared" si="336"/>
        <v>1.1585667081978677</v>
      </c>
      <c r="O601" s="112">
        <f t="shared" si="341"/>
        <v>1.1624039100000001</v>
      </c>
      <c r="P601" s="112">
        <f t="shared" si="347"/>
        <v>0</v>
      </c>
      <c r="Q601" s="162">
        <f t="shared" si="358"/>
        <v>0</v>
      </c>
      <c r="R601" s="30">
        <f t="shared" si="359"/>
        <v>0</v>
      </c>
      <c r="S601" s="112">
        <f t="shared" si="338"/>
        <v>0</v>
      </c>
      <c r="T601" s="122">
        <f t="shared" si="356"/>
        <v>0.20100000000000001</v>
      </c>
      <c r="U601" s="120">
        <f t="shared" si="337"/>
        <v>8</v>
      </c>
      <c r="V601" s="120">
        <v>252</v>
      </c>
      <c r="W601" s="119">
        <f t="shared" si="348"/>
        <v>1.005831366</v>
      </c>
      <c r="X601" s="112">
        <f t="shared" si="349"/>
        <v>0</v>
      </c>
      <c r="Y601" s="112">
        <f t="shared" si="350"/>
        <v>0</v>
      </c>
      <c r="Z601" s="125" t="str">
        <f t="shared" si="360"/>
        <v>A+J=</v>
      </c>
      <c r="AA601" s="117">
        <f t="shared" si="361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22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3"/>
      <c r="DE601" s="1"/>
      <c r="DF601" s="1"/>
      <c r="DG601" s="1"/>
      <c r="DH601" s="1"/>
      <c r="DI601" s="1"/>
      <c r="DJ601" s="1"/>
      <c r="DK601" s="1"/>
      <c r="DL601" s="1"/>
      <c r="DM601" s="1"/>
      <c r="DN601" s="4"/>
      <c r="DO601" s="1"/>
      <c r="DP601" s="1"/>
      <c r="DQ601" s="1"/>
      <c r="DR601" s="1"/>
      <c r="DS601" s="1"/>
      <c r="DT601" s="1"/>
    </row>
    <row r="602" spans="1:124" ht="12.75" x14ac:dyDescent="0.2">
      <c r="A602" s="111">
        <f t="shared" si="351"/>
        <v>44867</v>
      </c>
      <c r="B602" s="112">
        <f t="shared" si="344"/>
        <v>0</v>
      </c>
      <c r="C602" s="112">
        <f t="shared" si="357"/>
        <v>0</v>
      </c>
      <c r="D602" s="113">
        <f t="shared" si="352"/>
        <v>5692.31</v>
      </c>
      <c r="E602" s="114">
        <f t="shared" si="339"/>
        <v>5739.56</v>
      </c>
      <c r="F602" s="115">
        <f t="shared" si="340"/>
        <v>44824</v>
      </c>
      <c r="G602" s="116">
        <f t="shared" si="345"/>
        <v>8.3006723105383262E-3</v>
      </c>
      <c r="H602" s="117">
        <f t="shared" si="353"/>
        <v>44886</v>
      </c>
      <c r="I602" s="117">
        <f t="shared" si="346"/>
        <v>44886</v>
      </c>
      <c r="J602" s="118">
        <f t="shared" si="354"/>
        <v>20</v>
      </c>
      <c r="K602" s="118">
        <f t="shared" si="343"/>
        <v>9</v>
      </c>
      <c r="L602" s="8">
        <f t="shared" si="355"/>
        <v>1.0037268100000001</v>
      </c>
      <c r="M602" s="119">
        <f t="shared" si="342"/>
        <v>1.0083006699999999</v>
      </c>
      <c r="N602" s="119">
        <f t="shared" si="336"/>
        <v>1.1585667081978677</v>
      </c>
      <c r="O602" s="112">
        <f t="shared" si="341"/>
        <v>1.1628844599999999</v>
      </c>
      <c r="P602" s="112">
        <f t="shared" si="347"/>
        <v>0</v>
      </c>
      <c r="Q602" s="162">
        <f t="shared" si="358"/>
        <v>0</v>
      </c>
      <c r="R602" s="30">
        <f t="shared" si="359"/>
        <v>0</v>
      </c>
      <c r="S602" s="112">
        <f t="shared" si="338"/>
        <v>0</v>
      </c>
      <c r="T602" s="122">
        <f t="shared" si="356"/>
        <v>0.20100000000000001</v>
      </c>
      <c r="U602" s="120">
        <f t="shared" si="337"/>
        <v>9</v>
      </c>
      <c r="V602" s="120">
        <v>252</v>
      </c>
      <c r="W602" s="119">
        <f t="shared" si="348"/>
        <v>1.006562674</v>
      </c>
      <c r="X602" s="112">
        <f t="shared" si="349"/>
        <v>0</v>
      </c>
      <c r="Y602" s="112">
        <f t="shared" si="350"/>
        <v>0</v>
      </c>
      <c r="Z602" s="125" t="str">
        <f t="shared" si="360"/>
        <v>A+J=</v>
      </c>
      <c r="AA602" s="117">
        <f t="shared" si="361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22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3"/>
      <c r="DE602" s="1"/>
      <c r="DF602" s="1"/>
      <c r="DG602" s="1"/>
      <c r="DH602" s="1"/>
      <c r="DI602" s="1"/>
      <c r="DJ602" s="1"/>
      <c r="DK602" s="1"/>
      <c r="DL602" s="1"/>
      <c r="DM602" s="1"/>
      <c r="DN602" s="4"/>
      <c r="DO602" s="1"/>
      <c r="DP602" s="1"/>
      <c r="DQ602" s="1"/>
      <c r="DR602" s="1"/>
      <c r="DS602" s="1"/>
      <c r="DT602" s="1"/>
    </row>
    <row r="603" spans="1:124" ht="12.75" x14ac:dyDescent="0.2">
      <c r="A603" s="111">
        <f t="shared" si="351"/>
        <v>44868</v>
      </c>
      <c r="B603" s="112">
        <f t="shared" si="344"/>
        <v>0</v>
      </c>
      <c r="C603" s="112">
        <f t="shared" si="357"/>
        <v>0</v>
      </c>
      <c r="D603" s="113">
        <f t="shared" si="352"/>
        <v>5692.31</v>
      </c>
      <c r="E603" s="114">
        <f t="shared" si="339"/>
        <v>5739.56</v>
      </c>
      <c r="F603" s="115">
        <f t="shared" si="340"/>
        <v>44824</v>
      </c>
      <c r="G603" s="116">
        <f t="shared" si="345"/>
        <v>8.3006723105383262E-3</v>
      </c>
      <c r="H603" s="117">
        <f t="shared" si="353"/>
        <v>44886</v>
      </c>
      <c r="I603" s="117">
        <f t="shared" si="346"/>
        <v>44886</v>
      </c>
      <c r="J603" s="118">
        <f t="shared" si="354"/>
        <v>20</v>
      </c>
      <c r="K603" s="118">
        <f t="shared" si="343"/>
        <v>9</v>
      </c>
      <c r="L603" s="8">
        <f t="shared" si="355"/>
        <v>1.0037268100000001</v>
      </c>
      <c r="M603" s="119">
        <f t="shared" si="342"/>
        <v>1.0083006699999999</v>
      </c>
      <c r="N603" s="119">
        <f t="shared" si="336"/>
        <v>1.1585667081978677</v>
      </c>
      <c r="O603" s="112">
        <f t="shared" si="341"/>
        <v>1.1628844599999999</v>
      </c>
      <c r="P603" s="112">
        <f t="shared" si="347"/>
        <v>0</v>
      </c>
      <c r="Q603" s="162">
        <f t="shared" si="358"/>
        <v>0</v>
      </c>
      <c r="R603" s="30">
        <f t="shared" si="359"/>
        <v>0</v>
      </c>
      <c r="S603" s="112">
        <f t="shared" si="338"/>
        <v>0</v>
      </c>
      <c r="T603" s="122">
        <f t="shared" si="356"/>
        <v>0.20100000000000001</v>
      </c>
      <c r="U603" s="120">
        <f t="shared" si="337"/>
        <v>9</v>
      </c>
      <c r="V603" s="120">
        <v>252</v>
      </c>
      <c r="W603" s="119">
        <f t="shared" si="348"/>
        <v>1.006562674</v>
      </c>
      <c r="X603" s="112">
        <f t="shared" si="349"/>
        <v>0</v>
      </c>
      <c r="Y603" s="112">
        <f t="shared" si="350"/>
        <v>0</v>
      </c>
      <c r="Z603" s="125" t="str">
        <f t="shared" si="360"/>
        <v>A+J=</v>
      </c>
      <c r="AA603" s="117">
        <f t="shared" si="361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22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3"/>
      <c r="DE603" s="1"/>
      <c r="DF603" s="1"/>
      <c r="DG603" s="1"/>
      <c r="DH603" s="1"/>
      <c r="DI603" s="1"/>
      <c r="DJ603" s="1"/>
      <c r="DK603" s="1"/>
      <c r="DL603" s="1"/>
      <c r="DM603" s="1"/>
      <c r="DN603" s="4"/>
      <c r="DO603" s="1"/>
      <c r="DP603" s="1"/>
      <c r="DQ603" s="1"/>
      <c r="DR603" s="1"/>
      <c r="DS603" s="1"/>
      <c r="DT603" s="1"/>
    </row>
    <row r="604" spans="1:124" ht="12.75" x14ac:dyDescent="0.2">
      <c r="A604" s="111">
        <f t="shared" si="351"/>
        <v>44869</v>
      </c>
      <c r="B604" s="112">
        <f t="shared" si="344"/>
        <v>0</v>
      </c>
      <c r="C604" s="112">
        <f t="shared" si="357"/>
        <v>0</v>
      </c>
      <c r="D604" s="113">
        <f t="shared" si="352"/>
        <v>5692.31</v>
      </c>
      <c r="E604" s="114">
        <f t="shared" si="339"/>
        <v>5739.56</v>
      </c>
      <c r="F604" s="115">
        <f t="shared" si="340"/>
        <v>44824</v>
      </c>
      <c r="G604" s="116">
        <f t="shared" si="345"/>
        <v>8.3006723105383262E-3</v>
      </c>
      <c r="H604" s="117">
        <f t="shared" si="353"/>
        <v>44886</v>
      </c>
      <c r="I604" s="117">
        <f t="shared" si="346"/>
        <v>44886</v>
      </c>
      <c r="J604" s="118">
        <f t="shared" si="354"/>
        <v>20</v>
      </c>
      <c r="K604" s="118">
        <f t="shared" si="343"/>
        <v>10</v>
      </c>
      <c r="L604" s="8">
        <f t="shared" si="355"/>
        <v>1.0041417500000001</v>
      </c>
      <c r="M604" s="119">
        <f t="shared" si="342"/>
        <v>1.0083006699999999</v>
      </c>
      <c r="N604" s="119">
        <f t="shared" si="336"/>
        <v>1.1585667081978677</v>
      </c>
      <c r="O604" s="112">
        <f t="shared" si="341"/>
        <v>1.1633652000000001</v>
      </c>
      <c r="P604" s="112">
        <f t="shared" si="347"/>
        <v>0</v>
      </c>
      <c r="Q604" s="162">
        <f t="shared" si="358"/>
        <v>0</v>
      </c>
      <c r="R604" s="30">
        <f t="shared" si="359"/>
        <v>0</v>
      </c>
      <c r="S604" s="112">
        <f t="shared" si="338"/>
        <v>0</v>
      </c>
      <c r="T604" s="122">
        <f t="shared" si="356"/>
        <v>0.20100000000000001</v>
      </c>
      <c r="U604" s="120">
        <f t="shared" si="337"/>
        <v>10</v>
      </c>
      <c r="V604" s="120">
        <v>252</v>
      </c>
      <c r="W604" s="119">
        <f t="shared" si="348"/>
        <v>1.007294514</v>
      </c>
      <c r="X604" s="112">
        <f t="shared" si="349"/>
        <v>0</v>
      </c>
      <c r="Y604" s="112">
        <f t="shared" si="350"/>
        <v>0</v>
      </c>
      <c r="Z604" s="125" t="str">
        <f t="shared" si="360"/>
        <v>A+J=</v>
      </c>
      <c r="AA604" s="117">
        <f t="shared" si="361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22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3"/>
      <c r="DE604" s="1"/>
      <c r="DF604" s="1"/>
      <c r="DG604" s="1"/>
      <c r="DH604" s="1"/>
      <c r="DI604" s="1"/>
      <c r="DJ604" s="1"/>
      <c r="DK604" s="1"/>
      <c r="DL604" s="1"/>
      <c r="DM604" s="1"/>
      <c r="DN604" s="4"/>
      <c r="DO604" s="1"/>
      <c r="DP604" s="1"/>
      <c r="DQ604" s="1"/>
      <c r="DR604" s="1"/>
      <c r="DS604" s="1"/>
      <c r="DT604" s="1"/>
    </row>
    <row r="605" spans="1:124" ht="12.75" x14ac:dyDescent="0.2">
      <c r="A605" s="111">
        <f t="shared" si="351"/>
        <v>44870</v>
      </c>
      <c r="B605" s="112">
        <f t="shared" si="344"/>
        <v>0</v>
      </c>
      <c r="C605" s="112">
        <f t="shared" si="357"/>
        <v>0</v>
      </c>
      <c r="D605" s="113">
        <f t="shared" si="352"/>
        <v>5692.31</v>
      </c>
      <c r="E605" s="114">
        <f t="shared" si="339"/>
        <v>5739.56</v>
      </c>
      <c r="F605" s="115">
        <f t="shared" si="340"/>
        <v>44824</v>
      </c>
      <c r="G605" s="116">
        <f t="shared" si="345"/>
        <v>8.3006723105383262E-3</v>
      </c>
      <c r="H605" s="117">
        <f t="shared" si="353"/>
        <v>44886</v>
      </c>
      <c r="I605" s="117">
        <f t="shared" si="346"/>
        <v>44886</v>
      </c>
      <c r="J605" s="118">
        <f t="shared" si="354"/>
        <v>20</v>
      </c>
      <c r="K605" s="118">
        <f t="shared" si="343"/>
        <v>11</v>
      </c>
      <c r="L605" s="8">
        <f t="shared" si="355"/>
        <v>1.00455687</v>
      </c>
      <c r="M605" s="119">
        <f t="shared" si="342"/>
        <v>1.0083006699999999</v>
      </c>
      <c r="N605" s="119">
        <f t="shared" si="336"/>
        <v>1.1585667081978677</v>
      </c>
      <c r="O605" s="112">
        <f t="shared" si="341"/>
        <v>1.16384614</v>
      </c>
      <c r="P605" s="112">
        <f t="shared" si="347"/>
        <v>0</v>
      </c>
      <c r="Q605" s="162">
        <f t="shared" si="358"/>
        <v>0</v>
      </c>
      <c r="R605" s="30">
        <f t="shared" si="359"/>
        <v>0</v>
      </c>
      <c r="S605" s="112">
        <f t="shared" si="338"/>
        <v>0</v>
      </c>
      <c r="T605" s="122">
        <f t="shared" si="356"/>
        <v>0.20100000000000001</v>
      </c>
      <c r="U605" s="120">
        <f t="shared" si="337"/>
        <v>11</v>
      </c>
      <c r="V605" s="120">
        <v>252</v>
      </c>
      <c r="W605" s="119">
        <f t="shared" si="348"/>
        <v>1.008026885</v>
      </c>
      <c r="X605" s="112">
        <f t="shared" si="349"/>
        <v>0</v>
      </c>
      <c r="Y605" s="112">
        <f t="shared" si="350"/>
        <v>0</v>
      </c>
      <c r="Z605" s="125" t="str">
        <f t="shared" si="360"/>
        <v>A+J=</v>
      </c>
      <c r="AA605" s="117">
        <f t="shared" si="361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22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3"/>
      <c r="DE605" s="1"/>
      <c r="DF605" s="1"/>
      <c r="DG605" s="1"/>
      <c r="DH605" s="1"/>
      <c r="DI605" s="1"/>
      <c r="DJ605" s="1"/>
      <c r="DK605" s="1"/>
      <c r="DL605" s="1"/>
      <c r="DM605" s="1"/>
      <c r="DN605" s="4"/>
      <c r="DO605" s="1"/>
      <c r="DP605" s="1"/>
      <c r="DQ605" s="1"/>
      <c r="DR605" s="1"/>
      <c r="DS605" s="1"/>
      <c r="DT605" s="1"/>
    </row>
    <row r="606" spans="1:124" ht="12.75" x14ac:dyDescent="0.2">
      <c r="A606" s="111">
        <f t="shared" si="351"/>
        <v>44871</v>
      </c>
      <c r="B606" s="112">
        <f t="shared" si="344"/>
        <v>0</v>
      </c>
      <c r="C606" s="112">
        <f t="shared" si="357"/>
        <v>0</v>
      </c>
      <c r="D606" s="113">
        <f t="shared" si="352"/>
        <v>5692.31</v>
      </c>
      <c r="E606" s="114">
        <f t="shared" si="339"/>
        <v>5739.56</v>
      </c>
      <c r="F606" s="115">
        <f t="shared" si="340"/>
        <v>44824</v>
      </c>
      <c r="G606" s="116">
        <f t="shared" si="345"/>
        <v>8.3006723105383262E-3</v>
      </c>
      <c r="H606" s="117">
        <f t="shared" si="353"/>
        <v>44886</v>
      </c>
      <c r="I606" s="117">
        <f t="shared" si="346"/>
        <v>44886</v>
      </c>
      <c r="J606" s="118">
        <f t="shared" si="354"/>
        <v>20</v>
      </c>
      <c r="K606" s="118">
        <f t="shared" si="343"/>
        <v>11</v>
      </c>
      <c r="L606" s="8">
        <f t="shared" si="355"/>
        <v>1.00455687</v>
      </c>
      <c r="M606" s="119">
        <f t="shared" si="342"/>
        <v>1.0083006699999999</v>
      </c>
      <c r="N606" s="119">
        <f t="shared" si="336"/>
        <v>1.1585667081978677</v>
      </c>
      <c r="O606" s="112">
        <f t="shared" si="341"/>
        <v>1.16384614</v>
      </c>
      <c r="P606" s="112">
        <f t="shared" si="347"/>
        <v>0</v>
      </c>
      <c r="Q606" s="162">
        <f t="shared" si="358"/>
        <v>0</v>
      </c>
      <c r="R606" s="30">
        <f t="shared" si="359"/>
        <v>0</v>
      </c>
      <c r="S606" s="112">
        <f t="shared" si="338"/>
        <v>0</v>
      </c>
      <c r="T606" s="122">
        <f t="shared" si="356"/>
        <v>0.20100000000000001</v>
      </c>
      <c r="U606" s="120">
        <f t="shared" si="337"/>
        <v>11</v>
      </c>
      <c r="V606" s="120">
        <v>252</v>
      </c>
      <c r="W606" s="119">
        <f t="shared" si="348"/>
        <v>1.008026885</v>
      </c>
      <c r="X606" s="112">
        <f t="shared" si="349"/>
        <v>0</v>
      </c>
      <c r="Y606" s="112">
        <f t="shared" si="350"/>
        <v>0</v>
      </c>
      <c r="Z606" s="125" t="str">
        <f t="shared" si="360"/>
        <v>A+J=</v>
      </c>
      <c r="AA606" s="117">
        <f t="shared" si="361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22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3"/>
      <c r="DE606" s="1"/>
      <c r="DF606" s="1"/>
      <c r="DG606" s="1"/>
      <c r="DH606" s="1"/>
      <c r="DI606" s="1"/>
      <c r="DJ606" s="1"/>
      <c r="DK606" s="1"/>
      <c r="DL606" s="1"/>
      <c r="DM606" s="1"/>
      <c r="DN606" s="4"/>
      <c r="DO606" s="1"/>
      <c r="DP606" s="1"/>
      <c r="DQ606" s="1"/>
      <c r="DR606" s="1"/>
      <c r="DS606" s="1"/>
      <c r="DT606" s="1"/>
    </row>
    <row r="607" spans="1:124" ht="12.75" x14ac:dyDescent="0.2">
      <c r="A607" s="111">
        <f t="shared" si="351"/>
        <v>44872</v>
      </c>
      <c r="B607" s="112">
        <f t="shared" si="344"/>
        <v>0</v>
      </c>
      <c r="C607" s="112">
        <f t="shared" si="357"/>
        <v>0</v>
      </c>
      <c r="D607" s="113">
        <f t="shared" si="352"/>
        <v>5692.31</v>
      </c>
      <c r="E607" s="114">
        <f t="shared" si="339"/>
        <v>5739.56</v>
      </c>
      <c r="F607" s="115">
        <f t="shared" si="340"/>
        <v>44824</v>
      </c>
      <c r="G607" s="116">
        <f t="shared" si="345"/>
        <v>8.3006723105383262E-3</v>
      </c>
      <c r="H607" s="117">
        <f t="shared" si="353"/>
        <v>44886</v>
      </c>
      <c r="I607" s="117">
        <f t="shared" si="346"/>
        <v>44886</v>
      </c>
      <c r="J607" s="118">
        <f t="shared" si="354"/>
        <v>20</v>
      </c>
      <c r="K607" s="118">
        <f t="shared" si="343"/>
        <v>11</v>
      </c>
      <c r="L607" s="8">
        <f t="shared" si="355"/>
        <v>1.00455687</v>
      </c>
      <c r="M607" s="119">
        <f t="shared" si="342"/>
        <v>1.0083006699999999</v>
      </c>
      <c r="N607" s="119">
        <f t="shared" ref="N607:N670" si="362">IF(I607&gt;I606,N606*M607,N606)</f>
        <v>1.1585667081978677</v>
      </c>
      <c r="O607" s="112">
        <f t="shared" si="341"/>
        <v>1.16384614</v>
      </c>
      <c r="P607" s="112">
        <f t="shared" si="347"/>
        <v>0</v>
      </c>
      <c r="Q607" s="162">
        <f t="shared" si="358"/>
        <v>0</v>
      </c>
      <c r="R607" s="30">
        <f t="shared" si="359"/>
        <v>0</v>
      </c>
      <c r="S607" s="112">
        <f t="shared" si="338"/>
        <v>0</v>
      </c>
      <c r="T607" s="122">
        <f t="shared" si="356"/>
        <v>0.20100000000000001</v>
      </c>
      <c r="U607" s="120">
        <f t="shared" si="337"/>
        <v>11</v>
      </c>
      <c r="V607" s="120">
        <v>252</v>
      </c>
      <c r="W607" s="119">
        <f t="shared" si="348"/>
        <v>1.008026885</v>
      </c>
      <c r="X607" s="112">
        <f t="shared" si="349"/>
        <v>0</v>
      </c>
      <c r="Y607" s="112">
        <f t="shared" si="350"/>
        <v>0</v>
      </c>
      <c r="Z607" s="125" t="str">
        <f t="shared" si="360"/>
        <v>A+J=</v>
      </c>
      <c r="AA607" s="117">
        <f t="shared" si="361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22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3"/>
      <c r="DE607" s="1"/>
      <c r="DF607" s="1"/>
      <c r="DG607" s="1"/>
      <c r="DH607" s="1"/>
      <c r="DI607" s="1"/>
      <c r="DJ607" s="1"/>
      <c r="DK607" s="1"/>
      <c r="DL607" s="1"/>
      <c r="DM607" s="1"/>
      <c r="DN607" s="4"/>
      <c r="DO607" s="1"/>
      <c r="DP607" s="1"/>
      <c r="DQ607" s="1"/>
      <c r="DR607" s="1"/>
      <c r="DS607" s="1"/>
      <c r="DT607" s="1"/>
    </row>
    <row r="608" spans="1:124" ht="12.75" x14ac:dyDescent="0.2">
      <c r="A608" s="111">
        <f t="shared" si="351"/>
        <v>44873</v>
      </c>
      <c r="B608" s="112">
        <f t="shared" si="344"/>
        <v>0</v>
      </c>
      <c r="C608" s="112">
        <f t="shared" si="357"/>
        <v>0</v>
      </c>
      <c r="D608" s="113">
        <f t="shared" si="352"/>
        <v>5692.31</v>
      </c>
      <c r="E608" s="114">
        <f t="shared" si="339"/>
        <v>5739.56</v>
      </c>
      <c r="F608" s="115">
        <f t="shared" si="340"/>
        <v>44824</v>
      </c>
      <c r="G608" s="116">
        <f t="shared" si="345"/>
        <v>8.3006723105383262E-3</v>
      </c>
      <c r="H608" s="117">
        <f t="shared" si="353"/>
        <v>44886</v>
      </c>
      <c r="I608" s="117">
        <f t="shared" si="346"/>
        <v>44886</v>
      </c>
      <c r="J608" s="118">
        <f t="shared" si="354"/>
        <v>20</v>
      </c>
      <c r="K608" s="118">
        <f t="shared" si="343"/>
        <v>12</v>
      </c>
      <c r="L608" s="8">
        <f t="shared" si="355"/>
        <v>1.0049721599999999</v>
      </c>
      <c r="M608" s="119">
        <f t="shared" si="342"/>
        <v>1.0083006699999999</v>
      </c>
      <c r="N608" s="119">
        <f t="shared" si="362"/>
        <v>1.1585667081978677</v>
      </c>
      <c r="O608" s="112">
        <f t="shared" si="341"/>
        <v>1.16432728</v>
      </c>
      <c r="P608" s="112">
        <f t="shared" si="347"/>
        <v>0</v>
      </c>
      <c r="Q608" s="162">
        <f t="shared" si="358"/>
        <v>0</v>
      </c>
      <c r="R608" s="30">
        <f t="shared" si="359"/>
        <v>0</v>
      </c>
      <c r="S608" s="112">
        <f t="shared" si="338"/>
        <v>0</v>
      </c>
      <c r="T608" s="122">
        <f t="shared" si="356"/>
        <v>0.20100000000000001</v>
      </c>
      <c r="U608" s="120">
        <f t="shared" si="337"/>
        <v>12</v>
      </c>
      <c r="V608" s="120">
        <v>252</v>
      </c>
      <c r="W608" s="119">
        <f t="shared" si="348"/>
        <v>1.008759789</v>
      </c>
      <c r="X608" s="112">
        <f t="shared" si="349"/>
        <v>0</v>
      </c>
      <c r="Y608" s="112">
        <f t="shared" si="350"/>
        <v>0</v>
      </c>
      <c r="Z608" s="125" t="str">
        <f t="shared" si="360"/>
        <v>A+J=</v>
      </c>
      <c r="AA608" s="117">
        <f t="shared" si="361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22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3"/>
      <c r="DE608" s="1"/>
      <c r="DF608" s="1"/>
      <c r="DG608" s="1"/>
      <c r="DH608" s="1"/>
      <c r="DI608" s="1"/>
      <c r="DJ608" s="1"/>
      <c r="DK608" s="1"/>
      <c r="DL608" s="1"/>
      <c r="DM608" s="1"/>
      <c r="DN608" s="4"/>
      <c r="DO608" s="1"/>
      <c r="DP608" s="1"/>
      <c r="DQ608" s="1"/>
      <c r="DR608" s="1"/>
      <c r="DS608" s="1"/>
      <c r="DT608" s="1"/>
    </row>
    <row r="609" spans="1:124" ht="12.75" x14ac:dyDescent="0.2">
      <c r="A609" s="111">
        <f t="shared" si="351"/>
        <v>44874</v>
      </c>
      <c r="B609" s="112">
        <f t="shared" si="344"/>
        <v>0</v>
      </c>
      <c r="C609" s="112">
        <f t="shared" si="357"/>
        <v>0</v>
      </c>
      <c r="D609" s="113">
        <f t="shared" si="352"/>
        <v>5692.31</v>
      </c>
      <c r="E609" s="114">
        <f t="shared" si="339"/>
        <v>5739.56</v>
      </c>
      <c r="F609" s="115">
        <f t="shared" si="340"/>
        <v>44824</v>
      </c>
      <c r="G609" s="116">
        <f t="shared" si="345"/>
        <v>8.3006723105383262E-3</v>
      </c>
      <c r="H609" s="117">
        <f t="shared" si="353"/>
        <v>44886</v>
      </c>
      <c r="I609" s="117">
        <f t="shared" si="346"/>
        <v>44886</v>
      </c>
      <c r="J609" s="118">
        <f t="shared" si="354"/>
        <v>20</v>
      </c>
      <c r="K609" s="118">
        <f t="shared" si="343"/>
        <v>13</v>
      </c>
      <c r="L609" s="8">
        <f t="shared" si="355"/>
        <v>1.00538762</v>
      </c>
      <c r="M609" s="119">
        <f t="shared" si="342"/>
        <v>1.0083006699999999</v>
      </c>
      <c r="N609" s="119">
        <f t="shared" si="362"/>
        <v>1.1585667081978677</v>
      </c>
      <c r="O609" s="112">
        <f t="shared" si="341"/>
        <v>1.1648086200000001</v>
      </c>
      <c r="P609" s="112">
        <f t="shared" si="347"/>
        <v>0</v>
      </c>
      <c r="Q609" s="162">
        <f t="shared" si="358"/>
        <v>0</v>
      </c>
      <c r="R609" s="30">
        <f t="shared" si="359"/>
        <v>0</v>
      </c>
      <c r="S609" s="112">
        <f t="shared" si="338"/>
        <v>0</v>
      </c>
      <c r="T609" s="122">
        <f t="shared" si="356"/>
        <v>0.20100000000000001</v>
      </c>
      <c r="U609" s="120">
        <f t="shared" si="337"/>
        <v>13</v>
      </c>
      <c r="V609" s="120">
        <v>252</v>
      </c>
      <c r="W609" s="119">
        <f t="shared" si="348"/>
        <v>1.009493226</v>
      </c>
      <c r="X609" s="112">
        <f t="shared" si="349"/>
        <v>0</v>
      </c>
      <c r="Y609" s="112">
        <f t="shared" si="350"/>
        <v>0</v>
      </c>
      <c r="Z609" s="125" t="str">
        <f t="shared" si="360"/>
        <v>A+J=</v>
      </c>
      <c r="AA609" s="117">
        <f t="shared" si="361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22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3"/>
      <c r="DE609" s="1"/>
      <c r="DF609" s="1"/>
      <c r="DG609" s="1"/>
      <c r="DH609" s="1"/>
      <c r="DI609" s="1"/>
      <c r="DJ609" s="1"/>
      <c r="DK609" s="1"/>
      <c r="DL609" s="1"/>
      <c r="DM609" s="1"/>
      <c r="DN609" s="4"/>
      <c r="DO609" s="1"/>
      <c r="DP609" s="1"/>
      <c r="DQ609" s="1"/>
      <c r="DR609" s="1"/>
      <c r="DS609" s="1"/>
      <c r="DT609" s="1"/>
    </row>
    <row r="610" spans="1:124" ht="12.75" x14ac:dyDescent="0.2">
      <c r="A610" s="111">
        <f t="shared" si="351"/>
        <v>44875</v>
      </c>
      <c r="B610" s="112">
        <f t="shared" si="344"/>
        <v>0</v>
      </c>
      <c r="C610" s="112">
        <f t="shared" si="357"/>
        <v>0</v>
      </c>
      <c r="D610" s="113">
        <f t="shared" si="352"/>
        <v>5692.31</v>
      </c>
      <c r="E610" s="114">
        <f t="shared" si="339"/>
        <v>5739.56</v>
      </c>
      <c r="F610" s="115">
        <f t="shared" si="340"/>
        <v>44824</v>
      </c>
      <c r="G610" s="116">
        <f t="shared" si="345"/>
        <v>8.3006723105383262E-3</v>
      </c>
      <c r="H610" s="117">
        <f t="shared" si="353"/>
        <v>44886</v>
      </c>
      <c r="I610" s="117">
        <f t="shared" si="346"/>
        <v>44886</v>
      </c>
      <c r="J610" s="118">
        <f t="shared" si="354"/>
        <v>20</v>
      </c>
      <c r="K610" s="118">
        <f t="shared" si="343"/>
        <v>14</v>
      </c>
      <c r="L610" s="8">
        <f t="shared" si="355"/>
        <v>1.00580326</v>
      </c>
      <c r="M610" s="119">
        <f t="shared" si="342"/>
        <v>1.0083006699999999</v>
      </c>
      <c r="N610" s="119">
        <f t="shared" si="362"/>
        <v>1.1585667081978677</v>
      </c>
      <c r="O610" s="112">
        <f t="shared" si="341"/>
        <v>1.16529017</v>
      </c>
      <c r="P610" s="112">
        <f t="shared" si="347"/>
        <v>0</v>
      </c>
      <c r="Q610" s="162">
        <f t="shared" si="358"/>
        <v>0</v>
      </c>
      <c r="R610" s="30">
        <f t="shared" si="359"/>
        <v>0</v>
      </c>
      <c r="S610" s="112">
        <f t="shared" si="338"/>
        <v>0</v>
      </c>
      <c r="T610" s="122">
        <f t="shared" si="356"/>
        <v>0.20100000000000001</v>
      </c>
      <c r="U610" s="120">
        <f t="shared" si="337"/>
        <v>14</v>
      </c>
      <c r="V610" s="120">
        <v>252</v>
      </c>
      <c r="W610" s="119">
        <f t="shared" si="348"/>
        <v>1.010227196</v>
      </c>
      <c r="X610" s="112">
        <f t="shared" si="349"/>
        <v>0</v>
      </c>
      <c r="Y610" s="112">
        <f t="shared" si="350"/>
        <v>0</v>
      </c>
      <c r="Z610" s="125" t="str">
        <f t="shared" si="360"/>
        <v>A+J=</v>
      </c>
      <c r="AA610" s="117">
        <f t="shared" si="361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22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3"/>
      <c r="DE610" s="1"/>
      <c r="DF610" s="1"/>
      <c r="DG610" s="1"/>
      <c r="DH610" s="1"/>
      <c r="DI610" s="1"/>
      <c r="DJ610" s="1"/>
      <c r="DK610" s="1"/>
      <c r="DL610" s="1"/>
      <c r="DM610" s="1"/>
      <c r="DN610" s="4"/>
      <c r="DO610" s="1"/>
      <c r="DP610" s="1"/>
      <c r="DQ610" s="1"/>
      <c r="DR610" s="1"/>
      <c r="DS610" s="1"/>
      <c r="DT610" s="1"/>
    </row>
    <row r="611" spans="1:124" ht="12.75" x14ac:dyDescent="0.2">
      <c r="A611" s="111">
        <f t="shared" si="351"/>
        <v>44876</v>
      </c>
      <c r="B611" s="112">
        <f t="shared" si="344"/>
        <v>0</v>
      </c>
      <c r="C611" s="112">
        <f t="shared" si="357"/>
        <v>0</v>
      </c>
      <c r="D611" s="113">
        <f t="shared" si="352"/>
        <v>5692.31</v>
      </c>
      <c r="E611" s="114">
        <f t="shared" si="339"/>
        <v>5739.56</v>
      </c>
      <c r="F611" s="115">
        <f t="shared" si="340"/>
        <v>44824</v>
      </c>
      <c r="G611" s="116">
        <f t="shared" si="345"/>
        <v>8.3006723105383262E-3</v>
      </c>
      <c r="H611" s="117">
        <f t="shared" si="353"/>
        <v>44886</v>
      </c>
      <c r="I611" s="117">
        <f t="shared" si="346"/>
        <v>44886</v>
      </c>
      <c r="J611" s="118">
        <f t="shared" si="354"/>
        <v>20</v>
      </c>
      <c r="K611" s="118">
        <f t="shared" si="343"/>
        <v>15</v>
      </c>
      <c r="L611" s="8">
        <f t="shared" si="355"/>
        <v>1.0062190600000001</v>
      </c>
      <c r="M611" s="119">
        <f t="shared" si="342"/>
        <v>1.0083006699999999</v>
      </c>
      <c r="N611" s="119">
        <f t="shared" si="362"/>
        <v>1.1585667081978677</v>
      </c>
      <c r="O611" s="112">
        <f t="shared" si="341"/>
        <v>1.1657719</v>
      </c>
      <c r="P611" s="112">
        <f t="shared" si="347"/>
        <v>0</v>
      </c>
      <c r="Q611" s="162">
        <f t="shared" si="358"/>
        <v>0</v>
      </c>
      <c r="R611" s="30">
        <f t="shared" si="359"/>
        <v>0</v>
      </c>
      <c r="S611" s="112">
        <f t="shared" si="338"/>
        <v>0</v>
      </c>
      <c r="T611" s="122">
        <f t="shared" si="356"/>
        <v>0.20100000000000001</v>
      </c>
      <c r="U611" s="120">
        <f t="shared" si="337"/>
        <v>15</v>
      </c>
      <c r="V611" s="120">
        <v>252</v>
      </c>
      <c r="W611" s="119">
        <f t="shared" si="348"/>
        <v>1.0109617</v>
      </c>
      <c r="X611" s="112">
        <f t="shared" si="349"/>
        <v>0</v>
      </c>
      <c r="Y611" s="112">
        <f t="shared" si="350"/>
        <v>0</v>
      </c>
      <c r="Z611" s="125" t="str">
        <f t="shared" si="360"/>
        <v>A+J=</v>
      </c>
      <c r="AA611" s="117">
        <f t="shared" si="361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22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3"/>
      <c r="DE611" s="1"/>
      <c r="DF611" s="1"/>
      <c r="DG611" s="1"/>
      <c r="DH611" s="1"/>
      <c r="DI611" s="1"/>
      <c r="DJ611" s="1"/>
      <c r="DK611" s="1"/>
      <c r="DL611" s="1"/>
      <c r="DM611" s="1"/>
      <c r="DN611" s="4"/>
      <c r="DO611" s="1"/>
      <c r="DP611" s="1"/>
      <c r="DQ611" s="1"/>
      <c r="DR611" s="1"/>
      <c r="DS611" s="1"/>
      <c r="DT611" s="1"/>
    </row>
    <row r="612" spans="1:124" ht="12.75" x14ac:dyDescent="0.2">
      <c r="A612" s="111">
        <f t="shared" si="351"/>
        <v>44877</v>
      </c>
      <c r="B612" s="112">
        <f t="shared" si="344"/>
        <v>0</v>
      </c>
      <c r="C612" s="112">
        <f t="shared" si="357"/>
        <v>0</v>
      </c>
      <c r="D612" s="113">
        <f t="shared" si="352"/>
        <v>5692.31</v>
      </c>
      <c r="E612" s="114">
        <f t="shared" si="339"/>
        <v>5739.56</v>
      </c>
      <c r="F612" s="115">
        <f t="shared" si="340"/>
        <v>44824</v>
      </c>
      <c r="G612" s="116">
        <f t="shared" si="345"/>
        <v>8.3006723105383262E-3</v>
      </c>
      <c r="H612" s="117">
        <f t="shared" si="353"/>
        <v>44886</v>
      </c>
      <c r="I612" s="117">
        <f t="shared" si="346"/>
        <v>44886</v>
      </c>
      <c r="J612" s="118">
        <f t="shared" si="354"/>
        <v>20</v>
      </c>
      <c r="K612" s="118">
        <f t="shared" si="343"/>
        <v>16</v>
      </c>
      <c r="L612" s="8">
        <f t="shared" si="355"/>
        <v>1.0066350399999999</v>
      </c>
      <c r="M612" s="119">
        <f t="shared" si="342"/>
        <v>1.0083006699999999</v>
      </c>
      <c r="N612" s="119">
        <f t="shared" si="362"/>
        <v>1.1585667081978677</v>
      </c>
      <c r="O612" s="112">
        <f t="shared" si="341"/>
        <v>1.16625384</v>
      </c>
      <c r="P612" s="112">
        <f t="shared" si="347"/>
        <v>0</v>
      </c>
      <c r="Q612" s="162">
        <f t="shared" si="358"/>
        <v>0</v>
      </c>
      <c r="R612" s="30">
        <f t="shared" si="359"/>
        <v>0</v>
      </c>
      <c r="S612" s="112">
        <f t="shared" si="338"/>
        <v>0</v>
      </c>
      <c r="T612" s="122">
        <f t="shared" si="356"/>
        <v>0.20100000000000001</v>
      </c>
      <c r="U612" s="120">
        <f t="shared" si="337"/>
        <v>16</v>
      </c>
      <c r="V612" s="120">
        <v>252</v>
      </c>
      <c r="W612" s="119">
        <f t="shared" si="348"/>
        <v>1.0116967379999999</v>
      </c>
      <c r="X612" s="112">
        <f t="shared" si="349"/>
        <v>0</v>
      </c>
      <c r="Y612" s="112">
        <f t="shared" si="350"/>
        <v>0</v>
      </c>
      <c r="Z612" s="125" t="str">
        <f t="shared" si="360"/>
        <v>A+J=</v>
      </c>
      <c r="AA612" s="117">
        <f t="shared" si="361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22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3"/>
      <c r="DE612" s="1"/>
      <c r="DF612" s="1"/>
      <c r="DG612" s="1"/>
      <c r="DH612" s="1"/>
      <c r="DI612" s="1"/>
      <c r="DJ612" s="1"/>
      <c r="DK612" s="1"/>
      <c r="DL612" s="1"/>
      <c r="DM612" s="1"/>
      <c r="DN612" s="4"/>
      <c r="DO612" s="1"/>
      <c r="DP612" s="1"/>
      <c r="DQ612" s="1"/>
      <c r="DR612" s="1"/>
      <c r="DS612" s="1"/>
      <c r="DT612" s="1"/>
    </row>
    <row r="613" spans="1:124" ht="12.75" x14ac:dyDescent="0.2">
      <c r="A613" s="111">
        <f t="shared" si="351"/>
        <v>44878</v>
      </c>
      <c r="B613" s="112">
        <f t="shared" si="344"/>
        <v>0</v>
      </c>
      <c r="C613" s="112">
        <f t="shared" si="357"/>
        <v>0</v>
      </c>
      <c r="D613" s="113">
        <f t="shared" si="352"/>
        <v>5692.31</v>
      </c>
      <c r="E613" s="114">
        <f t="shared" si="339"/>
        <v>5739.56</v>
      </c>
      <c r="F613" s="115">
        <f t="shared" si="340"/>
        <v>44824</v>
      </c>
      <c r="G613" s="116">
        <f t="shared" si="345"/>
        <v>8.3006723105383262E-3</v>
      </c>
      <c r="H613" s="117">
        <f t="shared" si="353"/>
        <v>44886</v>
      </c>
      <c r="I613" s="117">
        <f t="shared" si="346"/>
        <v>44886</v>
      </c>
      <c r="J613" s="118">
        <f t="shared" si="354"/>
        <v>20</v>
      </c>
      <c r="K613" s="118">
        <f t="shared" si="343"/>
        <v>16</v>
      </c>
      <c r="L613" s="8">
        <f t="shared" si="355"/>
        <v>1.0066350399999999</v>
      </c>
      <c r="M613" s="119">
        <f t="shared" si="342"/>
        <v>1.0083006699999999</v>
      </c>
      <c r="N613" s="119">
        <f t="shared" si="362"/>
        <v>1.1585667081978677</v>
      </c>
      <c r="O613" s="112">
        <f t="shared" si="341"/>
        <v>1.16625384</v>
      </c>
      <c r="P613" s="112">
        <f t="shared" si="347"/>
        <v>0</v>
      </c>
      <c r="Q613" s="162">
        <f t="shared" si="358"/>
        <v>0</v>
      </c>
      <c r="R613" s="30">
        <f t="shared" si="359"/>
        <v>0</v>
      </c>
      <c r="S613" s="112">
        <f t="shared" si="338"/>
        <v>0</v>
      </c>
      <c r="T613" s="122">
        <f t="shared" si="356"/>
        <v>0.20100000000000001</v>
      </c>
      <c r="U613" s="120">
        <f t="shared" ref="U613:U676" si="363">IF(Q612&gt;0,1,IF(K613=K612,U612,U612+1))</f>
        <v>16</v>
      </c>
      <c r="V613" s="120">
        <v>252</v>
      </c>
      <c r="W613" s="119">
        <f t="shared" si="348"/>
        <v>1.0116967379999999</v>
      </c>
      <c r="X613" s="112">
        <f t="shared" si="349"/>
        <v>0</v>
      </c>
      <c r="Y613" s="112">
        <f t="shared" si="350"/>
        <v>0</v>
      </c>
      <c r="Z613" s="125" t="str">
        <f t="shared" si="360"/>
        <v>A+J=</v>
      </c>
      <c r="AA613" s="117">
        <f t="shared" si="361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22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3"/>
      <c r="DE613" s="1"/>
      <c r="DF613" s="1"/>
      <c r="DG613" s="1"/>
      <c r="DH613" s="1"/>
      <c r="DI613" s="1"/>
      <c r="DJ613" s="1"/>
      <c r="DK613" s="1"/>
      <c r="DL613" s="1"/>
      <c r="DM613" s="1"/>
      <c r="DN613" s="4"/>
      <c r="DO613" s="1"/>
      <c r="DP613" s="1"/>
      <c r="DQ613" s="1"/>
      <c r="DR613" s="1"/>
      <c r="DS613" s="1"/>
      <c r="DT613" s="1"/>
    </row>
    <row r="614" spans="1:124" ht="12.75" x14ac:dyDescent="0.2">
      <c r="A614" s="111">
        <f t="shared" si="351"/>
        <v>44879</v>
      </c>
      <c r="B614" s="112">
        <f t="shared" si="344"/>
        <v>0</v>
      </c>
      <c r="C614" s="112">
        <f t="shared" si="357"/>
        <v>0</v>
      </c>
      <c r="D614" s="113">
        <f t="shared" si="352"/>
        <v>5692.31</v>
      </c>
      <c r="E614" s="114">
        <f t="shared" si="339"/>
        <v>5739.56</v>
      </c>
      <c r="F614" s="115">
        <f t="shared" si="340"/>
        <v>44824</v>
      </c>
      <c r="G614" s="116">
        <f t="shared" si="345"/>
        <v>8.3006723105383262E-3</v>
      </c>
      <c r="H614" s="117">
        <f t="shared" si="353"/>
        <v>44886</v>
      </c>
      <c r="I614" s="117">
        <f t="shared" si="346"/>
        <v>44886</v>
      </c>
      <c r="J614" s="118">
        <f t="shared" si="354"/>
        <v>20</v>
      </c>
      <c r="K614" s="118">
        <f t="shared" si="343"/>
        <v>16</v>
      </c>
      <c r="L614" s="8">
        <f t="shared" si="355"/>
        <v>1.0066350399999999</v>
      </c>
      <c r="M614" s="119">
        <f t="shared" si="342"/>
        <v>1.0083006699999999</v>
      </c>
      <c r="N614" s="119">
        <f t="shared" si="362"/>
        <v>1.1585667081978677</v>
      </c>
      <c r="O614" s="112">
        <f t="shared" si="341"/>
        <v>1.16625384</v>
      </c>
      <c r="P614" s="112">
        <f t="shared" si="347"/>
        <v>0</v>
      </c>
      <c r="Q614" s="162">
        <f t="shared" si="358"/>
        <v>0</v>
      </c>
      <c r="R614" s="30">
        <f t="shared" si="359"/>
        <v>0</v>
      </c>
      <c r="S614" s="112">
        <f t="shared" si="338"/>
        <v>0</v>
      </c>
      <c r="T614" s="122">
        <f t="shared" si="356"/>
        <v>0.20100000000000001</v>
      </c>
      <c r="U614" s="120">
        <f t="shared" si="363"/>
        <v>16</v>
      </c>
      <c r="V614" s="120">
        <v>252</v>
      </c>
      <c r="W614" s="119">
        <f t="shared" si="348"/>
        <v>1.0116967379999999</v>
      </c>
      <c r="X614" s="112">
        <f t="shared" si="349"/>
        <v>0</v>
      </c>
      <c r="Y614" s="112">
        <f t="shared" si="350"/>
        <v>0</v>
      </c>
      <c r="Z614" s="125" t="str">
        <f t="shared" si="360"/>
        <v>A+J=</v>
      </c>
      <c r="AA614" s="117">
        <f t="shared" si="361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22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3"/>
      <c r="DE614" s="1"/>
      <c r="DF614" s="1"/>
      <c r="DG614" s="1"/>
      <c r="DH614" s="1"/>
      <c r="DI614" s="1"/>
      <c r="DJ614" s="1"/>
      <c r="DK614" s="1"/>
      <c r="DL614" s="1"/>
      <c r="DM614" s="1"/>
      <c r="DN614" s="4"/>
      <c r="DO614" s="1"/>
      <c r="DP614" s="1"/>
      <c r="DQ614" s="1"/>
      <c r="DR614" s="1"/>
      <c r="DS614" s="1"/>
      <c r="DT614" s="1"/>
    </row>
    <row r="615" spans="1:124" ht="12.75" x14ac:dyDescent="0.2">
      <c r="A615" s="111">
        <f t="shared" si="351"/>
        <v>44880</v>
      </c>
      <c r="B615" s="112">
        <f t="shared" si="344"/>
        <v>0</v>
      </c>
      <c r="C615" s="112">
        <f t="shared" si="357"/>
        <v>0</v>
      </c>
      <c r="D615" s="113">
        <f t="shared" si="352"/>
        <v>5692.31</v>
      </c>
      <c r="E615" s="114">
        <f t="shared" si="339"/>
        <v>5739.56</v>
      </c>
      <c r="F615" s="115">
        <f t="shared" si="340"/>
        <v>44824</v>
      </c>
      <c r="G615" s="116">
        <f t="shared" si="345"/>
        <v>8.3006723105383262E-3</v>
      </c>
      <c r="H615" s="117">
        <f t="shared" si="353"/>
        <v>44886</v>
      </c>
      <c r="I615" s="117">
        <f t="shared" si="346"/>
        <v>44886</v>
      </c>
      <c r="J615" s="118">
        <f t="shared" si="354"/>
        <v>20</v>
      </c>
      <c r="K615" s="118">
        <f t="shared" si="343"/>
        <v>17</v>
      </c>
      <c r="L615" s="8">
        <f t="shared" si="355"/>
        <v>1.0070511900000001</v>
      </c>
      <c r="M615" s="119">
        <f t="shared" si="342"/>
        <v>1.0083006699999999</v>
      </c>
      <c r="N615" s="119">
        <f t="shared" si="362"/>
        <v>1.1585667081978677</v>
      </c>
      <c r="O615" s="112">
        <f t="shared" si="341"/>
        <v>1.1667359799999999</v>
      </c>
      <c r="P615" s="112">
        <f t="shared" si="347"/>
        <v>0</v>
      </c>
      <c r="Q615" s="162">
        <f t="shared" si="358"/>
        <v>0</v>
      </c>
      <c r="R615" s="30">
        <f t="shared" si="359"/>
        <v>0</v>
      </c>
      <c r="S615" s="112">
        <f t="shared" ref="S615:S678" si="364">IF(R615&gt;0,TRUNC(R615*P615,8),0)</f>
        <v>0</v>
      </c>
      <c r="T615" s="122">
        <f t="shared" si="356"/>
        <v>0.20100000000000001</v>
      </c>
      <c r="U615" s="120">
        <f t="shared" si="363"/>
        <v>17</v>
      </c>
      <c r="V615" s="120">
        <v>252</v>
      </c>
      <c r="W615" s="119">
        <f t="shared" si="348"/>
        <v>1.0124323099999999</v>
      </c>
      <c r="X615" s="112">
        <f t="shared" si="349"/>
        <v>0</v>
      </c>
      <c r="Y615" s="112">
        <f t="shared" si="350"/>
        <v>0</v>
      </c>
      <c r="Z615" s="125" t="str">
        <f t="shared" si="360"/>
        <v>A+J=</v>
      </c>
      <c r="AA615" s="117">
        <f t="shared" si="361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22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3"/>
      <c r="DE615" s="1"/>
      <c r="DF615" s="1"/>
      <c r="DG615" s="1"/>
      <c r="DH615" s="1"/>
      <c r="DI615" s="1"/>
      <c r="DJ615" s="1"/>
      <c r="DK615" s="1"/>
      <c r="DL615" s="1"/>
      <c r="DM615" s="1"/>
      <c r="DN615" s="4"/>
      <c r="DO615" s="1"/>
      <c r="DP615" s="1"/>
      <c r="DQ615" s="1"/>
      <c r="DR615" s="1"/>
      <c r="DS615" s="1"/>
      <c r="DT615" s="1"/>
    </row>
    <row r="616" spans="1:124" ht="12.75" x14ac:dyDescent="0.2">
      <c r="A616" s="111">
        <f t="shared" si="351"/>
        <v>44881</v>
      </c>
      <c r="B616" s="112">
        <f t="shared" si="344"/>
        <v>0</v>
      </c>
      <c r="C616" s="112">
        <f t="shared" si="357"/>
        <v>0</v>
      </c>
      <c r="D616" s="113">
        <f t="shared" si="352"/>
        <v>5692.31</v>
      </c>
      <c r="E616" s="114">
        <f t="shared" ref="E616:E679" si="365">IF($K616=1,VLOOKUP($A615,$AO$10:$AS$131,4),E615)</f>
        <v>5739.56</v>
      </c>
      <c r="F616" s="115">
        <f t="shared" ref="F616:F679" si="366">IF($K616=1,VLOOKUP($A615,$AO$10:$AS$131,5),F615)</f>
        <v>44824</v>
      </c>
      <c r="G616" s="116">
        <f t="shared" si="345"/>
        <v>8.3006723105383262E-3</v>
      </c>
      <c r="H616" s="117">
        <f t="shared" si="353"/>
        <v>44886</v>
      </c>
      <c r="I616" s="117">
        <f t="shared" si="346"/>
        <v>44886</v>
      </c>
      <c r="J616" s="118">
        <f t="shared" si="354"/>
        <v>20</v>
      </c>
      <c r="K616" s="118">
        <f t="shared" si="343"/>
        <v>17</v>
      </c>
      <c r="L616" s="8">
        <f t="shared" si="355"/>
        <v>1.0070511900000001</v>
      </c>
      <c r="M616" s="119">
        <f t="shared" si="342"/>
        <v>1.0083006699999999</v>
      </c>
      <c r="N616" s="119">
        <f t="shared" si="362"/>
        <v>1.1585667081978677</v>
      </c>
      <c r="O616" s="112">
        <f t="shared" si="341"/>
        <v>1.1667359799999999</v>
      </c>
      <c r="P616" s="112">
        <f t="shared" si="347"/>
        <v>0</v>
      </c>
      <c r="Q616" s="162">
        <f t="shared" si="358"/>
        <v>0</v>
      </c>
      <c r="R616" s="30">
        <f t="shared" si="359"/>
        <v>0</v>
      </c>
      <c r="S616" s="112">
        <f t="shared" si="364"/>
        <v>0</v>
      </c>
      <c r="T616" s="122">
        <f t="shared" si="356"/>
        <v>0.20100000000000001</v>
      </c>
      <c r="U616" s="120">
        <f t="shared" si="363"/>
        <v>17</v>
      </c>
      <c r="V616" s="120">
        <v>252</v>
      </c>
      <c r="W616" s="119">
        <f t="shared" si="348"/>
        <v>1.0124323099999999</v>
      </c>
      <c r="X616" s="112">
        <f t="shared" si="349"/>
        <v>0</v>
      </c>
      <c r="Y616" s="112">
        <f t="shared" si="350"/>
        <v>0</v>
      </c>
      <c r="Z616" s="125" t="str">
        <f t="shared" si="360"/>
        <v>A+J=</v>
      </c>
      <c r="AA616" s="117">
        <f t="shared" si="361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22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3"/>
      <c r="DE616" s="1"/>
      <c r="DF616" s="1"/>
      <c r="DG616" s="1"/>
      <c r="DH616" s="1"/>
      <c r="DI616" s="1"/>
      <c r="DJ616" s="1"/>
      <c r="DK616" s="1"/>
      <c r="DL616" s="1"/>
      <c r="DM616" s="1"/>
      <c r="DN616" s="4"/>
      <c r="DO616" s="1"/>
      <c r="DP616" s="1"/>
      <c r="DQ616" s="1"/>
      <c r="DR616" s="1"/>
      <c r="DS616" s="1"/>
      <c r="DT616" s="1"/>
    </row>
    <row r="617" spans="1:124" ht="12.75" x14ac:dyDescent="0.2">
      <c r="A617" s="111">
        <f t="shared" si="351"/>
        <v>44882</v>
      </c>
      <c r="B617" s="112">
        <f t="shared" si="344"/>
        <v>0</v>
      </c>
      <c r="C617" s="112">
        <f t="shared" si="357"/>
        <v>0</v>
      </c>
      <c r="D617" s="113">
        <f t="shared" si="352"/>
        <v>5692.31</v>
      </c>
      <c r="E617" s="114">
        <f t="shared" si="365"/>
        <v>5739.56</v>
      </c>
      <c r="F617" s="115">
        <f t="shared" si="366"/>
        <v>44824</v>
      </c>
      <c r="G617" s="116">
        <f t="shared" si="345"/>
        <v>8.3006723105383262E-3</v>
      </c>
      <c r="H617" s="117">
        <f t="shared" si="353"/>
        <v>44886</v>
      </c>
      <c r="I617" s="117">
        <f t="shared" si="346"/>
        <v>44886</v>
      </c>
      <c r="J617" s="118">
        <f t="shared" si="354"/>
        <v>20</v>
      </c>
      <c r="K617" s="118">
        <f t="shared" si="343"/>
        <v>18</v>
      </c>
      <c r="L617" s="8">
        <f t="shared" si="355"/>
        <v>1.0074675099999999</v>
      </c>
      <c r="M617" s="119">
        <f t="shared" si="342"/>
        <v>1.0083006699999999</v>
      </c>
      <c r="N617" s="119">
        <f t="shared" si="362"/>
        <v>1.1585667081978677</v>
      </c>
      <c r="O617" s="112">
        <f t="shared" ref="O617:O680" si="367">TRUNC(TRUNC((L617*N617),15),8)</f>
        <v>1.16721831</v>
      </c>
      <c r="P617" s="112">
        <f t="shared" si="347"/>
        <v>0</v>
      </c>
      <c r="Q617" s="162">
        <f t="shared" si="358"/>
        <v>0</v>
      </c>
      <c r="R617" s="30">
        <f t="shared" si="359"/>
        <v>0</v>
      </c>
      <c r="S617" s="112">
        <f t="shared" si="364"/>
        <v>0</v>
      </c>
      <c r="T617" s="122">
        <f t="shared" si="356"/>
        <v>0.20100000000000001</v>
      </c>
      <c r="U617" s="120">
        <f t="shared" si="363"/>
        <v>18</v>
      </c>
      <c r="V617" s="120">
        <v>252</v>
      </c>
      <c r="W617" s="119">
        <f t="shared" si="348"/>
        <v>1.0131684169999999</v>
      </c>
      <c r="X617" s="112">
        <f t="shared" si="349"/>
        <v>0</v>
      </c>
      <c r="Y617" s="112">
        <f t="shared" si="350"/>
        <v>0</v>
      </c>
      <c r="Z617" s="125" t="str">
        <f t="shared" si="360"/>
        <v>A+J=</v>
      </c>
      <c r="AA617" s="117">
        <f t="shared" si="361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22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3"/>
      <c r="DE617" s="1"/>
      <c r="DF617" s="1"/>
      <c r="DG617" s="1"/>
      <c r="DH617" s="1"/>
      <c r="DI617" s="1"/>
      <c r="DJ617" s="1"/>
      <c r="DK617" s="1"/>
      <c r="DL617" s="1"/>
      <c r="DM617" s="1"/>
      <c r="DN617" s="4"/>
      <c r="DO617" s="1"/>
      <c r="DP617" s="1"/>
      <c r="DQ617" s="1"/>
      <c r="DR617" s="1"/>
      <c r="DS617" s="1"/>
      <c r="DT617" s="1"/>
    </row>
    <row r="618" spans="1:124" ht="12.75" x14ac:dyDescent="0.2">
      <c r="A618" s="111">
        <f t="shared" si="351"/>
        <v>44883</v>
      </c>
      <c r="B618" s="112">
        <f t="shared" si="344"/>
        <v>0</v>
      </c>
      <c r="C618" s="112">
        <f t="shared" si="357"/>
        <v>0</v>
      </c>
      <c r="D618" s="113">
        <f t="shared" si="352"/>
        <v>5692.31</v>
      </c>
      <c r="E618" s="114">
        <f t="shared" si="365"/>
        <v>5739.56</v>
      </c>
      <c r="F618" s="115">
        <f t="shared" si="366"/>
        <v>44824</v>
      </c>
      <c r="G618" s="116">
        <f t="shared" si="345"/>
        <v>8.3006723105383262E-3</v>
      </c>
      <c r="H618" s="117">
        <f t="shared" si="353"/>
        <v>44886</v>
      </c>
      <c r="I618" s="117">
        <f t="shared" si="346"/>
        <v>44886</v>
      </c>
      <c r="J618" s="118">
        <f t="shared" si="354"/>
        <v>20</v>
      </c>
      <c r="K618" s="118">
        <f t="shared" si="343"/>
        <v>19</v>
      </c>
      <c r="L618" s="8">
        <f t="shared" si="355"/>
        <v>1.007884</v>
      </c>
      <c r="M618" s="119">
        <f t="shared" ref="M618:M681" si="368">IF(I618&gt;I617,L617,M617)</f>
        <v>1.0083006699999999</v>
      </c>
      <c r="N618" s="119">
        <f t="shared" si="362"/>
        <v>1.1585667081978677</v>
      </c>
      <c r="O618" s="112">
        <f t="shared" si="367"/>
        <v>1.16770084</v>
      </c>
      <c r="P618" s="112">
        <f t="shared" si="347"/>
        <v>0</v>
      </c>
      <c r="Q618" s="162">
        <f t="shared" si="358"/>
        <v>0</v>
      </c>
      <c r="R618" s="30">
        <f t="shared" si="359"/>
        <v>0</v>
      </c>
      <c r="S618" s="112">
        <f t="shared" si="364"/>
        <v>0</v>
      </c>
      <c r="T618" s="122">
        <f t="shared" si="356"/>
        <v>0.20100000000000001</v>
      </c>
      <c r="U618" s="120">
        <f t="shared" si="363"/>
        <v>19</v>
      </c>
      <c r="V618" s="120">
        <v>252</v>
      </c>
      <c r="W618" s="119">
        <f t="shared" si="348"/>
        <v>1.0139050590000001</v>
      </c>
      <c r="X618" s="112">
        <f t="shared" si="349"/>
        <v>0</v>
      </c>
      <c r="Y618" s="112">
        <f t="shared" si="350"/>
        <v>0</v>
      </c>
      <c r="Z618" s="125" t="str">
        <f t="shared" si="360"/>
        <v>A+J=</v>
      </c>
      <c r="AA618" s="117">
        <f t="shared" si="36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22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3"/>
      <c r="DE618" s="1"/>
      <c r="DF618" s="1"/>
      <c r="DG618" s="1"/>
      <c r="DH618" s="1"/>
      <c r="DI618" s="1"/>
      <c r="DJ618" s="1"/>
      <c r="DK618" s="1"/>
      <c r="DL618" s="1"/>
      <c r="DM618" s="1"/>
      <c r="DN618" s="4"/>
      <c r="DO618" s="1"/>
      <c r="DP618" s="1"/>
      <c r="DQ618" s="1"/>
      <c r="DR618" s="1"/>
      <c r="DS618" s="1"/>
      <c r="DT618" s="1"/>
    </row>
    <row r="619" spans="1:124" ht="12.75" x14ac:dyDescent="0.2">
      <c r="A619" s="111">
        <f t="shared" si="351"/>
        <v>44884</v>
      </c>
      <c r="B619" s="112">
        <f t="shared" si="344"/>
        <v>0</v>
      </c>
      <c r="C619" s="112">
        <f t="shared" si="357"/>
        <v>0</v>
      </c>
      <c r="D619" s="113">
        <f t="shared" si="352"/>
        <v>5692.31</v>
      </c>
      <c r="E619" s="114">
        <f t="shared" si="365"/>
        <v>5739.56</v>
      </c>
      <c r="F619" s="115">
        <f t="shared" si="366"/>
        <v>44824</v>
      </c>
      <c r="G619" s="116">
        <f t="shared" si="345"/>
        <v>8.3006723105383262E-3</v>
      </c>
      <c r="H619" s="117">
        <f t="shared" si="353"/>
        <v>44886</v>
      </c>
      <c r="I619" s="117">
        <f t="shared" si="346"/>
        <v>44886</v>
      </c>
      <c r="J619" s="118">
        <f t="shared" si="354"/>
        <v>20</v>
      </c>
      <c r="K619" s="118">
        <f t="shared" si="343"/>
        <v>20</v>
      </c>
      <c r="L619" s="8">
        <f t="shared" si="355"/>
        <v>1.0083006699999999</v>
      </c>
      <c r="M619" s="119">
        <f t="shared" si="368"/>
        <v>1.0083006699999999</v>
      </c>
      <c r="N619" s="119">
        <f t="shared" si="362"/>
        <v>1.1585667081978677</v>
      </c>
      <c r="O619" s="112">
        <f t="shared" si="367"/>
        <v>1.16818358</v>
      </c>
      <c r="P619" s="112">
        <f t="shared" si="347"/>
        <v>0</v>
      </c>
      <c r="Q619" s="162">
        <f t="shared" si="358"/>
        <v>0</v>
      </c>
      <c r="R619" s="30">
        <f t="shared" si="359"/>
        <v>0</v>
      </c>
      <c r="S619" s="112">
        <f t="shared" si="364"/>
        <v>0</v>
      </c>
      <c r="T619" s="122">
        <f t="shared" si="356"/>
        <v>0.20100000000000001</v>
      </c>
      <c r="U619" s="120">
        <f t="shared" si="363"/>
        <v>20</v>
      </c>
      <c r="V619" s="120">
        <v>252</v>
      </c>
      <c r="W619" s="119">
        <f t="shared" si="348"/>
        <v>1.0146422369999999</v>
      </c>
      <c r="X619" s="112">
        <f t="shared" si="349"/>
        <v>0</v>
      </c>
      <c r="Y619" s="112">
        <f t="shared" si="350"/>
        <v>0</v>
      </c>
      <c r="Z619" s="125" t="str">
        <f t="shared" si="360"/>
        <v>A+J=</v>
      </c>
      <c r="AA619" s="117">
        <f t="shared" si="36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22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3"/>
      <c r="DE619" s="1"/>
      <c r="DF619" s="1"/>
      <c r="DG619" s="1"/>
      <c r="DH619" s="1"/>
      <c r="DI619" s="1"/>
      <c r="DJ619" s="1"/>
      <c r="DK619" s="1"/>
      <c r="DL619" s="1"/>
      <c r="DM619" s="1"/>
      <c r="DN619" s="4"/>
      <c r="DO619" s="1"/>
      <c r="DP619" s="1"/>
      <c r="DQ619" s="1"/>
      <c r="DR619" s="1"/>
      <c r="DS619" s="1"/>
      <c r="DT619" s="1"/>
    </row>
    <row r="620" spans="1:124" ht="12.75" x14ac:dyDescent="0.2">
      <c r="A620" s="111">
        <f t="shared" si="351"/>
        <v>44885</v>
      </c>
      <c r="B620" s="112">
        <f t="shared" si="344"/>
        <v>0</v>
      </c>
      <c r="C620" s="112">
        <f t="shared" si="357"/>
        <v>0</v>
      </c>
      <c r="D620" s="113">
        <f t="shared" si="352"/>
        <v>5692.31</v>
      </c>
      <c r="E620" s="114">
        <f t="shared" si="365"/>
        <v>5739.56</v>
      </c>
      <c r="F620" s="115">
        <f t="shared" si="366"/>
        <v>44824</v>
      </c>
      <c r="G620" s="116">
        <f t="shared" si="345"/>
        <v>8.3006723105383262E-3</v>
      </c>
      <c r="H620" s="117">
        <f t="shared" si="353"/>
        <v>44915</v>
      </c>
      <c r="I620" s="117">
        <f t="shared" si="346"/>
        <v>44886</v>
      </c>
      <c r="J620" s="118">
        <f t="shared" si="354"/>
        <v>20</v>
      </c>
      <c r="K620" s="118">
        <f t="shared" si="343"/>
        <v>20</v>
      </c>
      <c r="L620" s="8">
        <f t="shared" si="355"/>
        <v>1.0083006699999999</v>
      </c>
      <c r="M620" s="119">
        <f t="shared" si="368"/>
        <v>1.0083006699999999</v>
      </c>
      <c r="N620" s="119">
        <f t="shared" si="362"/>
        <v>1.1585667081978677</v>
      </c>
      <c r="O620" s="112">
        <f t="shared" si="367"/>
        <v>1.16818358</v>
      </c>
      <c r="P620" s="112">
        <f t="shared" si="347"/>
        <v>0</v>
      </c>
      <c r="Q620" s="162">
        <f t="shared" si="358"/>
        <v>0</v>
      </c>
      <c r="R620" s="30">
        <f t="shared" si="359"/>
        <v>0</v>
      </c>
      <c r="S620" s="112">
        <f t="shared" si="364"/>
        <v>0</v>
      </c>
      <c r="T620" s="122">
        <f t="shared" si="356"/>
        <v>0.20100000000000001</v>
      </c>
      <c r="U620" s="120">
        <f t="shared" si="363"/>
        <v>20</v>
      </c>
      <c r="V620" s="120">
        <v>252</v>
      </c>
      <c r="W620" s="119">
        <f t="shared" si="348"/>
        <v>1.0146422369999999</v>
      </c>
      <c r="X620" s="112">
        <f t="shared" si="349"/>
        <v>0</v>
      </c>
      <c r="Y620" s="112">
        <f t="shared" si="350"/>
        <v>0</v>
      </c>
      <c r="Z620" s="125" t="str">
        <f t="shared" si="360"/>
        <v>A+J=</v>
      </c>
      <c r="AA620" s="117">
        <f t="shared" si="36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22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3"/>
      <c r="DE620" s="1"/>
      <c r="DF620" s="1"/>
      <c r="DG620" s="1"/>
      <c r="DH620" s="1"/>
      <c r="DI620" s="1"/>
      <c r="DJ620" s="1"/>
      <c r="DK620" s="1"/>
      <c r="DL620" s="1"/>
      <c r="DM620" s="1"/>
      <c r="DN620" s="4"/>
      <c r="DO620" s="1"/>
      <c r="DP620" s="1"/>
      <c r="DQ620" s="1"/>
      <c r="DR620" s="1"/>
      <c r="DS620" s="1"/>
      <c r="DT620" s="1"/>
    </row>
    <row r="621" spans="1:124" ht="12.75" x14ac:dyDescent="0.2">
      <c r="A621" s="111">
        <f t="shared" si="351"/>
        <v>44886</v>
      </c>
      <c r="B621" s="112">
        <f t="shared" si="344"/>
        <v>0</v>
      </c>
      <c r="C621" s="112">
        <f t="shared" si="357"/>
        <v>0</v>
      </c>
      <c r="D621" s="113">
        <f t="shared" si="352"/>
        <v>5692.31</v>
      </c>
      <c r="E621" s="114">
        <f t="shared" si="365"/>
        <v>5739.56</v>
      </c>
      <c r="F621" s="115">
        <f t="shared" si="366"/>
        <v>44824</v>
      </c>
      <c r="G621" s="116">
        <f t="shared" si="345"/>
        <v>8.3006723105383262E-3</v>
      </c>
      <c r="H621" s="117">
        <f t="shared" si="353"/>
        <v>44915</v>
      </c>
      <c r="I621" s="117">
        <f t="shared" si="346"/>
        <v>44886</v>
      </c>
      <c r="J621" s="118">
        <f t="shared" si="354"/>
        <v>20</v>
      </c>
      <c r="K621" s="118">
        <f t="shared" si="343"/>
        <v>20</v>
      </c>
      <c r="L621" s="8">
        <f t="shared" si="355"/>
        <v>1.0083006699999999</v>
      </c>
      <c r="M621" s="119">
        <f t="shared" si="368"/>
        <v>1.0083006699999999</v>
      </c>
      <c r="N621" s="119">
        <f t="shared" si="362"/>
        <v>1.1585667081978677</v>
      </c>
      <c r="O621" s="112">
        <f t="shared" si="367"/>
        <v>1.16818358</v>
      </c>
      <c r="P621" s="112">
        <f t="shared" si="347"/>
        <v>0</v>
      </c>
      <c r="Q621" s="162">
        <f t="shared" si="358"/>
        <v>20</v>
      </c>
      <c r="R621" s="30">
        <f t="shared" si="359"/>
        <v>4.3697E-2</v>
      </c>
      <c r="S621" s="112">
        <f t="shared" si="364"/>
        <v>0</v>
      </c>
      <c r="T621" s="122">
        <f t="shared" si="356"/>
        <v>0.20100000000000001</v>
      </c>
      <c r="U621" s="120">
        <f t="shared" si="363"/>
        <v>20</v>
      </c>
      <c r="V621" s="120">
        <v>252</v>
      </c>
      <c r="W621" s="119">
        <f t="shared" si="348"/>
        <v>1.0146422369999999</v>
      </c>
      <c r="X621" s="112">
        <f t="shared" si="349"/>
        <v>0</v>
      </c>
      <c r="Y621" s="112">
        <f t="shared" si="350"/>
        <v>0</v>
      </c>
      <c r="Z621" s="125" t="str">
        <f t="shared" si="360"/>
        <v>A+J=</v>
      </c>
      <c r="AA621" s="117">
        <f t="shared" si="36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22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3"/>
      <c r="DE621" s="1"/>
      <c r="DF621" s="1"/>
      <c r="DG621" s="1"/>
      <c r="DH621" s="1"/>
      <c r="DI621" s="1"/>
      <c r="DJ621" s="1"/>
      <c r="DK621" s="1"/>
      <c r="DL621" s="1"/>
      <c r="DM621" s="1"/>
      <c r="DN621" s="4"/>
      <c r="DO621" s="1"/>
      <c r="DP621" s="1"/>
      <c r="DQ621" s="1"/>
      <c r="DR621" s="1"/>
      <c r="DS621" s="1"/>
      <c r="DT621" s="1"/>
    </row>
    <row r="622" spans="1:124" ht="12.75" x14ac:dyDescent="0.2">
      <c r="A622" s="111">
        <f t="shared" si="351"/>
        <v>44887</v>
      </c>
      <c r="B622" s="112">
        <f t="shared" si="344"/>
        <v>0</v>
      </c>
      <c r="C622" s="112">
        <f t="shared" si="357"/>
        <v>0</v>
      </c>
      <c r="D622" s="113">
        <f t="shared" si="352"/>
        <v>5692.31</v>
      </c>
      <c r="E622" s="114">
        <f t="shared" si="365"/>
        <v>5739.56</v>
      </c>
      <c r="F622" s="115">
        <f t="shared" si="366"/>
        <v>44855</v>
      </c>
      <c r="G622" s="116">
        <f t="shared" si="345"/>
        <v>8.3006723105383262E-3</v>
      </c>
      <c r="H622" s="117">
        <f t="shared" si="353"/>
        <v>44915</v>
      </c>
      <c r="I622" s="117">
        <f t="shared" si="346"/>
        <v>44915</v>
      </c>
      <c r="J622" s="118">
        <f t="shared" si="354"/>
        <v>21</v>
      </c>
      <c r="K622" s="118">
        <f t="shared" ref="K622:K685" si="369">(J622-(NETWORKDAYS(A622,I622,AD$148:AD$502)-1))</f>
        <v>1</v>
      </c>
      <c r="L622" s="8">
        <f t="shared" si="355"/>
        <v>1.00039371</v>
      </c>
      <c r="M622" s="119">
        <f t="shared" si="368"/>
        <v>1.0083006699999999</v>
      </c>
      <c r="N622" s="119">
        <f t="shared" si="362"/>
        <v>1.1681835881156044</v>
      </c>
      <c r="O622" s="112">
        <f t="shared" si="367"/>
        <v>1.1686435100000001</v>
      </c>
      <c r="P622" s="112">
        <f t="shared" si="347"/>
        <v>0</v>
      </c>
      <c r="Q622" s="162">
        <f t="shared" si="358"/>
        <v>0</v>
      </c>
      <c r="R622" s="30">
        <f t="shared" si="359"/>
        <v>0</v>
      </c>
      <c r="S622" s="112">
        <f t="shared" si="364"/>
        <v>0</v>
      </c>
      <c r="T622" s="122">
        <f t="shared" si="356"/>
        <v>0.20100000000000001</v>
      </c>
      <c r="U622" s="120">
        <f t="shared" si="363"/>
        <v>1</v>
      </c>
      <c r="V622" s="120">
        <v>252</v>
      </c>
      <c r="W622" s="119">
        <f t="shared" si="348"/>
        <v>1.000727068</v>
      </c>
      <c r="X622" s="112">
        <f t="shared" si="349"/>
        <v>0</v>
      </c>
      <c r="Y622" s="112">
        <f t="shared" si="350"/>
        <v>0</v>
      </c>
      <c r="Z622" s="125" t="str">
        <f t="shared" si="360"/>
        <v>A+J=</v>
      </c>
      <c r="AA622" s="117">
        <f t="shared" si="361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22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3"/>
      <c r="DE622" s="1"/>
      <c r="DF622" s="1"/>
      <c r="DG622" s="1"/>
      <c r="DH622" s="1"/>
      <c r="DI622" s="1"/>
      <c r="DJ622" s="1"/>
      <c r="DK622" s="1"/>
      <c r="DL622" s="1"/>
      <c r="DM622" s="1"/>
      <c r="DN622" s="4"/>
      <c r="DO622" s="1"/>
      <c r="DP622" s="1"/>
      <c r="DQ622" s="1"/>
      <c r="DR622" s="1"/>
      <c r="DS622" s="1"/>
      <c r="DT622" s="1"/>
    </row>
    <row r="623" spans="1:124" ht="12.75" x14ac:dyDescent="0.2">
      <c r="A623" s="111">
        <f t="shared" si="351"/>
        <v>44888</v>
      </c>
      <c r="B623" s="112">
        <f t="shared" si="344"/>
        <v>0</v>
      </c>
      <c r="C623" s="112">
        <f t="shared" si="357"/>
        <v>0</v>
      </c>
      <c r="D623" s="113">
        <f t="shared" si="352"/>
        <v>5692.31</v>
      </c>
      <c r="E623" s="114">
        <f t="shared" si="365"/>
        <v>5739.56</v>
      </c>
      <c r="F623" s="115">
        <f t="shared" si="366"/>
        <v>44855</v>
      </c>
      <c r="G623" s="116">
        <f t="shared" si="345"/>
        <v>8.3006723105383262E-3</v>
      </c>
      <c r="H623" s="117">
        <f t="shared" si="353"/>
        <v>44915</v>
      </c>
      <c r="I623" s="117">
        <f t="shared" si="346"/>
        <v>44915</v>
      </c>
      <c r="J623" s="118">
        <f t="shared" si="354"/>
        <v>21</v>
      </c>
      <c r="K623" s="118">
        <f t="shared" si="369"/>
        <v>2</v>
      </c>
      <c r="L623" s="8">
        <f t="shared" si="355"/>
        <v>1.0007875799999999</v>
      </c>
      <c r="M623" s="119">
        <f t="shared" si="368"/>
        <v>1.0083006699999999</v>
      </c>
      <c r="N623" s="119">
        <f t="shared" si="362"/>
        <v>1.1681835881156044</v>
      </c>
      <c r="O623" s="112">
        <f t="shared" si="367"/>
        <v>1.16910362</v>
      </c>
      <c r="P623" s="112">
        <f t="shared" si="347"/>
        <v>0</v>
      </c>
      <c r="Q623" s="162">
        <f t="shared" si="358"/>
        <v>0</v>
      </c>
      <c r="R623" s="30">
        <f t="shared" si="359"/>
        <v>0</v>
      </c>
      <c r="S623" s="112">
        <f t="shared" si="364"/>
        <v>0</v>
      </c>
      <c r="T623" s="122">
        <f t="shared" si="356"/>
        <v>0.20100000000000001</v>
      </c>
      <c r="U623" s="120">
        <f t="shared" si="363"/>
        <v>2</v>
      </c>
      <c r="V623" s="120">
        <v>252</v>
      </c>
      <c r="W623" s="119">
        <f t="shared" si="348"/>
        <v>1.0014546639999999</v>
      </c>
      <c r="X623" s="112">
        <f t="shared" si="349"/>
        <v>0</v>
      </c>
      <c r="Y623" s="112">
        <f t="shared" si="350"/>
        <v>0</v>
      </c>
      <c r="Z623" s="125" t="str">
        <f t="shared" si="360"/>
        <v>A+J=</v>
      </c>
      <c r="AA623" s="117">
        <f t="shared" si="361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22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3"/>
      <c r="DE623" s="1"/>
      <c r="DF623" s="1"/>
      <c r="DG623" s="1"/>
      <c r="DH623" s="1"/>
      <c r="DI623" s="1"/>
      <c r="DJ623" s="1"/>
      <c r="DK623" s="1"/>
      <c r="DL623" s="1"/>
      <c r="DM623" s="1"/>
      <c r="DN623" s="4"/>
      <c r="DO623" s="1"/>
      <c r="DP623" s="1"/>
      <c r="DQ623" s="1"/>
      <c r="DR623" s="1"/>
      <c r="DS623" s="1"/>
      <c r="DT623" s="1"/>
    </row>
    <row r="624" spans="1:124" ht="12.75" x14ac:dyDescent="0.2">
      <c r="A624" s="111">
        <f t="shared" si="351"/>
        <v>44889</v>
      </c>
      <c r="B624" s="112">
        <f t="shared" si="344"/>
        <v>0</v>
      </c>
      <c r="C624" s="112">
        <f t="shared" si="357"/>
        <v>0</v>
      </c>
      <c r="D624" s="113">
        <f t="shared" si="352"/>
        <v>5692.31</v>
      </c>
      <c r="E624" s="114">
        <f t="shared" si="365"/>
        <v>5739.56</v>
      </c>
      <c r="F624" s="115">
        <f t="shared" si="366"/>
        <v>44855</v>
      </c>
      <c r="G624" s="116">
        <f t="shared" si="345"/>
        <v>8.3006723105383262E-3</v>
      </c>
      <c r="H624" s="117">
        <f t="shared" si="353"/>
        <v>44915</v>
      </c>
      <c r="I624" s="117">
        <f t="shared" si="346"/>
        <v>44915</v>
      </c>
      <c r="J624" s="118">
        <f t="shared" si="354"/>
        <v>21</v>
      </c>
      <c r="K624" s="118">
        <f t="shared" si="369"/>
        <v>3</v>
      </c>
      <c r="L624" s="8">
        <f t="shared" si="355"/>
        <v>1.0011816099999999</v>
      </c>
      <c r="M624" s="119">
        <f t="shared" si="368"/>
        <v>1.0083006699999999</v>
      </c>
      <c r="N624" s="119">
        <f t="shared" si="362"/>
        <v>1.1681835881156044</v>
      </c>
      <c r="O624" s="112">
        <f t="shared" si="367"/>
        <v>1.1695639200000001</v>
      </c>
      <c r="P624" s="112">
        <f t="shared" si="347"/>
        <v>0</v>
      </c>
      <c r="Q624" s="162">
        <f t="shared" si="358"/>
        <v>0</v>
      </c>
      <c r="R624" s="30">
        <f t="shared" si="359"/>
        <v>0</v>
      </c>
      <c r="S624" s="112">
        <f t="shared" si="364"/>
        <v>0</v>
      </c>
      <c r="T624" s="122">
        <f t="shared" si="356"/>
        <v>0.20100000000000001</v>
      </c>
      <c r="U624" s="120">
        <f t="shared" si="363"/>
        <v>3</v>
      </c>
      <c r="V624" s="120">
        <v>252</v>
      </c>
      <c r="W624" s="119">
        <f t="shared" si="348"/>
        <v>1.00218279</v>
      </c>
      <c r="X624" s="112">
        <f t="shared" si="349"/>
        <v>0</v>
      </c>
      <c r="Y624" s="112">
        <f t="shared" si="350"/>
        <v>0</v>
      </c>
      <c r="Z624" s="125" t="str">
        <f t="shared" si="360"/>
        <v>A+J=</v>
      </c>
      <c r="AA624" s="117">
        <f t="shared" si="361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22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3"/>
      <c r="DE624" s="1"/>
      <c r="DF624" s="1"/>
      <c r="DG624" s="1"/>
      <c r="DH624" s="1"/>
      <c r="DI624" s="1"/>
      <c r="DJ624" s="1"/>
      <c r="DK624" s="1"/>
      <c r="DL624" s="1"/>
      <c r="DM624" s="1"/>
      <c r="DN624" s="4"/>
      <c r="DO624" s="1"/>
      <c r="DP624" s="1"/>
      <c r="DQ624" s="1"/>
      <c r="DR624" s="1"/>
      <c r="DS624" s="1"/>
      <c r="DT624" s="1"/>
    </row>
    <row r="625" spans="1:124" ht="12.75" x14ac:dyDescent="0.2">
      <c r="A625" s="111">
        <f t="shared" si="351"/>
        <v>44890</v>
      </c>
      <c r="B625" s="112">
        <f t="shared" si="344"/>
        <v>0</v>
      </c>
      <c r="C625" s="112">
        <f t="shared" si="357"/>
        <v>0</v>
      </c>
      <c r="D625" s="113">
        <f t="shared" si="352"/>
        <v>5692.31</v>
      </c>
      <c r="E625" s="114">
        <f t="shared" si="365"/>
        <v>5739.56</v>
      </c>
      <c r="F625" s="115">
        <f t="shared" si="366"/>
        <v>44855</v>
      </c>
      <c r="G625" s="116">
        <f t="shared" si="345"/>
        <v>8.3006723105383262E-3</v>
      </c>
      <c r="H625" s="117">
        <f t="shared" si="353"/>
        <v>44915</v>
      </c>
      <c r="I625" s="117">
        <f t="shared" si="346"/>
        <v>44915</v>
      </c>
      <c r="J625" s="118">
        <f t="shared" si="354"/>
        <v>21</v>
      </c>
      <c r="K625" s="118">
        <f t="shared" si="369"/>
        <v>4</v>
      </c>
      <c r="L625" s="8">
        <f t="shared" si="355"/>
        <v>1.00157579</v>
      </c>
      <c r="M625" s="119">
        <f t="shared" si="368"/>
        <v>1.0083006699999999</v>
      </c>
      <c r="N625" s="119">
        <f t="shared" si="362"/>
        <v>1.1681835881156044</v>
      </c>
      <c r="O625" s="112">
        <f t="shared" si="367"/>
        <v>1.1700244</v>
      </c>
      <c r="P625" s="112">
        <f t="shared" si="347"/>
        <v>0</v>
      </c>
      <c r="Q625" s="162">
        <f t="shared" si="358"/>
        <v>0</v>
      </c>
      <c r="R625" s="30">
        <f t="shared" si="359"/>
        <v>0</v>
      </c>
      <c r="S625" s="112">
        <f t="shared" si="364"/>
        <v>0</v>
      </c>
      <c r="T625" s="122">
        <f t="shared" si="356"/>
        <v>0.20100000000000001</v>
      </c>
      <c r="U625" s="120">
        <f t="shared" si="363"/>
        <v>4</v>
      </c>
      <c r="V625" s="120">
        <v>252</v>
      </c>
      <c r="W625" s="119">
        <f t="shared" si="348"/>
        <v>1.0029114450000001</v>
      </c>
      <c r="X625" s="112">
        <f t="shared" si="349"/>
        <v>0</v>
      </c>
      <c r="Y625" s="112">
        <f t="shared" si="350"/>
        <v>0</v>
      </c>
      <c r="Z625" s="125" t="str">
        <f t="shared" si="360"/>
        <v>A+J=</v>
      </c>
      <c r="AA625" s="117">
        <f t="shared" si="361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22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3"/>
      <c r="DE625" s="1"/>
      <c r="DF625" s="1"/>
      <c r="DG625" s="1"/>
      <c r="DH625" s="1"/>
      <c r="DI625" s="1"/>
      <c r="DJ625" s="1"/>
      <c r="DK625" s="1"/>
      <c r="DL625" s="1"/>
      <c r="DM625" s="1"/>
      <c r="DN625" s="4"/>
      <c r="DO625" s="1"/>
      <c r="DP625" s="1"/>
      <c r="DQ625" s="1"/>
      <c r="DR625" s="1"/>
      <c r="DS625" s="1"/>
      <c r="DT625" s="1"/>
    </row>
    <row r="626" spans="1:124" ht="12.75" x14ac:dyDescent="0.2">
      <c r="A626" s="111">
        <f t="shared" si="351"/>
        <v>44891</v>
      </c>
      <c r="B626" s="112">
        <f t="shared" si="344"/>
        <v>0</v>
      </c>
      <c r="C626" s="112">
        <f t="shared" si="357"/>
        <v>0</v>
      </c>
      <c r="D626" s="113">
        <f t="shared" si="352"/>
        <v>5692.31</v>
      </c>
      <c r="E626" s="114">
        <f t="shared" si="365"/>
        <v>5739.56</v>
      </c>
      <c r="F626" s="115">
        <f t="shared" si="366"/>
        <v>44855</v>
      </c>
      <c r="G626" s="116">
        <f t="shared" si="345"/>
        <v>8.3006723105383262E-3</v>
      </c>
      <c r="H626" s="117">
        <f t="shared" si="353"/>
        <v>44915</v>
      </c>
      <c r="I626" s="117">
        <f t="shared" si="346"/>
        <v>44915</v>
      </c>
      <c r="J626" s="118">
        <f t="shared" si="354"/>
        <v>21</v>
      </c>
      <c r="K626" s="118">
        <f t="shared" si="369"/>
        <v>5</v>
      </c>
      <c r="L626" s="8">
        <f t="shared" si="355"/>
        <v>1.0019701299999999</v>
      </c>
      <c r="M626" s="119">
        <f t="shared" si="368"/>
        <v>1.0083006699999999</v>
      </c>
      <c r="N626" s="119">
        <f t="shared" si="362"/>
        <v>1.1681835881156044</v>
      </c>
      <c r="O626" s="112">
        <f t="shared" si="367"/>
        <v>1.1704850600000001</v>
      </c>
      <c r="P626" s="112">
        <f t="shared" si="347"/>
        <v>0</v>
      </c>
      <c r="Q626" s="162">
        <f t="shared" si="358"/>
        <v>0</v>
      </c>
      <c r="R626" s="30">
        <f t="shared" si="359"/>
        <v>0</v>
      </c>
      <c r="S626" s="112">
        <f t="shared" si="364"/>
        <v>0</v>
      </c>
      <c r="T626" s="122">
        <f t="shared" si="356"/>
        <v>0.20100000000000001</v>
      </c>
      <c r="U626" s="120">
        <f t="shared" si="363"/>
        <v>5</v>
      </c>
      <c r="V626" s="120">
        <v>252</v>
      </c>
      <c r="W626" s="119">
        <f t="shared" si="348"/>
        <v>1.00364063</v>
      </c>
      <c r="X626" s="112">
        <f t="shared" si="349"/>
        <v>0</v>
      </c>
      <c r="Y626" s="112">
        <f t="shared" si="350"/>
        <v>0</v>
      </c>
      <c r="Z626" s="125" t="str">
        <f t="shared" si="360"/>
        <v>A+J=</v>
      </c>
      <c r="AA626" s="117">
        <f t="shared" si="361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22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3"/>
      <c r="DE626" s="1"/>
      <c r="DF626" s="1"/>
      <c r="DG626" s="1"/>
      <c r="DH626" s="1"/>
      <c r="DI626" s="1"/>
      <c r="DJ626" s="1"/>
      <c r="DK626" s="1"/>
      <c r="DL626" s="1"/>
      <c r="DM626" s="1"/>
      <c r="DN626" s="4"/>
      <c r="DO626" s="1"/>
      <c r="DP626" s="1"/>
      <c r="DQ626" s="1"/>
      <c r="DR626" s="1"/>
      <c r="DS626" s="1"/>
      <c r="DT626" s="1"/>
    </row>
    <row r="627" spans="1:124" ht="12.75" x14ac:dyDescent="0.2">
      <c r="A627" s="111">
        <f t="shared" si="351"/>
        <v>44892</v>
      </c>
      <c r="B627" s="112">
        <f t="shared" si="344"/>
        <v>0</v>
      </c>
      <c r="C627" s="112">
        <f t="shared" si="357"/>
        <v>0</v>
      </c>
      <c r="D627" s="113">
        <f t="shared" si="352"/>
        <v>5692.31</v>
      </c>
      <c r="E627" s="114">
        <f t="shared" si="365"/>
        <v>5739.56</v>
      </c>
      <c r="F627" s="115">
        <f t="shared" si="366"/>
        <v>44855</v>
      </c>
      <c r="G627" s="116">
        <f t="shared" si="345"/>
        <v>8.3006723105383262E-3</v>
      </c>
      <c r="H627" s="117">
        <f t="shared" si="353"/>
        <v>44915</v>
      </c>
      <c r="I627" s="117">
        <f t="shared" si="346"/>
        <v>44915</v>
      </c>
      <c r="J627" s="118">
        <f t="shared" si="354"/>
        <v>21</v>
      </c>
      <c r="K627" s="118">
        <f t="shared" si="369"/>
        <v>5</v>
      </c>
      <c r="L627" s="8">
        <f t="shared" si="355"/>
        <v>1.0019701299999999</v>
      </c>
      <c r="M627" s="119">
        <f t="shared" si="368"/>
        <v>1.0083006699999999</v>
      </c>
      <c r="N627" s="119">
        <f t="shared" si="362"/>
        <v>1.1681835881156044</v>
      </c>
      <c r="O627" s="112">
        <f t="shared" si="367"/>
        <v>1.1704850600000001</v>
      </c>
      <c r="P627" s="112">
        <f t="shared" si="347"/>
        <v>0</v>
      </c>
      <c r="Q627" s="162">
        <f t="shared" si="358"/>
        <v>0</v>
      </c>
      <c r="R627" s="30">
        <f t="shared" si="359"/>
        <v>0</v>
      </c>
      <c r="S627" s="112">
        <f t="shared" si="364"/>
        <v>0</v>
      </c>
      <c r="T627" s="122">
        <f t="shared" si="356"/>
        <v>0.20100000000000001</v>
      </c>
      <c r="U627" s="120">
        <f t="shared" si="363"/>
        <v>5</v>
      </c>
      <c r="V627" s="120">
        <v>252</v>
      </c>
      <c r="W627" s="119">
        <f t="shared" si="348"/>
        <v>1.00364063</v>
      </c>
      <c r="X627" s="112">
        <f t="shared" si="349"/>
        <v>0</v>
      </c>
      <c r="Y627" s="112">
        <f t="shared" si="350"/>
        <v>0</v>
      </c>
      <c r="Z627" s="125" t="str">
        <f t="shared" si="360"/>
        <v>A+J=</v>
      </c>
      <c r="AA627" s="117">
        <f t="shared" si="361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22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3"/>
      <c r="DE627" s="1"/>
      <c r="DF627" s="1"/>
      <c r="DG627" s="1"/>
      <c r="DH627" s="1"/>
      <c r="DI627" s="1"/>
      <c r="DJ627" s="1"/>
      <c r="DK627" s="1"/>
      <c r="DL627" s="1"/>
      <c r="DM627" s="1"/>
      <c r="DN627" s="4"/>
      <c r="DO627" s="1"/>
      <c r="DP627" s="1"/>
      <c r="DQ627" s="1"/>
      <c r="DR627" s="1"/>
      <c r="DS627" s="1"/>
      <c r="DT627" s="1"/>
    </row>
    <row r="628" spans="1:124" ht="12.75" x14ac:dyDescent="0.2">
      <c r="A628" s="111">
        <f t="shared" si="351"/>
        <v>44893</v>
      </c>
      <c r="B628" s="112">
        <f t="shared" si="344"/>
        <v>0</v>
      </c>
      <c r="C628" s="112">
        <f t="shared" si="357"/>
        <v>0</v>
      </c>
      <c r="D628" s="113">
        <f t="shared" si="352"/>
        <v>5692.31</v>
      </c>
      <c r="E628" s="114">
        <f t="shared" si="365"/>
        <v>5739.56</v>
      </c>
      <c r="F628" s="115">
        <f t="shared" si="366"/>
        <v>44855</v>
      </c>
      <c r="G628" s="116">
        <f t="shared" si="345"/>
        <v>8.3006723105383262E-3</v>
      </c>
      <c r="H628" s="117">
        <f t="shared" si="353"/>
        <v>44915</v>
      </c>
      <c r="I628" s="117">
        <f t="shared" si="346"/>
        <v>44915</v>
      </c>
      <c r="J628" s="118">
        <f t="shared" si="354"/>
        <v>21</v>
      </c>
      <c r="K628" s="118">
        <f t="shared" si="369"/>
        <v>5</v>
      </c>
      <c r="L628" s="8">
        <f t="shared" si="355"/>
        <v>1.0019701299999999</v>
      </c>
      <c r="M628" s="119">
        <f t="shared" si="368"/>
        <v>1.0083006699999999</v>
      </c>
      <c r="N628" s="119">
        <f t="shared" si="362"/>
        <v>1.1681835881156044</v>
      </c>
      <c r="O628" s="112">
        <f t="shared" si="367"/>
        <v>1.1704850600000001</v>
      </c>
      <c r="P628" s="112">
        <f t="shared" si="347"/>
        <v>0</v>
      </c>
      <c r="Q628" s="162">
        <f t="shared" si="358"/>
        <v>0</v>
      </c>
      <c r="R628" s="30">
        <f t="shared" si="359"/>
        <v>0</v>
      </c>
      <c r="S628" s="112">
        <f t="shared" si="364"/>
        <v>0</v>
      </c>
      <c r="T628" s="122">
        <f t="shared" si="356"/>
        <v>0.20100000000000001</v>
      </c>
      <c r="U628" s="120">
        <f t="shared" si="363"/>
        <v>5</v>
      </c>
      <c r="V628" s="120">
        <v>252</v>
      </c>
      <c r="W628" s="119">
        <f t="shared" si="348"/>
        <v>1.00364063</v>
      </c>
      <c r="X628" s="112">
        <f t="shared" si="349"/>
        <v>0</v>
      </c>
      <c r="Y628" s="112">
        <f t="shared" si="350"/>
        <v>0</v>
      </c>
      <c r="Z628" s="125" t="str">
        <f t="shared" si="360"/>
        <v>A+J=</v>
      </c>
      <c r="AA628" s="117">
        <f t="shared" si="361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22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3"/>
      <c r="DE628" s="1"/>
      <c r="DF628" s="1"/>
      <c r="DG628" s="1"/>
      <c r="DH628" s="1"/>
      <c r="DI628" s="1"/>
      <c r="DJ628" s="1"/>
      <c r="DK628" s="1"/>
      <c r="DL628" s="1"/>
      <c r="DM628" s="1"/>
      <c r="DN628" s="4"/>
      <c r="DO628" s="1"/>
      <c r="DP628" s="1"/>
      <c r="DQ628" s="1"/>
      <c r="DR628" s="1"/>
      <c r="DS628" s="1"/>
      <c r="DT628" s="1"/>
    </row>
    <row r="629" spans="1:124" ht="12.75" x14ac:dyDescent="0.2">
      <c r="A629" s="111">
        <f t="shared" si="351"/>
        <v>44894</v>
      </c>
      <c r="B629" s="112">
        <f t="shared" si="344"/>
        <v>0</v>
      </c>
      <c r="C629" s="112">
        <f t="shared" si="357"/>
        <v>0</v>
      </c>
      <c r="D629" s="113">
        <f t="shared" si="352"/>
        <v>5692.31</v>
      </c>
      <c r="E629" s="114">
        <f t="shared" si="365"/>
        <v>5739.56</v>
      </c>
      <c r="F629" s="115">
        <f t="shared" si="366"/>
        <v>44855</v>
      </c>
      <c r="G629" s="116">
        <f t="shared" si="345"/>
        <v>8.3006723105383262E-3</v>
      </c>
      <c r="H629" s="117">
        <f t="shared" si="353"/>
        <v>44915</v>
      </c>
      <c r="I629" s="117">
        <f t="shared" si="346"/>
        <v>44915</v>
      </c>
      <c r="J629" s="118">
        <f t="shared" si="354"/>
        <v>21</v>
      </c>
      <c r="K629" s="118">
        <f t="shared" si="369"/>
        <v>6</v>
      </c>
      <c r="L629" s="8">
        <f t="shared" si="355"/>
        <v>1.00236462</v>
      </c>
      <c r="M629" s="119">
        <f t="shared" si="368"/>
        <v>1.0083006699999999</v>
      </c>
      <c r="N629" s="119">
        <f t="shared" si="362"/>
        <v>1.1681835881156044</v>
      </c>
      <c r="O629" s="112">
        <f t="shared" si="367"/>
        <v>1.17094589</v>
      </c>
      <c r="P629" s="112">
        <f t="shared" si="347"/>
        <v>0</v>
      </c>
      <c r="Q629" s="162">
        <f t="shared" si="358"/>
        <v>0</v>
      </c>
      <c r="R629" s="30">
        <f t="shared" si="359"/>
        <v>0</v>
      </c>
      <c r="S629" s="112">
        <f t="shared" si="364"/>
        <v>0</v>
      </c>
      <c r="T629" s="122">
        <f t="shared" si="356"/>
        <v>0.20100000000000001</v>
      </c>
      <c r="U629" s="120">
        <f t="shared" si="363"/>
        <v>6</v>
      </c>
      <c r="V629" s="120">
        <v>252</v>
      </c>
      <c r="W629" s="119">
        <f t="shared" si="348"/>
        <v>1.0043703450000001</v>
      </c>
      <c r="X629" s="112">
        <f t="shared" si="349"/>
        <v>0</v>
      </c>
      <c r="Y629" s="112">
        <f t="shared" si="350"/>
        <v>0</v>
      </c>
      <c r="Z629" s="125" t="str">
        <f t="shared" si="360"/>
        <v>A+J=</v>
      </c>
      <c r="AA629" s="117">
        <f t="shared" si="361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22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3"/>
      <c r="DE629" s="1"/>
      <c r="DF629" s="1"/>
      <c r="DG629" s="1"/>
      <c r="DH629" s="1"/>
      <c r="DI629" s="1"/>
      <c r="DJ629" s="1"/>
      <c r="DK629" s="1"/>
      <c r="DL629" s="1"/>
      <c r="DM629" s="1"/>
      <c r="DN629" s="4"/>
      <c r="DO629" s="1"/>
      <c r="DP629" s="1"/>
      <c r="DQ629" s="1"/>
      <c r="DR629" s="1"/>
      <c r="DS629" s="1"/>
      <c r="DT629" s="1"/>
    </row>
    <row r="630" spans="1:124" ht="12.75" x14ac:dyDescent="0.2">
      <c r="A630" s="111">
        <f t="shared" si="351"/>
        <v>44895</v>
      </c>
      <c r="B630" s="112">
        <f t="shared" si="344"/>
        <v>0</v>
      </c>
      <c r="C630" s="112">
        <f t="shared" si="357"/>
        <v>0</v>
      </c>
      <c r="D630" s="113">
        <f t="shared" si="352"/>
        <v>5692.31</v>
      </c>
      <c r="E630" s="114">
        <f t="shared" si="365"/>
        <v>5739.56</v>
      </c>
      <c r="F630" s="115">
        <f t="shared" si="366"/>
        <v>44855</v>
      </c>
      <c r="G630" s="116">
        <f t="shared" si="345"/>
        <v>8.3006723105383262E-3</v>
      </c>
      <c r="H630" s="117">
        <f t="shared" si="353"/>
        <v>44915</v>
      </c>
      <c r="I630" s="117">
        <f t="shared" si="346"/>
        <v>44915</v>
      </c>
      <c r="J630" s="118">
        <f t="shared" si="354"/>
        <v>21</v>
      </c>
      <c r="K630" s="118">
        <f t="shared" si="369"/>
        <v>7</v>
      </c>
      <c r="L630" s="8">
        <f t="shared" si="355"/>
        <v>1.0027592700000001</v>
      </c>
      <c r="M630" s="119">
        <f t="shared" si="368"/>
        <v>1.0083006699999999</v>
      </c>
      <c r="N630" s="119">
        <f t="shared" si="362"/>
        <v>1.1681835881156044</v>
      </c>
      <c r="O630" s="112">
        <f t="shared" si="367"/>
        <v>1.1714069199999999</v>
      </c>
      <c r="P630" s="112">
        <f t="shared" si="347"/>
        <v>0</v>
      </c>
      <c r="Q630" s="162">
        <f t="shared" si="358"/>
        <v>0</v>
      </c>
      <c r="R630" s="30">
        <f t="shared" si="359"/>
        <v>0</v>
      </c>
      <c r="S630" s="112">
        <f t="shared" si="364"/>
        <v>0</v>
      </c>
      <c r="T630" s="122">
        <f t="shared" si="356"/>
        <v>0.20100000000000001</v>
      </c>
      <c r="U630" s="120">
        <f t="shared" si="363"/>
        <v>7</v>
      </c>
      <c r="V630" s="120">
        <v>252</v>
      </c>
      <c r="W630" s="119">
        <f t="shared" si="348"/>
        <v>1.0051005900000001</v>
      </c>
      <c r="X630" s="112">
        <f t="shared" si="349"/>
        <v>0</v>
      </c>
      <c r="Y630" s="112">
        <f t="shared" si="350"/>
        <v>0</v>
      </c>
      <c r="Z630" s="125" t="str">
        <f t="shared" si="360"/>
        <v>A+J=</v>
      </c>
      <c r="AA630" s="117">
        <f t="shared" si="361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22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3"/>
      <c r="DE630" s="1"/>
      <c r="DF630" s="1"/>
      <c r="DG630" s="1"/>
      <c r="DH630" s="1"/>
      <c r="DI630" s="1"/>
      <c r="DJ630" s="1"/>
      <c r="DK630" s="1"/>
      <c r="DL630" s="1"/>
      <c r="DM630" s="1"/>
      <c r="DN630" s="4"/>
      <c r="DO630" s="1"/>
      <c r="DP630" s="1"/>
      <c r="DQ630" s="1"/>
      <c r="DR630" s="1"/>
      <c r="DS630" s="1"/>
      <c r="DT630" s="1"/>
    </row>
    <row r="631" spans="1:124" ht="12.75" x14ac:dyDescent="0.2">
      <c r="A631" s="111">
        <f t="shared" si="351"/>
        <v>44896</v>
      </c>
      <c r="B631" s="112">
        <f t="shared" si="344"/>
        <v>0</v>
      </c>
      <c r="C631" s="112">
        <f t="shared" si="357"/>
        <v>0</v>
      </c>
      <c r="D631" s="113">
        <f t="shared" si="352"/>
        <v>5692.31</v>
      </c>
      <c r="E631" s="114">
        <f t="shared" si="365"/>
        <v>5739.56</v>
      </c>
      <c r="F631" s="115">
        <f t="shared" si="366"/>
        <v>44855</v>
      </c>
      <c r="G631" s="116">
        <f t="shared" si="345"/>
        <v>8.3006723105383262E-3</v>
      </c>
      <c r="H631" s="117">
        <f t="shared" si="353"/>
        <v>44915</v>
      </c>
      <c r="I631" s="117">
        <f t="shared" si="346"/>
        <v>44915</v>
      </c>
      <c r="J631" s="118">
        <f t="shared" si="354"/>
        <v>21</v>
      </c>
      <c r="K631" s="118">
        <f t="shared" si="369"/>
        <v>8</v>
      </c>
      <c r="L631" s="8">
        <f t="shared" si="355"/>
        <v>1.0031540699999999</v>
      </c>
      <c r="M631" s="119">
        <f t="shared" si="368"/>
        <v>1.0083006699999999</v>
      </c>
      <c r="N631" s="119">
        <f t="shared" si="362"/>
        <v>1.1681835881156044</v>
      </c>
      <c r="O631" s="112">
        <f t="shared" si="367"/>
        <v>1.1718681200000001</v>
      </c>
      <c r="P631" s="112">
        <f t="shared" si="347"/>
        <v>0</v>
      </c>
      <c r="Q631" s="162">
        <f t="shared" si="358"/>
        <v>0</v>
      </c>
      <c r="R631" s="30">
        <f t="shared" si="359"/>
        <v>0</v>
      </c>
      <c r="S631" s="112">
        <f t="shared" si="364"/>
        <v>0</v>
      </c>
      <c r="T631" s="122">
        <f t="shared" si="356"/>
        <v>0.20100000000000001</v>
      </c>
      <c r="U631" s="120">
        <f t="shared" si="363"/>
        <v>8</v>
      </c>
      <c r="V631" s="120">
        <v>252</v>
      </c>
      <c r="W631" s="119">
        <f t="shared" si="348"/>
        <v>1.005831366</v>
      </c>
      <c r="X631" s="112">
        <f t="shared" si="349"/>
        <v>0</v>
      </c>
      <c r="Y631" s="112">
        <f t="shared" si="350"/>
        <v>0</v>
      </c>
      <c r="Z631" s="125" t="str">
        <f t="shared" si="360"/>
        <v>A+J=</v>
      </c>
      <c r="AA631" s="117">
        <f t="shared" si="361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22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3"/>
      <c r="DE631" s="1"/>
      <c r="DF631" s="1"/>
      <c r="DG631" s="1"/>
      <c r="DH631" s="1"/>
      <c r="DI631" s="1"/>
      <c r="DJ631" s="1"/>
      <c r="DK631" s="1"/>
      <c r="DL631" s="1"/>
      <c r="DM631" s="1"/>
      <c r="DN631" s="4"/>
      <c r="DO631" s="1"/>
      <c r="DP631" s="1"/>
      <c r="DQ631" s="1"/>
      <c r="DR631" s="1"/>
      <c r="DS631" s="1"/>
      <c r="DT631" s="1"/>
    </row>
    <row r="632" spans="1:124" ht="12.75" x14ac:dyDescent="0.2">
      <c r="A632" s="111">
        <f t="shared" si="351"/>
        <v>44897</v>
      </c>
      <c r="B632" s="112">
        <f t="shared" si="344"/>
        <v>0</v>
      </c>
      <c r="C632" s="112">
        <f t="shared" si="357"/>
        <v>0</v>
      </c>
      <c r="D632" s="113">
        <f t="shared" si="352"/>
        <v>5692.31</v>
      </c>
      <c r="E632" s="114">
        <f t="shared" si="365"/>
        <v>5739.56</v>
      </c>
      <c r="F632" s="115">
        <f t="shared" si="366"/>
        <v>44855</v>
      </c>
      <c r="G632" s="116">
        <f t="shared" si="345"/>
        <v>8.3006723105383262E-3</v>
      </c>
      <c r="H632" s="117">
        <f t="shared" si="353"/>
        <v>44915</v>
      </c>
      <c r="I632" s="117">
        <f t="shared" si="346"/>
        <v>44915</v>
      </c>
      <c r="J632" s="118">
        <f t="shared" si="354"/>
        <v>21</v>
      </c>
      <c r="K632" s="118">
        <f t="shared" si="369"/>
        <v>9</v>
      </c>
      <c r="L632" s="8">
        <f t="shared" si="355"/>
        <v>1.0035490300000001</v>
      </c>
      <c r="M632" s="119">
        <f t="shared" si="368"/>
        <v>1.0083006699999999</v>
      </c>
      <c r="N632" s="119">
        <f t="shared" si="362"/>
        <v>1.1681835881156044</v>
      </c>
      <c r="O632" s="112">
        <f t="shared" si="367"/>
        <v>1.1723295</v>
      </c>
      <c r="P632" s="112">
        <f t="shared" si="347"/>
        <v>0</v>
      </c>
      <c r="Q632" s="162">
        <f t="shared" si="358"/>
        <v>0</v>
      </c>
      <c r="R632" s="30">
        <f t="shared" si="359"/>
        <v>0</v>
      </c>
      <c r="S632" s="112">
        <f t="shared" si="364"/>
        <v>0</v>
      </c>
      <c r="T632" s="122">
        <f t="shared" si="356"/>
        <v>0.20100000000000001</v>
      </c>
      <c r="U632" s="120">
        <f t="shared" si="363"/>
        <v>9</v>
      </c>
      <c r="V632" s="120">
        <v>252</v>
      </c>
      <c r="W632" s="119">
        <f t="shared" si="348"/>
        <v>1.006562674</v>
      </c>
      <c r="X632" s="112">
        <f t="shared" si="349"/>
        <v>0</v>
      </c>
      <c r="Y632" s="112">
        <f t="shared" si="350"/>
        <v>0</v>
      </c>
      <c r="Z632" s="125" t="str">
        <f t="shared" si="360"/>
        <v>A+J=</v>
      </c>
      <c r="AA632" s="117">
        <f t="shared" si="361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22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3"/>
      <c r="DE632" s="1"/>
      <c r="DF632" s="1"/>
      <c r="DG632" s="1"/>
      <c r="DH632" s="1"/>
      <c r="DI632" s="1"/>
      <c r="DJ632" s="1"/>
      <c r="DK632" s="1"/>
      <c r="DL632" s="1"/>
      <c r="DM632" s="1"/>
      <c r="DN632" s="4"/>
      <c r="DO632" s="1"/>
      <c r="DP632" s="1"/>
      <c r="DQ632" s="1"/>
      <c r="DR632" s="1"/>
      <c r="DS632" s="1"/>
      <c r="DT632" s="1"/>
    </row>
    <row r="633" spans="1:124" ht="12.75" x14ac:dyDescent="0.2">
      <c r="A633" s="111">
        <f t="shared" si="351"/>
        <v>44898</v>
      </c>
      <c r="B633" s="112">
        <f t="shared" si="344"/>
        <v>0</v>
      </c>
      <c r="C633" s="112">
        <f t="shared" si="357"/>
        <v>0</v>
      </c>
      <c r="D633" s="113">
        <f t="shared" si="352"/>
        <v>5692.31</v>
      </c>
      <c r="E633" s="114">
        <f t="shared" si="365"/>
        <v>5739.56</v>
      </c>
      <c r="F633" s="115">
        <f t="shared" si="366"/>
        <v>44855</v>
      </c>
      <c r="G633" s="116">
        <f t="shared" si="345"/>
        <v>8.3006723105383262E-3</v>
      </c>
      <c r="H633" s="117">
        <f t="shared" si="353"/>
        <v>44915</v>
      </c>
      <c r="I633" s="117">
        <f t="shared" si="346"/>
        <v>44915</v>
      </c>
      <c r="J633" s="118">
        <f t="shared" si="354"/>
        <v>21</v>
      </c>
      <c r="K633" s="118">
        <f t="shared" si="369"/>
        <v>10</v>
      </c>
      <c r="L633" s="8">
        <f t="shared" si="355"/>
        <v>1.00394414</v>
      </c>
      <c r="M633" s="119">
        <f t="shared" si="368"/>
        <v>1.0083006699999999</v>
      </c>
      <c r="N633" s="119">
        <f t="shared" si="362"/>
        <v>1.1681835881156044</v>
      </c>
      <c r="O633" s="112">
        <f t="shared" si="367"/>
        <v>1.17279106</v>
      </c>
      <c r="P633" s="112">
        <f t="shared" si="347"/>
        <v>0</v>
      </c>
      <c r="Q633" s="162">
        <f t="shared" si="358"/>
        <v>0</v>
      </c>
      <c r="R633" s="30">
        <f t="shared" si="359"/>
        <v>0</v>
      </c>
      <c r="S633" s="112">
        <f t="shared" si="364"/>
        <v>0</v>
      </c>
      <c r="T633" s="122">
        <f t="shared" si="356"/>
        <v>0.20100000000000001</v>
      </c>
      <c r="U633" s="120">
        <f t="shared" si="363"/>
        <v>10</v>
      </c>
      <c r="V633" s="120">
        <v>252</v>
      </c>
      <c r="W633" s="119">
        <f t="shared" si="348"/>
        <v>1.007294514</v>
      </c>
      <c r="X633" s="112">
        <f t="shared" si="349"/>
        <v>0</v>
      </c>
      <c r="Y633" s="112">
        <f t="shared" si="350"/>
        <v>0</v>
      </c>
      <c r="Z633" s="125" t="str">
        <f t="shared" si="360"/>
        <v>A+J=</v>
      </c>
      <c r="AA633" s="117">
        <f t="shared" si="361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22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3"/>
      <c r="DE633" s="1"/>
      <c r="DF633" s="1"/>
      <c r="DG633" s="1"/>
      <c r="DH633" s="1"/>
      <c r="DI633" s="1"/>
      <c r="DJ633" s="1"/>
      <c r="DK633" s="1"/>
      <c r="DL633" s="1"/>
      <c r="DM633" s="1"/>
      <c r="DN633" s="4"/>
      <c r="DO633" s="1"/>
      <c r="DP633" s="1"/>
      <c r="DQ633" s="1"/>
      <c r="DR633" s="1"/>
      <c r="DS633" s="1"/>
      <c r="DT633" s="1"/>
    </row>
    <row r="634" spans="1:124" ht="12.75" x14ac:dyDescent="0.2">
      <c r="A634" s="111">
        <f t="shared" si="351"/>
        <v>44899</v>
      </c>
      <c r="B634" s="112">
        <f t="shared" si="344"/>
        <v>0</v>
      </c>
      <c r="C634" s="112">
        <f t="shared" si="357"/>
        <v>0</v>
      </c>
      <c r="D634" s="113">
        <f t="shared" si="352"/>
        <v>5692.31</v>
      </c>
      <c r="E634" s="114">
        <f t="shared" si="365"/>
        <v>5739.56</v>
      </c>
      <c r="F634" s="115">
        <f t="shared" si="366"/>
        <v>44855</v>
      </c>
      <c r="G634" s="116">
        <f t="shared" si="345"/>
        <v>8.3006723105383262E-3</v>
      </c>
      <c r="H634" s="117">
        <f t="shared" si="353"/>
        <v>44915</v>
      </c>
      <c r="I634" s="117">
        <f t="shared" si="346"/>
        <v>44915</v>
      </c>
      <c r="J634" s="118">
        <f t="shared" si="354"/>
        <v>21</v>
      </c>
      <c r="K634" s="118">
        <f t="shared" si="369"/>
        <v>10</v>
      </c>
      <c r="L634" s="8">
        <f t="shared" si="355"/>
        <v>1.00394414</v>
      </c>
      <c r="M634" s="119">
        <f t="shared" si="368"/>
        <v>1.0083006699999999</v>
      </c>
      <c r="N634" s="119">
        <f t="shared" si="362"/>
        <v>1.1681835881156044</v>
      </c>
      <c r="O634" s="112">
        <f t="shared" si="367"/>
        <v>1.17279106</v>
      </c>
      <c r="P634" s="112">
        <f t="shared" si="347"/>
        <v>0</v>
      </c>
      <c r="Q634" s="162">
        <f t="shared" si="358"/>
        <v>0</v>
      </c>
      <c r="R634" s="30">
        <f t="shared" si="359"/>
        <v>0</v>
      </c>
      <c r="S634" s="112">
        <f t="shared" si="364"/>
        <v>0</v>
      </c>
      <c r="T634" s="122">
        <f t="shared" si="356"/>
        <v>0.20100000000000001</v>
      </c>
      <c r="U634" s="120">
        <f t="shared" si="363"/>
        <v>10</v>
      </c>
      <c r="V634" s="120">
        <v>252</v>
      </c>
      <c r="W634" s="119">
        <f t="shared" si="348"/>
        <v>1.007294514</v>
      </c>
      <c r="X634" s="112">
        <f t="shared" si="349"/>
        <v>0</v>
      </c>
      <c r="Y634" s="112">
        <f t="shared" si="350"/>
        <v>0</v>
      </c>
      <c r="Z634" s="125" t="str">
        <f t="shared" si="360"/>
        <v>A+J=</v>
      </c>
      <c r="AA634" s="117">
        <f t="shared" si="361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22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3"/>
      <c r="DE634" s="1"/>
      <c r="DF634" s="1"/>
      <c r="DG634" s="1"/>
      <c r="DH634" s="1"/>
      <c r="DI634" s="1"/>
      <c r="DJ634" s="1"/>
      <c r="DK634" s="1"/>
      <c r="DL634" s="1"/>
      <c r="DM634" s="1"/>
      <c r="DN634" s="4"/>
      <c r="DO634" s="1"/>
      <c r="DP634" s="1"/>
      <c r="DQ634" s="1"/>
      <c r="DR634" s="1"/>
      <c r="DS634" s="1"/>
      <c r="DT634" s="1"/>
    </row>
    <row r="635" spans="1:124" ht="12.75" x14ac:dyDescent="0.2">
      <c r="A635" s="111">
        <f t="shared" si="351"/>
        <v>44900</v>
      </c>
      <c r="B635" s="112">
        <f t="shared" si="344"/>
        <v>0</v>
      </c>
      <c r="C635" s="112">
        <f t="shared" si="357"/>
        <v>0</v>
      </c>
      <c r="D635" s="113">
        <f t="shared" si="352"/>
        <v>5692.31</v>
      </c>
      <c r="E635" s="114">
        <f t="shared" si="365"/>
        <v>5739.56</v>
      </c>
      <c r="F635" s="115">
        <f t="shared" si="366"/>
        <v>44855</v>
      </c>
      <c r="G635" s="116">
        <f t="shared" si="345"/>
        <v>8.3006723105383262E-3</v>
      </c>
      <c r="H635" s="117">
        <f t="shared" si="353"/>
        <v>44915</v>
      </c>
      <c r="I635" s="117">
        <f t="shared" si="346"/>
        <v>44915</v>
      </c>
      <c r="J635" s="118">
        <f t="shared" si="354"/>
        <v>21</v>
      </c>
      <c r="K635" s="118">
        <f t="shared" si="369"/>
        <v>10</v>
      </c>
      <c r="L635" s="8">
        <f t="shared" si="355"/>
        <v>1.00394414</v>
      </c>
      <c r="M635" s="119">
        <f t="shared" si="368"/>
        <v>1.0083006699999999</v>
      </c>
      <c r="N635" s="119">
        <f t="shared" si="362"/>
        <v>1.1681835881156044</v>
      </c>
      <c r="O635" s="112">
        <f t="shared" si="367"/>
        <v>1.17279106</v>
      </c>
      <c r="P635" s="112">
        <f t="shared" si="347"/>
        <v>0</v>
      </c>
      <c r="Q635" s="162">
        <f t="shared" si="358"/>
        <v>0</v>
      </c>
      <c r="R635" s="30">
        <f t="shared" si="359"/>
        <v>0</v>
      </c>
      <c r="S635" s="112">
        <f t="shared" si="364"/>
        <v>0</v>
      </c>
      <c r="T635" s="122">
        <f t="shared" si="356"/>
        <v>0.20100000000000001</v>
      </c>
      <c r="U635" s="120">
        <f t="shared" si="363"/>
        <v>10</v>
      </c>
      <c r="V635" s="120">
        <v>252</v>
      </c>
      <c r="W635" s="119">
        <f t="shared" si="348"/>
        <v>1.007294514</v>
      </c>
      <c r="X635" s="112">
        <f t="shared" si="349"/>
        <v>0</v>
      </c>
      <c r="Y635" s="112">
        <f t="shared" si="350"/>
        <v>0</v>
      </c>
      <c r="Z635" s="125" t="str">
        <f t="shared" si="360"/>
        <v>A+J=</v>
      </c>
      <c r="AA635" s="117">
        <f t="shared" si="361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22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3"/>
      <c r="DE635" s="1"/>
      <c r="DF635" s="1"/>
      <c r="DG635" s="1"/>
      <c r="DH635" s="1"/>
      <c r="DI635" s="1"/>
      <c r="DJ635" s="1"/>
      <c r="DK635" s="1"/>
      <c r="DL635" s="1"/>
      <c r="DM635" s="1"/>
      <c r="DN635" s="4"/>
      <c r="DO635" s="1"/>
      <c r="DP635" s="1"/>
      <c r="DQ635" s="1"/>
      <c r="DR635" s="1"/>
      <c r="DS635" s="1"/>
      <c r="DT635" s="1"/>
    </row>
    <row r="636" spans="1:124" ht="12.75" x14ac:dyDescent="0.2">
      <c r="A636" s="111">
        <f t="shared" si="351"/>
        <v>44901</v>
      </c>
      <c r="B636" s="112">
        <f t="shared" si="344"/>
        <v>0</v>
      </c>
      <c r="C636" s="112">
        <f t="shared" si="357"/>
        <v>0</v>
      </c>
      <c r="D636" s="113">
        <f t="shared" si="352"/>
        <v>5692.31</v>
      </c>
      <c r="E636" s="114">
        <f t="shared" si="365"/>
        <v>5739.56</v>
      </c>
      <c r="F636" s="115">
        <f t="shared" si="366"/>
        <v>44855</v>
      </c>
      <c r="G636" s="116">
        <f t="shared" si="345"/>
        <v>8.3006723105383262E-3</v>
      </c>
      <c r="H636" s="117">
        <f t="shared" si="353"/>
        <v>44915</v>
      </c>
      <c r="I636" s="117">
        <f t="shared" si="346"/>
        <v>44915</v>
      </c>
      <c r="J636" s="118">
        <f t="shared" si="354"/>
        <v>21</v>
      </c>
      <c r="K636" s="118">
        <f t="shared" si="369"/>
        <v>11</v>
      </c>
      <c r="L636" s="8">
        <f t="shared" si="355"/>
        <v>1.00433941</v>
      </c>
      <c r="M636" s="119">
        <f t="shared" si="368"/>
        <v>1.0083006699999999</v>
      </c>
      <c r="N636" s="119">
        <f t="shared" si="362"/>
        <v>1.1681835881156044</v>
      </c>
      <c r="O636" s="112">
        <f t="shared" si="367"/>
        <v>1.1732528099999999</v>
      </c>
      <c r="P636" s="112">
        <f t="shared" si="347"/>
        <v>0</v>
      </c>
      <c r="Q636" s="162">
        <f t="shared" si="358"/>
        <v>0</v>
      </c>
      <c r="R636" s="30">
        <f t="shared" si="359"/>
        <v>0</v>
      </c>
      <c r="S636" s="112">
        <f t="shared" si="364"/>
        <v>0</v>
      </c>
      <c r="T636" s="122">
        <f t="shared" si="356"/>
        <v>0.20100000000000001</v>
      </c>
      <c r="U636" s="120">
        <f t="shared" si="363"/>
        <v>11</v>
      </c>
      <c r="V636" s="120">
        <v>252</v>
      </c>
      <c r="W636" s="119">
        <f t="shared" si="348"/>
        <v>1.008026885</v>
      </c>
      <c r="X636" s="112">
        <f t="shared" si="349"/>
        <v>0</v>
      </c>
      <c r="Y636" s="112">
        <f t="shared" si="350"/>
        <v>0</v>
      </c>
      <c r="Z636" s="125" t="str">
        <f t="shared" si="360"/>
        <v>A+J=</v>
      </c>
      <c r="AA636" s="117">
        <f t="shared" si="361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22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3"/>
      <c r="DE636" s="1"/>
      <c r="DF636" s="1"/>
      <c r="DG636" s="1"/>
      <c r="DH636" s="1"/>
      <c r="DI636" s="1"/>
      <c r="DJ636" s="1"/>
      <c r="DK636" s="1"/>
      <c r="DL636" s="1"/>
      <c r="DM636" s="1"/>
      <c r="DN636" s="4"/>
      <c r="DO636" s="1"/>
      <c r="DP636" s="1"/>
      <c r="DQ636" s="1"/>
      <c r="DR636" s="1"/>
      <c r="DS636" s="1"/>
      <c r="DT636" s="1"/>
    </row>
    <row r="637" spans="1:124" ht="12.75" x14ac:dyDescent="0.2">
      <c r="A637" s="111">
        <f t="shared" si="351"/>
        <v>44902</v>
      </c>
      <c r="B637" s="112">
        <f t="shared" si="344"/>
        <v>0</v>
      </c>
      <c r="C637" s="112">
        <f t="shared" si="357"/>
        <v>0</v>
      </c>
      <c r="D637" s="113">
        <f t="shared" si="352"/>
        <v>5692.31</v>
      </c>
      <c r="E637" s="114">
        <f t="shared" si="365"/>
        <v>5739.56</v>
      </c>
      <c r="F637" s="115">
        <f t="shared" si="366"/>
        <v>44855</v>
      </c>
      <c r="G637" s="116">
        <f t="shared" si="345"/>
        <v>8.3006723105383262E-3</v>
      </c>
      <c r="H637" s="117">
        <f t="shared" si="353"/>
        <v>44915</v>
      </c>
      <c r="I637" s="117">
        <f t="shared" si="346"/>
        <v>44915</v>
      </c>
      <c r="J637" s="118">
        <f t="shared" si="354"/>
        <v>21</v>
      </c>
      <c r="K637" s="118">
        <f t="shared" si="369"/>
        <v>12</v>
      </c>
      <c r="L637" s="8">
        <f t="shared" si="355"/>
        <v>1.0047348300000001</v>
      </c>
      <c r="M637" s="119">
        <f t="shared" si="368"/>
        <v>1.0083006699999999</v>
      </c>
      <c r="N637" s="119">
        <f t="shared" si="362"/>
        <v>1.1681835881156044</v>
      </c>
      <c r="O637" s="112">
        <f t="shared" si="367"/>
        <v>1.1737147299999999</v>
      </c>
      <c r="P637" s="112">
        <f t="shared" si="347"/>
        <v>0</v>
      </c>
      <c r="Q637" s="162">
        <f t="shared" si="358"/>
        <v>0</v>
      </c>
      <c r="R637" s="30">
        <f t="shared" si="359"/>
        <v>0</v>
      </c>
      <c r="S637" s="112">
        <f t="shared" si="364"/>
        <v>0</v>
      </c>
      <c r="T637" s="122">
        <f t="shared" si="356"/>
        <v>0.20100000000000001</v>
      </c>
      <c r="U637" s="120">
        <f t="shared" si="363"/>
        <v>12</v>
      </c>
      <c r="V637" s="120">
        <v>252</v>
      </c>
      <c r="W637" s="119">
        <f t="shared" si="348"/>
        <v>1.008759789</v>
      </c>
      <c r="X637" s="112">
        <f t="shared" si="349"/>
        <v>0</v>
      </c>
      <c r="Y637" s="112">
        <f t="shared" si="350"/>
        <v>0</v>
      </c>
      <c r="Z637" s="125" t="str">
        <f t="shared" si="360"/>
        <v>A+J=</v>
      </c>
      <c r="AA637" s="117">
        <f t="shared" si="361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22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3"/>
      <c r="DE637" s="1"/>
      <c r="DF637" s="1"/>
      <c r="DG637" s="1"/>
      <c r="DH637" s="1"/>
      <c r="DI637" s="1"/>
      <c r="DJ637" s="1"/>
      <c r="DK637" s="1"/>
      <c r="DL637" s="1"/>
      <c r="DM637" s="1"/>
      <c r="DN637" s="4"/>
      <c r="DO637" s="1"/>
      <c r="DP637" s="1"/>
      <c r="DQ637" s="1"/>
      <c r="DR637" s="1"/>
      <c r="DS637" s="1"/>
      <c r="DT637" s="1"/>
    </row>
    <row r="638" spans="1:124" ht="12.75" x14ac:dyDescent="0.2">
      <c r="A638" s="111">
        <f t="shared" si="351"/>
        <v>44903</v>
      </c>
      <c r="B638" s="112">
        <f t="shared" si="344"/>
        <v>0</v>
      </c>
      <c r="C638" s="112">
        <f t="shared" si="357"/>
        <v>0</v>
      </c>
      <c r="D638" s="113">
        <f t="shared" si="352"/>
        <v>5692.31</v>
      </c>
      <c r="E638" s="114">
        <f t="shared" si="365"/>
        <v>5739.56</v>
      </c>
      <c r="F638" s="115">
        <f t="shared" si="366"/>
        <v>44855</v>
      </c>
      <c r="G638" s="116">
        <f t="shared" si="345"/>
        <v>8.3006723105383262E-3</v>
      </c>
      <c r="H638" s="117">
        <f t="shared" si="353"/>
        <v>44915</v>
      </c>
      <c r="I638" s="117">
        <f t="shared" si="346"/>
        <v>44915</v>
      </c>
      <c r="J638" s="118">
        <f t="shared" si="354"/>
        <v>21</v>
      </c>
      <c r="K638" s="118">
        <f t="shared" si="369"/>
        <v>13</v>
      </c>
      <c r="L638" s="8">
        <f t="shared" si="355"/>
        <v>1.00513041</v>
      </c>
      <c r="M638" s="119">
        <f t="shared" si="368"/>
        <v>1.0083006699999999</v>
      </c>
      <c r="N638" s="119">
        <f t="shared" si="362"/>
        <v>1.1681835881156044</v>
      </c>
      <c r="O638" s="112">
        <f t="shared" si="367"/>
        <v>1.1741768400000001</v>
      </c>
      <c r="P638" s="112">
        <f t="shared" si="347"/>
        <v>0</v>
      </c>
      <c r="Q638" s="162">
        <f t="shared" si="358"/>
        <v>0</v>
      </c>
      <c r="R638" s="30">
        <f t="shared" si="359"/>
        <v>0</v>
      </c>
      <c r="S638" s="112">
        <f t="shared" si="364"/>
        <v>0</v>
      </c>
      <c r="T638" s="122">
        <f t="shared" si="356"/>
        <v>0.20100000000000001</v>
      </c>
      <c r="U638" s="120">
        <f t="shared" si="363"/>
        <v>13</v>
      </c>
      <c r="V638" s="120">
        <v>252</v>
      </c>
      <c r="W638" s="119">
        <f t="shared" si="348"/>
        <v>1.009493226</v>
      </c>
      <c r="X638" s="112">
        <f t="shared" si="349"/>
        <v>0</v>
      </c>
      <c r="Y638" s="112">
        <f t="shared" si="350"/>
        <v>0</v>
      </c>
      <c r="Z638" s="125" t="str">
        <f t="shared" si="360"/>
        <v>A+J=</v>
      </c>
      <c r="AA638" s="117">
        <f t="shared" si="361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22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3"/>
      <c r="DE638" s="1"/>
      <c r="DF638" s="1"/>
      <c r="DG638" s="1"/>
      <c r="DH638" s="1"/>
      <c r="DI638" s="1"/>
      <c r="DJ638" s="1"/>
      <c r="DK638" s="1"/>
      <c r="DL638" s="1"/>
      <c r="DM638" s="1"/>
      <c r="DN638" s="4"/>
      <c r="DO638" s="1"/>
      <c r="DP638" s="1"/>
      <c r="DQ638" s="1"/>
      <c r="DR638" s="1"/>
      <c r="DS638" s="1"/>
      <c r="DT638" s="1"/>
    </row>
    <row r="639" spans="1:124" ht="12.75" x14ac:dyDescent="0.2">
      <c r="A639" s="111">
        <f t="shared" si="351"/>
        <v>44904</v>
      </c>
      <c r="B639" s="112">
        <f t="shared" si="344"/>
        <v>0</v>
      </c>
      <c r="C639" s="112">
        <f t="shared" si="357"/>
        <v>0</v>
      </c>
      <c r="D639" s="113">
        <f t="shared" si="352"/>
        <v>5692.31</v>
      </c>
      <c r="E639" s="114">
        <f t="shared" si="365"/>
        <v>5739.56</v>
      </c>
      <c r="F639" s="115">
        <f t="shared" si="366"/>
        <v>44855</v>
      </c>
      <c r="G639" s="116">
        <f t="shared" si="345"/>
        <v>8.3006723105383262E-3</v>
      </c>
      <c r="H639" s="117">
        <f t="shared" si="353"/>
        <v>44915</v>
      </c>
      <c r="I639" s="117">
        <f t="shared" si="346"/>
        <v>44915</v>
      </c>
      <c r="J639" s="118">
        <f t="shared" si="354"/>
        <v>21</v>
      </c>
      <c r="K639" s="118">
        <f t="shared" si="369"/>
        <v>14</v>
      </c>
      <c r="L639" s="8">
        <f t="shared" si="355"/>
        <v>1.0055261499999999</v>
      </c>
      <c r="M639" s="119">
        <f t="shared" si="368"/>
        <v>1.0083006699999999</v>
      </c>
      <c r="N639" s="119">
        <f t="shared" si="362"/>
        <v>1.1681835881156044</v>
      </c>
      <c r="O639" s="112">
        <f t="shared" si="367"/>
        <v>1.17463914</v>
      </c>
      <c r="P639" s="112">
        <f t="shared" si="347"/>
        <v>0</v>
      </c>
      <c r="Q639" s="162">
        <f t="shared" si="358"/>
        <v>0</v>
      </c>
      <c r="R639" s="30">
        <f t="shared" si="359"/>
        <v>0</v>
      </c>
      <c r="S639" s="112">
        <f t="shared" si="364"/>
        <v>0</v>
      </c>
      <c r="T639" s="122">
        <f t="shared" si="356"/>
        <v>0.20100000000000001</v>
      </c>
      <c r="U639" s="120">
        <f t="shared" si="363"/>
        <v>14</v>
      </c>
      <c r="V639" s="120">
        <v>252</v>
      </c>
      <c r="W639" s="119">
        <f t="shared" si="348"/>
        <v>1.010227196</v>
      </c>
      <c r="X639" s="112">
        <f t="shared" si="349"/>
        <v>0</v>
      </c>
      <c r="Y639" s="112">
        <f t="shared" si="350"/>
        <v>0</v>
      </c>
      <c r="Z639" s="125" t="str">
        <f t="shared" si="360"/>
        <v>A+J=</v>
      </c>
      <c r="AA639" s="117">
        <f t="shared" si="361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22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3"/>
      <c r="DE639" s="1"/>
      <c r="DF639" s="1"/>
      <c r="DG639" s="1"/>
      <c r="DH639" s="1"/>
      <c r="DI639" s="1"/>
      <c r="DJ639" s="1"/>
      <c r="DK639" s="1"/>
      <c r="DL639" s="1"/>
      <c r="DM639" s="1"/>
      <c r="DN639" s="4"/>
      <c r="DO639" s="1"/>
      <c r="DP639" s="1"/>
      <c r="DQ639" s="1"/>
      <c r="DR639" s="1"/>
      <c r="DS639" s="1"/>
      <c r="DT639" s="1"/>
    </row>
    <row r="640" spans="1:124" ht="12.75" x14ac:dyDescent="0.2">
      <c r="A640" s="111">
        <f t="shared" si="351"/>
        <v>44905</v>
      </c>
      <c r="B640" s="112">
        <f t="shared" si="344"/>
        <v>0</v>
      </c>
      <c r="C640" s="112">
        <f t="shared" si="357"/>
        <v>0</v>
      </c>
      <c r="D640" s="113">
        <f t="shared" si="352"/>
        <v>5692.31</v>
      </c>
      <c r="E640" s="114">
        <f t="shared" si="365"/>
        <v>5739.56</v>
      </c>
      <c r="F640" s="115">
        <f t="shared" si="366"/>
        <v>44855</v>
      </c>
      <c r="G640" s="116">
        <f t="shared" si="345"/>
        <v>8.3006723105383262E-3</v>
      </c>
      <c r="H640" s="117">
        <f t="shared" si="353"/>
        <v>44915</v>
      </c>
      <c r="I640" s="117">
        <f t="shared" si="346"/>
        <v>44915</v>
      </c>
      <c r="J640" s="118">
        <f t="shared" si="354"/>
        <v>21</v>
      </c>
      <c r="K640" s="118">
        <f t="shared" si="369"/>
        <v>15</v>
      </c>
      <c r="L640" s="8">
        <f t="shared" si="355"/>
        <v>1.00592204</v>
      </c>
      <c r="M640" s="119">
        <f t="shared" si="368"/>
        <v>1.0083006699999999</v>
      </c>
      <c r="N640" s="119">
        <f t="shared" si="362"/>
        <v>1.1681835881156044</v>
      </c>
      <c r="O640" s="112">
        <f t="shared" si="367"/>
        <v>1.17510161</v>
      </c>
      <c r="P640" s="112">
        <f t="shared" si="347"/>
        <v>0</v>
      </c>
      <c r="Q640" s="162">
        <f t="shared" si="358"/>
        <v>0</v>
      </c>
      <c r="R640" s="30">
        <f t="shared" si="359"/>
        <v>0</v>
      </c>
      <c r="S640" s="112">
        <f t="shared" si="364"/>
        <v>0</v>
      </c>
      <c r="T640" s="122">
        <f t="shared" si="356"/>
        <v>0.20100000000000001</v>
      </c>
      <c r="U640" s="120">
        <f t="shared" si="363"/>
        <v>15</v>
      </c>
      <c r="V640" s="120">
        <v>252</v>
      </c>
      <c r="W640" s="119">
        <f t="shared" si="348"/>
        <v>1.0109617</v>
      </c>
      <c r="X640" s="112">
        <f t="shared" si="349"/>
        <v>0</v>
      </c>
      <c r="Y640" s="112">
        <f t="shared" si="350"/>
        <v>0</v>
      </c>
      <c r="Z640" s="125" t="str">
        <f t="shared" si="360"/>
        <v>A+J=</v>
      </c>
      <c r="AA640" s="117">
        <f t="shared" si="361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22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3"/>
      <c r="DE640" s="1"/>
      <c r="DF640" s="1"/>
      <c r="DG640" s="1"/>
      <c r="DH640" s="1"/>
      <c r="DI640" s="1"/>
      <c r="DJ640" s="1"/>
      <c r="DK640" s="1"/>
      <c r="DL640" s="1"/>
      <c r="DM640" s="1"/>
      <c r="DN640" s="4"/>
      <c r="DO640" s="1"/>
      <c r="DP640" s="1"/>
      <c r="DQ640" s="1"/>
      <c r="DR640" s="1"/>
      <c r="DS640" s="1"/>
      <c r="DT640" s="1"/>
    </row>
    <row r="641" spans="1:124" ht="12.75" x14ac:dyDescent="0.2">
      <c r="A641" s="111">
        <f t="shared" si="351"/>
        <v>44906</v>
      </c>
      <c r="B641" s="112">
        <f t="shared" si="344"/>
        <v>0</v>
      </c>
      <c r="C641" s="112">
        <f t="shared" si="357"/>
        <v>0</v>
      </c>
      <c r="D641" s="113">
        <f t="shared" si="352"/>
        <v>5692.31</v>
      </c>
      <c r="E641" s="114">
        <f t="shared" si="365"/>
        <v>5739.56</v>
      </c>
      <c r="F641" s="115">
        <f t="shared" si="366"/>
        <v>44855</v>
      </c>
      <c r="G641" s="116">
        <f t="shared" si="345"/>
        <v>8.3006723105383262E-3</v>
      </c>
      <c r="H641" s="117">
        <f t="shared" si="353"/>
        <v>44915</v>
      </c>
      <c r="I641" s="117">
        <f t="shared" si="346"/>
        <v>44915</v>
      </c>
      <c r="J641" s="118">
        <f t="shared" si="354"/>
        <v>21</v>
      </c>
      <c r="K641" s="118">
        <f t="shared" si="369"/>
        <v>15</v>
      </c>
      <c r="L641" s="8">
        <f t="shared" si="355"/>
        <v>1.00592204</v>
      </c>
      <c r="M641" s="119">
        <f t="shared" si="368"/>
        <v>1.0083006699999999</v>
      </c>
      <c r="N641" s="119">
        <f t="shared" si="362"/>
        <v>1.1681835881156044</v>
      </c>
      <c r="O641" s="112">
        <f t="shared" si="367"/>
        <v>1.17510161</v>
      </c>
      <c r="P641" s="112">
        <f t="shared" si="347"/>
        <v>0</v>
      </c>
      <c r="Q641" s="162">
        <f t="shared" si="358"/>
        <v>0</v>
      </c>
      <c r="R641" s="30">
        <f t="shared" si="359"/>
        <v>0</v>
      </c>
      <c r="S641" s="112">
        <f t="shared" si="364"/>
        <v>0</v>
      </c>
      <c r="T641" s="122">
        <f t="shared" si="356"/>
        <v>0.20100000000000001</v>
      </c>
      <c r="U641" s="120">
        <f t="shared" si="363"/>
        <v>15</v>
      </c>
      <c r="V641" s="120">
        <v>252</v>
      </c>
      <c r="W641" s="119">
        <f t="shared" si="348"/>
        <v>1.0109617</v>
      </c>
      <c r="X641" s="112">
        <f t="shared" si="349"/>
        <v>0</v>
      </c>
      <c r="Y641" s="112">
        <f t="shared" si="350"/>
        <v>0</v>
      </c>
      <c r="Z641" s="125" t="str">
        <f t="shared" si="360"/>
        <v>A+J=</v>
      </c>
      <c r="AA641" s="117">
        <f t="shared" si="361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22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3"/>
      <c r="DE641" s="1"/>
      <c r="DF641" s="1"/>
      <c r="DG641" s="1"/>
      <c r="DH641" s="1"/>
      <c r="DI641" s="1"/>
      <c r="DJ641" s="1"/>
      <c r="DK641" s="1"/>
      <c r="DL641" s="1"/>
      <c r="DM641" s="1"/>
      <c r="DN641" s="4"/>
      <c r="DO641" s="1"/>
      <c r="DP641" s="1"/>
      <c r="DQ641" s="1"/>
      <c r="DR641" s="1"/>
      <c r="DS641" s="1"/>
      <c r="DT641" s="1"/>
    </row>
    <row r="642" spans="1:124" ht="12.75" x14ac:dyDescent="0.2">
      <c r="A642" s="111">
        <f t="shared" si="351"/>
        <v>44907</v>
      </c>
      <c r="B642" s="112">
        <f t="shared" si="344"/>
        <v>0</v>
      </c>
      <c r="C642" s="112">
        <f t="shared" si="357"/>
        <v>0</v>
      </c>
      <c r="D642" s="113">
        <f t="shared" si="352"/>
        <v>5692.31</v>
      </c>
      <c r="E642" s="114">
        <f t="shared" si="365"/>
        <v>5739.56</v>
      </c>
      <c r="F642" s="115">
        <f t="shared" si="366"/>
        <v>44855</v>
      </c>
      <c r="G642" s="116">
        <f t="shared" si="345"/>
        <v>8.3006723105383262E-3</v>
      </c>
      <c r="H642" s="117">
        <f t="shared" si="353"/>
        <v>44915</v>
      </c>
      <c r="I642" s="117">
        <f t="shared" si="346"/>
        <v>44915</v>
      </c>
      <c r="J642" s="118">
        <f t="shared" si="354"/>
        <v>21</v>
      </c>
      <c r="K642" s="118">
        <f t="shared" si="369"/>
        <v>15</v>
      </c>
      <c r="L642" s="8">
        <f t="shared" si="355"/>
        <v>1.00592204</v>
      </c>
      <c r="M642" s="119">
        <f t="shared" si="368"/>
        <v>1.0083006699999999</v>
      </c>
      <c r="N642" s="119">
        <f t="shared" si="362"/>
        <v>1.1681835881156044</v>
      </c>
      <c r="O642" s="112">
        <f t="shared" si="367"/>
        <v>1.17510161</v>
      </c>
      <c r="P642" s="112">
        <f t="shared" si="347"/>
        <v>0</v>
      </c>
      <c r="Q642" s="162">
        <f t="shared" si="358"/>
        <v>0</v>
      </c>
      <c r="R642" s="30">
        <f t="shared" si="359"/>
        <v>0</v>
      </c>
      <c r="S642" s="112">
        <f t="shared" si="364"/>
        <v>0</v>
      </c>
      <c r="T642" s="122">
        <f t="shared" si="356"/>
        <v>0.20100000000000001</v>
      </c>
      <c r="U642" s="120">
        <f t="shared" si="363"/>
        <v>15</v>
      </c>
      <c r="V642" s="120">
        <v>252</v>
      </c>
      <c r="W642" s="119">
        <f t="shared" si="348"/>
        <v>1.0109617</v>
      </c>
      <c r="X642" s="112">
        <f t="shared" si="349"/>
        <v>0</v>
      </c>
      <c r="Y642" s="112">
        <f t="shared" si="350"/>
        <v>0</v>
      </c>
      <c r="Z642" s="125" t="str">
        <f t="shared" si="360"/>
        <v>A+J=</v>
      </c>
      <c r="AA642" s="117">
        <f t="shared" si="361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22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3"/>
      <c r="DE642" s="1"/>
      <c r="DF642" s="1"/>
      <c r="DG642" s="1"/>
      <c r="DH642" s="1"/>
      <c r="DI642" s="1"/>
      <c r="DJ642" s="1"/>
      <c r="DK642" s="1"/>
      <c r="DL642" s="1"/>
      <c r="DM642" s="1"/>
      <c r="DN642" s="4"/>
      <c r="DO642" s="1"/>
      <c r="DP642" s="1"/>
      <c r="DQ642" s="1"/>
      <c r="DR642" s="1"/>
      <c r="DS642" s="1"/>
      <c r="DT642" s="1"/>
    </row>
    <row r="643" spans="1:124" ht="12.75" x14ac:dyDescent="0.2">
      <c r="A643" s="111">
        <f t="shared" si="351"/>
        <v>44908</v>
      </c>
      <c r="B643" s="112">
        <f t="shared" si="344"/>
        <v>0</v>
      </c>
      <c r="C643" s="112">
        <f t="shared" si="357"/>
        <v>0</v>
      </c>
      <c r="D643" s="113">
        <f t="shared" si="352"/>
        <v>5692.31</v>
      </c>
      <c r="E643" s="114">
        <f t="shared" si="365"/>
        <v>5739.56</v>
      </c>
      <c r="F643" s="115">
        <f t="shared" si="366"/>
        <v>44855</v>
      </c>
      <c r="G643" s="116">
        <f t="shared" si="345"/>
        <v>8.3006723105383262E-3</v>
      </c>
      <c r="H643" s="117">
        <f t="shared" si="353"/>
        <v>44915</v>
      </c>
      <c r="I643" s="117">
        <f t="shared" si="346"/>
        <v>44915</v>
      </c>
      <c r="J643" s="118">
        <f t="shared" si="354"/>
        <v>21</v>
      </c>
      <c r="K643" s="118">
        <f t="shared" si="369"/>
        <v>16</v>
      </c>
      <c r="L643" s="8">
        <f t="shared" si="355"/>
        <v>1.0063180899999999</v>
      </c>
      <c r="M643" s="119">
        <f t="shared" si="368"/>
        <v>1.0083006699999999</v>
      </c>
      <c r="N643" s="119">
        <f t="shared" si="362"/>
        <v>1.1681835881156044</v>
      </c>
      <c r="O643" s="112">
        <f t="shared" si="367"/>
        <v>1.17556427</v>
      </c>
      <c r="P643" s="112">
        <f t="shared" si="347"/>
        <v>0</v>
      </c>
      <c r="Q643" s="162">
        <f t="shared" si="358"/>
        <v>0</v>
      </c>
      <c r="R643" s="30">
        <f t="shared" si="359"/>
        <v>0</v>
      </c>
      <c r="S643" s="112">
        <f t="shared" si="364"/>
        <v>0</v>
      </c>
      <c r="T643" s="122">
        <f t="shared" si="356"/>
        <v>0.20100000000000001</v>
      </c>
      <c r="U643" s="120">
        <f t="shared" si="363"/>
        <v>16</v>
      </c>
      <c r="V643" s="120">
        <v>252</v>
      </c>
      <c r="W643" s="119">
        <f t="shared" si="348"/>
        <v>1.0116967379999999</v>
      </c>
      <c r="X643" s="112">
        <f t="shared" si="349"/>
        <v>0</v>
      </c>
      <c r="Y643" s="112">
        <f t="shared" si="350"/>
        <v>0</v>
      </c>
      <c r="Z643" s="125" t="str">
        <f t="shared" si="360"/>
        <v>A+J=</v>
      </c>
      <c r="AA643" s="117">
        <f t="shared" si="361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22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3"/>
      <c r="DE643" s="1"/>
      <c r="DF643" s="1"/>
      <c r="DG643" s="1"/>
      <c r="DH643" s="1"/>
      <c r="DI643" s="1"/>
      <c r="DJ643" s="1"/>
      <c r="DK643" s="1"/>
      <c r="DL643" s="1"/>
      <c r="DM643" s="1"/>
      <c r="DN643" s="4"/>
      <c r="DO643" s="1"/>
      <c r="DP643" s="1"/>
      <c r="DQ643" s="1"/>
      <c r="DR643" s="1"/>
      <c r="DS643" s="1"/>
      <c r="DT643" s="1"/>
    </row>
    <row r="644" spans="1:124" ht="12.75" x14ac:dyDescent="0.2">
      <c r="A644" s="111">
        <f t="shared" si="351"/>
        <v>44909</v>
      </c>
      <c r="B644" s="112">
        <f t="shared" si="344"/>
        <v>0</v>
      </c>
      <c r="C644" s="112">
        <f t="shared" si="357"/>
        <v>0</v>
      </c>
      <c r="D644" s="113">
        <f t="shared" si="352"/>
        <v>5692.31</v>
      </c>
      <c r="E644" s="114">
        <f t="shared" si="365"/>
        <v>5739.56</v>
      </c>
      <c r="F644" s="115">
        <f t="shared" si="366"/>
        <v>44855</v>
      </c>
      <c r="G644" s="116">
        <f t="shared" si="345"/>
        <v>8.3006723105383262E-3</v>
      </c>
      <c r="H644" s="117">
        <f t="shared" si="353"/>
        <v>44915</v>
      </c>
      <c r="I644" s="117">
        <f t="shared" si="346"/>
        <v>44915</v>
      </c>
      <c r="J644" s="118">
        <f t="shared" si="354"/>
        <v>21</v>
      </c>
      <c r="K644" s="118">
        <f t="shared" si="369"/>
        <v>17</v>
      </c>
      <c r="L644" s="8">
        <f t="shared" si="355"/>
        <v>1.0067142899999999</v>
      </c>
      <c r="M644" s="119">
        <f t="shared" si="368"/>
        <v>1.0083006699999999</v>
      </c>
      <c r="N644" s="119">
        <f t="shared" si="362"/>
        <v>1.1681835881156044</v>
      </c>
      <c r="O644" s="112">
        <f t="shared" si="367"/>
        <v>1.1760271099999999</v>
      </c>
      <c r="P644" s="112">
        <f t="shared" si="347"/>
        <v>0</v>
      </c>
      <c r="Q644" s="162">
        <f t="shared" si="358"/>
        <v>0</v>
      </c>
      <c r="R644" s="30">
        <f t="shared" si="359"/>
        <v>0</v>
      </c>
      <c r="S644" s="112">
        <f t="shared" si="364"/>
        <v>0</v>
      </c>
      <c r="T644" s="122">
        <f t="shared" si="356"/>
        <v>0.20100000000000001</v>
      </c>
      <c r="U644" s="120">
        <f t="shared" si="363"/>
        <v>17</v>
      </c>
      <c r="V644" s="120">
        <v>252</v>
      </c>
      <c r="W644" s="119">
        <f t="shared" si="348"/>
        <v>1.0124323099999999</v>
      </c>
      <c r="X644" s="112">
        <f t="shared" si="349"/>
        <v>0</v>
      </c>
      <c r="Y644" s="112">
        <f t="shared" si="350"/>
        <v>0</v>
      </c>
      <c r="Z644" s="125" t="str">
        <f t="shared" si="360"/>
        <v>A+J=</v>
      </c>
      <c r="AA644" s="117">
        <f t="shared" si="361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22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3"/>
      <c r="DE644" s="1"/>
      <c r="DF644" s="1"/>
      <c r="DG644" s="1"/>
      <c r="DH644" s="1"/>
      <c r="DI644" s="1"/>
      <c r="DJ644" s="1"/>
      <c r="DK644" s="1"/>
      <c r="DL644" s="1"/>
      <c r="DM644" s="1"/>
      <c r="DN644" s="4"/>
      <c r="DO644" s="1"/>
      <c r="DP644" s="1"/>
      <c r="DQ644" s="1"/>
      <c r="DR644" s="1"/>
      <c r="DS644" s="1"/>
      <c r="DT644" s="1"/>
    </row>
    <row r="645" spans="1:124" ht="12.75" x14ac:dyDescent="0.2">
      <c r="A645" s="111">
        <f t="shared" si="351"/>
        <v>44910</v>
      </c>
      <c r="B645" s="112">
        <f t="shared" si="344"/>
        <v>0</v>
      </c>
      <c r="C645" s="112">
        <f t="shared" si="357"/>
        <v>0</v>
      </c>
      <c r="D645" s="113">
        <f t="shared" si="352"/>
        <v>5692.31</v>
      </c>
      <c r="E645" s="114">
        <f t="shared" si="365"/>
        <v>5739.56</v>
      </c>
      <c r="F645" s="115">
        <f t="shared" si="366"/>
        <v>44855</v>
      </c>
      <c r="G645" s="116">
        <f t="shared" si="345"/>
        <v>8.3006723105383262E-3</v>
      </c>
      <c r="H645" s="117">
        <f t="shared" si="353"/>
        <v>44915</v>
      </c>
      <c r="I645" s="117">
        <f t="shared" si="346"/>
        <v>44915</v>
      </c>
      <c r="J645" s="118">
        <f t="shared" si="354"/>
        <v>21</v>
      </c>
      <c r="K645" s="118">
        <f t="shared" si="369"/>
        <v>18</v>
      </c>
      <c r="L645" s="8">
        <f t="shared" si="355"/>
        <v>1.00711065</v>
      </c>
      <c r="M645" s="119">
        <f t="shared" si="368"/>
        <v>1.0083006699999999</v>
      </c>
      <c r="N645" s="119">
        <f t="shared" si="362"/>
        <v>1.1681835881156044</v>
      </c>
      <c r="O645" s="112">
        <f t="shared" si="367"/>
        <v>1.1764901299999999</v>
      </c>
      <c r="P645" s="112">
        <f t="shared" si="347"/>
        <v>0</v>
      </c>
      <c r="Q645" s="162">
        <f t="shared" si="358"/>
        <v>0</v>
      </c>
      <c r="R645" s="30">
        <f t="shared" si="359"/>
        <v>0</v>
      </c>
      <c r="S645" s="112">
        <f t="shared" si="364"/>
        <v>0</v>
      </c>
      <c r="T645" s="122">
        <f t="shared" si="356"/>
        <v>0.20100000000000001</v>
      </c>
      <c r="U645" s="120">
        <f t="shared" si="363"/>
        <v>18</v>
      </c>
      <c r="V645" s="120">
        <v>252</v>
      </c>
      <c r="W645" s="119">
        <f t="shared" si="348"/>
        <v>1.0131684169999999</v>
      </c>
      <c r="X645" s="112">
        <f t="shared" si="349"/>
        <v>0</v>
      </c>
      <c r="Y645" s="112">
        <f t="shared" si="350"/>
        <v>0</v>
      </c>
      <c r="Z645" s="125" t="str">
        <f t="shared" si="360"/>
        <v>A+J=</v>
      </c>
      <c r="AA645" s="117">
        <f t="shared" si="361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22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3"/>
      <c r="DE645" s="1"/>
      <c r="DF645" s="1"/>
      <c r="DG645" s="1"/>
      <c r="DH645" s="1"/>
      <c r="DI645" s="1"/>
      <c r="DJ645" s="1"/>
      <c r="DK645" s="1"/>
      <c r="DL645" s="1"/>
      <c r="DM645" s="1"/>
      <c r="DN645" s="4"/>
      <c r="DO645" s="1"/>
      <c r="DP645" s="1"/>
      <c r="DQ645" s="1"/>
      <c r="DR645" s="1"/>
      <c r="DS645" s="1"/>
      <c r="DT645" s="1"/>
    </row>
    <row r="646" spans="1:124" ht="12.75" x14ac:dyDescent="0.2">
      <c r="A646" s="111">
        <f t="shared" si="351"/>
        <v>44911</v>
      </c>
      <c r="B646" s="112">
        <f t="shared" si="344"/>
        <v>0</v>
      </c>
      <c r="C646" s="112">
        <f t="shared" si="357"/>
        <v>0</v>
      </c>
      <c r="D646" s="113">
        <f t="shared" si="352"/>
        <v>5692.31</v>
      </c>
      <c r="E646" s="114">
        <f t="shared" si="365"/>
        <v>5739.56</v>
      </c>
      <c r="F646" s="115">
        <f t="shared" si="366"/>
        <v>44855</v>
      </c>
      <c r="G646" s="116">
        <f t="shared" si="345"/>
        <v>8.3006723105383262E-3</v>
      </c>
      <c r="H646" s="117">
        <f t="shared" si="353"/>
        <v>44915</v>
      </c>
      <c r="I646" s="117">
        <f t="shared" si="346"/>
        <v>44915</v>
      </c>
      <c r="J646" s="118">
        <f t="shared" si="354"/>
        <v>21</v>
      </c>
      <c r="K646" s="118">
        <f t="shared" si="369"/>
        <v>19</v>
      </c>
      <c r="L646" s="8">
        <f t="shared" si="355"/>
        <v>1.00750717</v>
      </c>
      <c r="M646" s="119">
        <f t="shared" si="368"/>
        <v>1.0083006699999999</v>
      </c>
      <c r="N646" s="119">
        <f t="shared" si="362"/>
        <v>1.1681835881156044</v>
      </c>
      <c r="O646" s="112">
        <f t="shared" si="367"/>
        <v>1.1769533400000001</v>
      </c>
      <c r="P646" s="112">
        <f t="shared" si="347"/>
        <v>0</v>
      </c>
      <c r="Q646" s="162">
        <f t="shared" si="358"/>
        <v>0</v>
      </c>
      <c r="R646" s="30">
        <f t="shared" si="359"/>
        <v>0</v>
      </c>
      <c r="S646" s="112">
        <f t="shared" si="364"/>
        <v>0</v>
      </c>
      <c r="T646" s="122">
        <f t="shared" si="356"/>
        <v>0.20100000000000001</v>
      </c>
      <c r="U646" s="120">
        <f t="shared" si="363"/>
        <v>19</v>
      </c>
      <c r="V646" s="120">
        <v>252</v>
      </c>
      <c r="W646" s="119">
        <f t="shared" si="348"/>
        <v>1.0139050590000001</v>
      </c>
      <c r="X646" s="112">
        <f t="shared" si="349"/>
        <v>0</v>
      </c>
      <c r="Y646" s="112">
        <f t="shared" si="350"/>
        <v>0</v>
      </c>
      <c r="Z646" s="125" t="str">
        <f t="shared" si="360"/>
        <v>A+J=</v>
      </c>
      <c r="AA646" s="117">
        <f t="shared" si="361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22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3"/>
      <c r="DE646" s="1"/>
      <c r="DF646" s="1"/>
      <c r="DG646" s="1"/>
      <c r="DH646" s="1"/>
      <c r="DI646" s="1"/>
      <c r="DJ646" s="1"/>
      <c r="DK646" s="1"/>
      <c r="DL646" s="1"/>
      <c r="DM646" s="1"/>
      <c r="DN646" s="4"/>
      <c r="DO646" s="1"/>
      <c r="DP646" s="1"/>
      <c r="DQ646" s="1"/>
      <c r="DR646" s="1"/>
      <c r="DS646" s="1"/>
      <c r="DT646" s="1"/>
    </row>
    <row r="647" spans="1:124" ht="12.75" x14ac:dyDescent="0.2">
      <c r="A647" s="111">
        <f t="shared" si="351"/>
        <v>44912</v>
      </c>
      <c r="B647" s="112">
        <f t="shared" si="344"/>
        <v>0</v>
      </c>
      <c r="C647" s="112">
        <f t="shared" si="357"/>
        <v>0</v>
      </c>
      <c r="D647" s="113">
        <f t="shared" si="352"/>
        <v>5692.31</v>
      </c>
      <c r="E647" s="114">
        <f t="shared" si="365"/>
        <v>5739.56</v>
      </c>
      <c r="F647" s="115">
        <f t="shared" si="366"/>
        <v>44855</v>
      </c>
      <c r="G647" s="116">
        <f t="shared" si="345"/>
        <v>8.3006723105383262E-3</v>
      </c>
      <c r="H647" s="117">
        <f t="shared" si="353"/>
        <v>44915</v>
      </c>
      <c r="I647" s="117">
        <f t="shared" si="346"/>
        <v>44915</v>
      </c>
      <c r="J647" s="118">
        <f t="shared" si="354"/>
        <v>21</v>
      </c>
      <c r="K647" s="118">
        <f t="shared" si="369"/>
        <v>20</v>
      </c>
      <c r="L647" s="8">
        <f t="shared" si="355"/>
        <v>1.00790384</v>
      </c>
      <c r="M647" s="119">
        <f t="shared" si="368"/>
        <v>1.0083006699999999</v>
      </c>
      <c r="N647" s="119">
        <f t="shared" si="362"/>
        <v>1.1681835881156044</v>
      </c>
      <c r="O647" s="112">
        <f t="shared" si="367"/>
        <v>1.1774167200000001</v>
      </c>
      <c r="P647" s="112">
        <f t="shared" si="347"/>
        <v>0</v>
      </c>
      <c r="Q647" s="162">
        <f t="shared" si="358"/>
        <v>0</v>
      </c>
      <c r="R647" s="30">
        <f t="shared" si="359"/>
        <v>0</v>
      </c>
      <c r="S647" s="112">
        <f t="shared" si="364"/>
        <v>0</v>
      </c>
      <c r="T647" s="122">
        <f t="shared" si="356"/>
        <v>0.20100000000000001</v>
      </c>
      <c r="U647" s="120">
        <f t="shared" si="363"/>
        <v>20</v>
      </c>
      <c r="V647" s="120">
        <v>252</v>
      </c>
      <c r="W647" s="119">
        <f t="shared" si="348"/>
        <v>1.0146422369999999</v>
      </c>
      <c r="X647" s="112">
        <f t="shared" si="349"/>
        <v>0</v>
      </c>
      <c r="Y647" s="112">
        <f t="shared" si="350"/>
        <v>0</v>
      </c>
      <c r="Z647" s="125" t="str">
        <f t="shared" si="360"/>
        <v>A+J=</v>
      </c>
      <c r="AA647" s="117">
        <f t="shared" si="361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22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3"/>
      <c r="DE647" s="1"/>
      <c r="DF647" s="1"/>
      <c r="DG647" s="1"/>
      <c r="DH647" s="1"/>
      <c r="DI647" s="1"/>
      <c r="DJ647" s="1"/>
      <c r="DK647" s="1"/>
      <c r="DL647" s="1"/>
      <c r="DM647" s="1"/>
      <c r="DN647" s="4"/>
      <c r="DO647" s="1"/>
      <c r="DP647" s="1"/>
      <c r="DQ647" s="1"/>
      <c r="DR647" s="1"/>
      <c r="DS647" s="1"/>
      <c r="DT647" s="1"/>
    </row>
    <row r="648" spans="1:124" ht="12.75" x14ac:dyDescent="0.2">
      <c r="A648" s="111">
        <f t="shared" si="351"/>
        <v>44913</v>
      </c>
      <c r="B648" s="112">
        <f t="shared" si="344"/>
        <v>0</v>
      </c>
      <c r="C648" s="112">
        <f t="shared" si="357"/>
        <v>0</v>
      </c>
      <c r="D648" s="113">
        <f t="shared" si="352"/>
        <v>5692.31</v>
      </c>
      <c r="E648" s="114">
        <f t="shared" si="365"/>
        <v>5739.56</v>
      </c>
      <c r="F648" s="115">
        <f t="shared" si="366"/>
        <v>44855</v>
      </c>
      <c r="G648" s="116">
        <f t="shared" si="345"/>
        <v>8.3006723105383262E-3</v>
      </c>
      <c r="H648" s="117">
        <f t="shared" si="353"/>
        <v>44915</v>
      </c>
      <c r="I648" s="117">
        <f t="shared" si="346"/>
        <v>44915</v>
      </c>
      <c r="J648" s="118">
        <f t="shared" si="354"/>
        <v>21</v>
      </c>
      <c r="K648" s="118">
        <f t="shared" si="369"/>
        <v>20</v>
      </c>
      <c r="L648" s="8">
        <f t="shared" si="355"/>
        <v>1.00790384</v>
      </c>
      <c r="M648" s="119">
        <f t="shared" si="368"/>
        <v>1.0083006699999999</v>
      </c>
      <c r="N648" s="119">
        <f t="shared" si="362"/>
        <v>1.1681835881156044</v>
      </c>
      <c r="O648" s="112">
        <f t="shared" si="367"/>
        <v>1.1774167200000001</v>
      </c>
      <c r="P648" s="112">
        <f t="shared" si="347"/>
        <v>0</v>
      </c>
      <c r="Q648" s="162">
        <f t="shared" si="358"/>
        <v>0</v>
      </c>
      <c r="R648" s="30">
        <f t="shared" si="359"/>
        <v>0</v>
      </c>
      <c r="S648" s="112">
        <f t="shared" si="364"/>
        <v>0</v>
      </c>
      <c r="T648" s="122">
        <f t="shared" si="356"/>
        <v>0.20100000000000001</v>
      </c>
      <c r="U648" s="120">
        <f t="shared" si="363"/>
        <v>20</v>
      </c>
      <c r="V648" s="120">
        <v>252</v>
      </c>
      <c r="W648" s="119">
        <f t="shared" si="348"/>
        <v>1.0146422369999999</v>
      </c>
      <c r="X648" s="112">
        <f t="shared" si="349"/>
        <v>0</v>
      </c>
      <c r="Y648" s="112">
        <f t="shared" si="350"/>
        <v>0</v>
      </c>
      <c r="Z648" s="125" t="str">
        <f t="shared" si="360"/>
        <v>A+J=</v>
      </c>
      <c r="AA648" s="117">
        <f t="shared" si="361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22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3"/>
      <c r="DE648" s="1"/>
      <c r="DF648" s="1"/>
      <c r="DG648" s="1"/>
      <c r="DH648" s="1"/>
      <c r="DI648" s="1"/>
      <c r="DJ648" s="1"/>
      <c r="DK648" s="1"/>
      <c r="DL648" s="1"/>
      <c r="DM648" s="1"/>
      <c r="DN648" s="4"/>
      <c r="DO648" s="1"/>
      <c r="DP648" s="1"/>
      <c r="DQ648" s="1"/>
      <c r="DR648" s="1"/>
      <c r="DS648" s="1"/>
      <c r="DT648" s="1"/>
    </row>
    <row r="649" spans="1:124" ht="12.75" x14ac:dyDescent="0.2">
      <c r="A649" s="111">
        <f t="shared" si="351"/>
        <v>44914</v>
      </c>
      <c r="B649" s="112">
        <f t="shared" si="344"/>
        <v>0</v>
      </c>
      <c r="C649" s="112">
        <f t="shared" si="357"/>
        <v>0</v>
      </c>
      <c r="D649" s="113">
        <f t="shared" si="352"/>
        <v>5692.31</v>
      </c>
      <c r="E649" s="114">
        <f t="shared" si="365"/>
        <v>5739.56</v>
      </c>
      <c r="F649" s="115">
        <f t="shared" si="366"/>
        <v>44855</v>
      </c>
      <c r="G649" s="116">
        <f t="shared" si="345"/>
        <v>8.3006723105383262E-3</v>
      </c>
      <c r="H649" s="117">
        <f t="shared" si="353"/>
        <v>44915</v>
      </c>
      <c r="I649" s="117">
        <f t="shared" si="346"/>
        <v>44915</v>
      </c>
      <c r="J649" s="118">
        <f t="shared" si="354"/>
        <v>21</v>
      </c>
      <c r="K649" s="118">
        <f t="shared" si="369"/>
        <v>20</v>
      </c>
      <c r="L649" s="8">
        <f t="shared" si="355"/>
        <v>1.00790384</v>
      </c>
      <c r="M649" s="119">
        <f t="shared" si="368"/>
        <v>1.0083006699999999</v>
      </c>
      <c r="N649" s="119">
        <f t="shared" si="362"/>
        <v>1.1681835881156044</v>
      </c>
      <c r="O649" s="112">
        <f t="shared" si="367"/>
        <v>1.1774167200000001</v>
      </c>
      <c r="P649" s="112">
        <f t="shared" si="347"/>
        <v>0</v>
      </c>
      <c r="Q649" s="162">
        <f t="shared" si="358"/>
        <v>0</v>
      </c>
      <c r="R649" s="30">
        <f t="shared" si="359"/>
        <v>0</v>
      </c>
      <c r="S649" s="112">
        <f t="shared" si="364"/>
        <v>0</v>
      </c>
      <c r="T649" s="122">
        <f t="shared" si="356"/>
        <v>0.20100000000000001</v>
      </c>
      <c r="U649" s="120">
        <f t="shared" si="363"/>
        <v>20</v>
      </c>
      <c r="V649" s="120">
        <v>252</v>
      </c>
      <c r="W649" s="119">
        <f t="shared" si="348"/>
        <v>1.0146422369999999</v>
      </c>
      <c r="X649" s="112">
        <f t="shared" si="349"/>
        <v>0</v>
      </c>
      <c r="Y649" s="112">
        <f t="shared" si="350"/>
        <v>0</v>
      </c>
      <c r="Z649" s="125" t="str">
        <f t="shared" si="360"/>
        <v>A+J=</v>
      </c>
      <c r="AA649" s="117">
        <f t="shared" si="361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22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3"/>
      <c r="DE649" s="1"/>
      <c r="DF649" s="1"/>
      <c r="DG649" s="1"/>
      <c r="DH649" s="1"/>
      <c r="DI649" s="1"/>
      <c r="DJ649" s="1"/>
      <c r="DK649" s="1"/>
      <c r="DL649" s="1"/>
      <c r="DM649" s="1"/>
      <c r="DN649" s="4"/>
      <c r="DO649" s="1"/>
      <c r="DP649" s="1"/>
      <c r="DQ649" s="1"/>
      <c r="DR649" s="1"/>
      <c r="DS649" s="1"/>
      <c r="DT649" s="1"/>
    </row>
    <row r="650" spans="1:124" ht="12.75" x14ac:dyDescent="0.2">
      <c r="A650" s="111">
        <f t="shared" si="351"/>
        <v>44915</v>
      </c>
      <c r="B650" s="112">
        <f t="shared" ref="B650:B713" si="370">(P650+X650)</f>
        <v>0</v>
      </c>
      <c r="C650" s="112">
        <f t="shared" si="357"/>
        <v>0</v>
      </c>
      <c r="D650" s="113">
        <f t="shared" si="352"/>
        <v>5692.31</v>
      </c>
      <c r="E650" s="114">
        <f t="shared" si="365"/>
        <v>5739.56</v>
      </c>
      <c r="F650" s="115">
        <f t="shared" si="366"/>
        <v>44855</v>
      </c>
      <c r="G650" s="116">
        <f t="shared" ref="G650:G713" si="371">(E650/D650)-1</f>
        <v>8.3006723105383262E-3</v>
      </c>
      <c r="H650" s="117">
        <f t="shared" si="353"/>
        <v>44946</v>
      </c>
      <c r="I650" s="117">
        <f t="shared" ref="I650:I713" si="372">IF(A650&gt;I649,H650,I649)</f>
        <v>44915</v>
      </c>
      <c r="J650" s="118">
        <f t="shared" si="354"/>
        <v>21</v>
      </c>
      <c r="K650" s="118">
        <f t="shared" si="369"/>
        <v>21</v>
      </c>
      <c r="L650" s="8">
        <f t="shared" si="355"/>
        <v>1.0083006699999999</v>
      </c>
      <c r="M650" s="119">
        <f t="shared" si="368"/>
        <v>1.0083006699999999</v>
      </c>
      <c r="N650" s="119">
        <f t="shared" si="362"/>
        <v>1.1681835881156044</v>
      </c>
      <c r="O650" s="112">
        <f t="shared" si="367"/>
        <v>1.1778802900000001</v>
      </c>
      <c r="P650" s="112">
        <f t="shared" ref="P650:P713" si="373">TRUNC(C650*O650,8)</f>
        <v>0</v>
      </c>
      <c r="Q650" s="162">
        <f t="shared" si="358"/>
        <v>21</v>
      </c>
      <c r="R650" s="30">
        <f t="shared" si="359"/>
        <v>4.2907000000000001E-2</v>
      </c>
      <c r="S650" s="112">
        <f t="shared" si="364"/>
        <v>0</v>
      </c>
      <c r="T650" s="122">
        <f t="shared" si="356"/>
        <v>0.20100000000000001</v>
      </c>
      <c r="U650" s="120">
        <f t="shared" si="363"/>
        <v>21</v>
      </c>
      <c r="V650" s="120">
        <v>252</v>
      </c>
      <c r="W650" s="119">
        <f t="shared" ref="W650:W713" si="374">ROUND((1+T650)^TRUNC((U650/V650),9),9)</f>
        <v>1.0153799509999999</v>
      </c>
      <c r="X650" s="112">
        <f t="shared" ref="X650:X713" si="375">TRUNC((P650*(W650-1)),8)</f>
        <v>0</v>
      </c>
      <c r="Y650" s="112">
        <f t="shared" ref="Y650:Y713" si="376">IF(Q650&gt;0,S650+X650,0)</f>
        <v>0</v>
      </c>
      <c r="Z650" s="125" t="str">
        <f t="shared" si="360"/>
        <v>A+J=</v>
      </c>
      <c r="AA650" s="117">
        <f t="shared" si="36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22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3"/>
      <c r="DE650" s="1"/>
      <c r="DF650" s="1"/>
      <c r="DG650" s="1"/>
      <c r="DH650" s="1"/>
      <c r="DI650" s="1"/>
      <c r="DJ650" s="1"/>
      <c r="DK650" s="1"/>
      <c r="DL650" s="1"/>
      <c r="DM650" s="1"/>
      <c r="DN650" s="4"/>
      <c r="DO650" s="1"/>
      <c r="DP650" s="1"/>
      <c r="DQ650" s="1"/>
      <c r="DR650" s="1"/>
      <c r="DS650" s="1"/>
      <c r="DT650" s="1"/>
    </row>
    <row r="651" spans="1:124" ht="12.75" x14ac:dyDescent="0.2">
      <c r="A651" s="111">
        <f t="shared" ref="A651:A714" si="377">(A650+1)</f>
        <v>44916</v>
      </c>
      <c r="B651" s="112">
        <f t="shared" si="370"/>
        <v>0</v>
      </c>
      <c r="C651" s="112">
        <f t="shared" si="357"/>
        <v>0</v>
      </c>
      <c r="D651" s="113">
        <f t="shared" ref="D651:D714" si="378">IF(E651=E650,D650,E650)</f>
        <v>5692.31</v>
      </c>
      <c r="E651" s="114">
        <f t="shared" si="365"/>
        <v>5739.56</v>
      </c>
      <c r="F651" s="115">
        <f t="shared" si="366"/>
        <v>44885</v>
      </c>
      <c r="G651" s="116">
        <f t="shared" si="371"/>
        <v>8.3006723105383262E-3</v>
      </c>
      <c r="H651" s="117">
        <f t="shared" ref="H651:H714" si="379">IF(DAY(A651)=H$9,VLOOKUP(A651,AH$118:AN$450,4),H650)</f>
        <v>44946</v>
      </c>
      <c r="I651" s="117">
        <f t="shared" si="372"/>
        <v>44946</v>
      </c>
      <c r="J651" s="118">
        <f t="shared" ref="J651:J714" si="380">IF(I651=I650,J650,NETWORKDAYS(I650,I651,$AD$148:$AD$502)-1)</f>
        <v>23</v>
      </c>
      <c r="K651" s="118">
        <f t="shared" si="369"/>
        <v>1</v>
      </c>
      <c r="L651" s="8">
        <f t="shared" ref="L651:L714" si="381">IF(E651&lt;D651,1,TRUNC((E651/D651)^TRUNC((K651/J651),9),8))</f>
        <v>1.00035947</v>
      </c>
      <c r="M651" s="119">
        <f t="shared" si="368"/>
        <v>1.0083006699999999</v>
      </c>
      <c r="N651" s="119">
        <f t="shared" si="362"/>
        <v>1.1778802945799678</v>
      </c>
      <c r="O651" s="112">
        <f t="shared" si="367"/>
        <v>1.1783037000000001</v>
      </c>
      <c r="P651" s="112">
        <f t="shared" si="373"/>
        <v>0</v>
      </c>
      <c r="Q651" s="162">
        <f t="shared" si="358"/>
        <v>0</v>
      </c>
      <c r="R651" s="30">
        <f t="shared" si="359"/>
        <v>0</v>
      </c>
      <c r="S651" s="112">
        <f t="shared" si="364"/>
        <v>0</v>
      </c>
      <c r="T651" s="122">
        <f t="shared" ref="T651:T714" si="382">(T650)</f>
        <v>0.20100000000000001</v>
      </c>
      <c r="U651" s="120">
        <f t="shared" si="363"/>
        <v>1</v>
      </c>
      <c r="V651" s="120">
        <v>252</v>
      </c>
      <c r="W651" s="119">
        <f t="shared" si="374"/>
        <v>1.000727068</v>
      </c>
      <c r="X651" s="112">
        <f t="shared" si="375"/>
        <v>0</v>
      </c>
      <c r="Y651" s="112">
        <f t="shared" si="376"/>
        <v>0</v>
      </c>
      <c r="Z651" s="125" t="str">
        <f t="shared" si="360"/>
        <v>A+J=</v>
      </c>
      <c r="AA651" s="117">
        <f t="shared" si="361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22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3"/>
      <c r="DE651" s="1"/>
      <c r="DF651" s="1"/>
      <c r="DG651" s="1"/>
      <c r="DH651" s="1"/>
      <c r="DI651" s="1"/>
      <c r="DJ651" s="1"/>
      <c r="DK651" s="1"/>
      <c r="DL651" s="1"/>
      <c r="DM651" s="1"/>
      <c r="DN651" s="4"/>
      <c r="DO651" s="1"/>
      <c r="DP651" s="1"/>
      <c r="DQ651" s="1"/>
      <c r="DR651" s="1"/>
      <c r="DS651" s="1"/>
      <c r="DT651" s="1"/>
    </row>
    <row r="652" spans="1:124" ht="12.75" x14ac:dyDescent="0.2">
      <c r="A652" s="111">
        <f t="shared" si="377"/>
        <v>44917</v>
      </c>
      <c r="B652" s="112">
        <f t="shared" si="370"/>
        <v>0</v>
      </c>
      <c r="C652" s="112">
        <f t="shared" ref="C652:C715" si="383">TRUNC(IF(Q651&gt;0,VLOOKUP(A651,$AD$12:$AE$140,2),C651),8)</f>
        <v>0</v>
      </c>
      <c r="D652" s="113">
        <f t="shared" si="378"/>
        <v>5692.31</v>
      </c>
      <c r="E652" s="114">
        <f t="shared" si="365"/>
        <v>5739.56</v>
      </c>
      <c r="F652" s="115">
        <f t="shared" si="366"/>
        <v>44885</v>
      </c>
      <c r="G652" s="116">
        <f t="shared" si="371"/>
        <v>8.3006723105383262E-3</v>
      </c>
      <c r="H652" s="117">
        <f t="shared" si="379"/>
        <v>44946</v>
      </c>
      <c r="I652" s="117">
        <f t="shared" si="372"/>
        <v>44946</v>
      </c>
      <c r="J652" s="118">
        <f t="shared" si="380"/>
        <v>23</v>
      </c>
      <c r="K652" s="118">
        <f t="shared" si="369"/>
        <v>2</v>
      </c>
      <c r="L652" s="8">
        <f t="shared" si="381"/>
        <v>1.0007190699999999</v>
      </c>
      <c r="M652" s="119">
        <f t="shared" si="368"/>
        <v>1.0083006699999999</v>
      </c>
      <c r="N652" s="119">
        <f t="shared" si="362"/>
        <v>1.1778802945799678</v>
      </c>
      <c r="O652" s="112">
        <f t="shared" si="367"/>
        <v>1.17872727</v>
      </c>
      <c r="P652" s="112">
        <f t="shared" si="373"/>
        <v>0</v>
      </c>
      <c r="Q652" s="162">
        <f t="shared" ref="Q652:Q715" si="384">IF(VLOOKUP(A652,AD$10:AK$140,8)=VLOOKUP(A651,AD$10:AK$140,8),0,VLOOKUP(A652,AD$10:AK$140,8))</f>
        <v>0</v>
      </c>
      <c r="R652" s="30">
        <f t="shared" ref="R652:R715" si="385">IF(Q652&gt;0,VLOOKUP($A652,$AD$10:$AI$140,6),0)</f>
        <v>0</v>
      </c>
      <c r="S652" s="112">
        <f t="shared" si="364"/>
        <v>0</v>
      </c>
      <c r="T652" s="122">
        <f t="shared" si="382"/>
        <v>0.20100000000000001</v>
      </c>
      <c r="U652" s="120">
        <f t="shared" si="363"/>
        <v>2</v>
      </c>
      <c r="V652" s="120">
        <v>252</v>
      </c>
      <c r="W652" s="119">
        <f t="shared" si="374"/>
        <v>1.0014546639999999</v>
      </c>
      <c r="X652" s="112">
        <f t="shared" si="375"/>
        <v>0</v>
      </c>
      <c r="Y652" s="112">
        <f t="shared" si="376"/>
        <v>0</v>
      </c>
      <c r="Z652" s="125" t="str">
        <f t="shared" ref="Z652:Z715" si="386">IF($Q651&gt;0,VLOOKUP($A651,$AD$10:$AM$140,9),Z651)</f>
        <v>A+J=</v>
      </c>
      <c r="AA652" s="117">
        <f t="shared" ref="AA652:AA715" si="387">IF($Q651&gt;0,VLOOKUP($A651,$AD$10:$AM$140,10),AA651)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22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3"/>
      <c r="DE652" s="1"/>
      <c r="DF652" s="1"/>
      <c r="DG652" s="1"/>
      <c r="DH652" s="1"/>
      <c r="DI652" s="1"/>
      <c r="DJ652" s="1"/>
      <c r="DK652" s="1"/>
      <c r="DL652" s="1"/>
      <c r="DM652" s="1"/>
      <c r="DN652" s="4"/>
      <c r="DO652" s="1"/>
      <c r="DP652" s="1"/>
      <c r="DQ652" s="1"/>
      <c r="DR652" s="1"/>
      <c r="DS652" s="1"/>
      <c r="DT652" s="1"/>
    </row>
    <row r="653" spans="1:124" ht="12.75" x14ac:dyDescent="0.2">
      <c r="A653" s="111">
        <f t="shared" si="377"/>
        <v>44918</v>
      </c>
      <c r="B653" s="112">
        <f t="shared" si="370"/>
        <v>0</v>
      </c>
      <c r="C653" s="112">
        <f t="shared" si="383"/>
        <v>0</v>
      </c>
      <c r="D653" s="113">
        <f t="shared" si="378"/>
        <v>5692.31</v>
      </c>
      <c r="E653" s="114">
        <f t="shared" si="365"/>
        <v>5739.56</v>
      </c>
      <c r="F653" s="115">
        <f t="shared" si="366"/>
        <v>44885</v>
      </c>
      <c r="G653" s="116">
        <f t="shared" si="371"/>
        <v>8.3006723105383262E-3</v>
      </c>
      <c r="H653" s="117">
        <f t="shared" si="379"/>
        <v>44946</v>
      </c>
      <c r="I653" s="117">
        <f t="shared" si="372"/>
        <v>44946</v>
      </c>
      <c r="J653" s="118">
        <f t="shared" si="380"/>
        <v>23</v>
      </c>
      <c r="K653" s="118">
        <f t="shared" si="369"/>
        <v>3</v>
      </c>
      <c r="L653" s="8">
        <f t="shared" si="381"/>
        <v>1.0010787999999999</v>
      </c>
      <c r="M653" s="119">
        <f t="shared" si="368"/>
        <v>1.0083006699999999</v>
      </c>
      <c r="N653" s="119">
        <f t="shared" si="362"/>
        <v>1.1778802945799678</v>
      </c>
      <c r="O653" s="112">
        <f t="shared" si="367"/>
        <v>1.1791509899999999</v>
      </c>
      <c r="P653" s="112">
        <f t="shared" si="373"/>
        <v>0</v>
      </c>
      <c r="Q653" s="162">
        <f t="shared" si="384"/>
        <v>0</v>
      </c>
      <c r="R653" s="30">
        <f t="shared" si="385"/>
        <v>0</v>
      </c>
      <c r="S653" s="112">
        <f t="shared" si="364"/>
        <v>0</v>
      </c>
      <c r="T653" s="122">
        <f t="shared" si="382"/>
        <v>0.20100000000000001</v>
      </c>
      <c r="U653" s="120">
        <f t="shared" si="363"/>
        <v>3</v>
      </c>
      <c r="V653" s="120">
        <v>252</v>
      </c>
      <c r="W653" s="119">
        <f t="shared" si="374"/>
        <v>1.00218279</v>
      </c>
      <c r="X653" s="112">
        <f t="shared" si="375"/>
        <v>0</v>
      </c>
      <c r="Y653" s="112">
        <f t="shared" si="376"/>
        <v>0</v>
      </c>
      <c r="Z653" s="125" t="str">
        <f t="shared" si="386"/>
        <v>A+J=</v>
      </c>
      <c r="AA653" s="117">
        <f t="shared" si="387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38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39"/>
      <c r="DO653" s="13"/>
      <c r="DP653" s="13"/>
      <c r="DQ653" s="13"/>
      <c r="DR653" s="13"/>
      <c r="DS653" s="13"/>
      <c r="DT653" s="13"/>
    </row>
    <row r="654" spans="1:124" ht="12.75" x14ac:dyDescent="0.2">
      <c r="A654" s="111">
        <f t="shared" si="377"/>
        <v>44919</v>
      </c>
      <c r="B654" s="112">
        <f t="shared" si="370"/>
        <v>0</v>
      </c>
      <c r="C654" s="112">
        <f t="shared" si="383"/>
        <v>0</v>
      </c>
      <c r="D654" s="113">
        <f t="shared" si="378"/>
        <v>5692.31</v>
      </c>
      <c r="E654" s="114">
        <f t="shared" si="365"/>
        <v>5739.56</v>
      </c>
      <c r="F654" s="115">
        <f t="shared" si="366"/>
        <v>44885</v>
      </c>
      <c r="G654" s="116">
        <f t="shared" si="371"/>
        <v>8.3006723105383262E-3</v>
      </c>
      <c r="H654" s="117">
        <f t="shared" si="379"/>
        <v>44946</v>
      </c>
      <c r="I654" s="117">
        <f t="shared" si="372"/>
        <v>44946</v>
      </c>
      <c r="J654" s="118">
        <f t="shared" si="380"/>
        <v>23</v>
      </c>
      <c r="K654" s="118">
        <f t="shared" si="369"/>
        <v>4</v>
      </c>
      <c r="L654" s="8">
        <f t="shared" si="381"/>
        <v>1.00143867</v>
      </c>
      <c r="M654" s="119">
        <f t="shared" si="368"/>
        <v>1.0083006699999999</v>
      </c>
      <c r="N654" s="119">
        <f t="shared" si="362"/>
        <v>1.1778802945799678</v>
      </c>
      <c r="O654" s="112">
        <f t="shared" si="367"/>
        <v>1.1795748699999999</v>
      </c>
      <c r="P654" s="112">
        <f t="shared" si="373"/>
        <v>0</v>
      </c>
      <c r="Q654" s="162">
        <f t="shared" si="384"/>
        <v>0</v>
      </c>
      <c r="R654" s="30">
        <f t="shared" si="385"/>
        <v>0</v>
      </c>
      <c r="S654" s="112">
        <f t="shared" si="364"/>
        <v>0</v>
      </c>
      <c r="T654" s="122">
        <f t="shared" si="382"/>
        <v>0.20100000000000001</v>
      </c>
      <c r="U654" s="120">
        <f t="shared" si="363"/>
        <v>4</v>
      </c>
      <c r="V654" s="120">
        <v>252</v>
      </c>
      <c r="W654" s="119">
        <f t="shared" si="374"/>
        <v>1.0029114450000001</v>
      </c>
      <c r="X654" s="112">
        <f t="shared" si="375"/>
        <v>0</v>
      </c>
      <c r="Y654" s="112">
        <f t="shared" si="376"/>
        <v>0</v>
      </c>
      <c r="Z654" s="125" t="str">
        <f t="shared" si="386"/>
        <v>A+J=</v>
      </c>
      <c r="AA654" s="117">
        <f t="shared" si="387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22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3"/>
      <c r="DE654" s="1"/>
      <c r="DF654" s="1"/>
      <c r="DG654" s="1"/>
      <c r="DH654" s="1"/>
      <c r="DI654" s="1"/>
      <c r="DJ654" s="1"/>
      <c r="DK654" s="1"/>
      <c r="DL654" s="1"/>
      <c r="DM654" s="1"/>
      <c r="DN654" s="4"/>
      <c r="DO654" s="1"/>
      <c r="DP654" s="1"/>
      <c r="DQ654" s="1"/>
      <c r="DR654" s="1"/>
      <c r="DS654" s="1"/>
      <c r="DT654" s="1"/>
    </row>
    <row r="655" spans="1:124" ht="12.75" x14ac:dyDescent="0.2">
      <c r="A655" s="111">
        <f t="shared" si="377"/>
        <v>44920</v>
      </c>
      <c r="B655" s="112">
        <f t="shared" si="370"/>
        <v>0</v>
      </c>
      <c r="C655" s="112">
        <f t="shared" si="383"/>
        <v>0</v>
      </c>
      <c r="D655" s="113">
        <f t="shared" si="378"/>
        <v>5692.31</v>
      </c>
      <c r="E655" s="114">
        <f t="shared" si="365"/>
        <v>5739.56</v>
      </c>
      <c r="F655" s="115">
        <f t="shared" si="366"/>
        <v>44885</v>
      </c>
      <c r="G655" s="116">
        <f t="shared" si="371"/>
        <v>8.3006723105383262E-3</v>
      </c>
      <c r="H655" s="117">
        <f t="shared" si="379"/>
        <v>44946</v>
      </c>
      <c r="I655" s="117">
        <f t="shared" si="372"/>
        <v>44946</v>
      </c>
      <c r="J655" s="118">
        <f t="shared" si="380"/>
        <v>23</v>
      </c>
      <c r="K655" s="118">
        <f t="shared" si="369"/>
        <v>4</v>
      </c>
      <c r="L655" s="8">
        <f t="shared" si="381"/>
        <v>1.00143867</v>
      </c>
      <c r="M655" s="119">
        <f t="shared" si="368"/>
        <v>1.0083006699999999</v>
      </c>
      <c r="N655" s="119">
        <f t="shared" si="362"/>
        <v>1.1778802945799678</v>
      </c>
      <c r="O655" s="112">
        <f t="shared" si="367"/>
        <v>1.1795748699999999</v>
      </c>
      <c r="P655" s="112">
        <f t="shared" si="373"/>
        <v>0</v>
      </c>
      <c r="Q655" s="162">
        <f t="shared" si="384"/>
        <v>0</v>
      </c>
      <c r="R655" s="30">
        <f t="shared" si="385"/>
        <v>0</v>
      </c>
      <c r="S655" s="112">
        <f t="shared" si="364"/>
        <v>0</v>
      </c>
      <c r="T655" s="122">
        <f t="shared" si="382"/>
        <v>0.20100000000000001</v>
      </c>
      <c r="U655" s="120">
        <f t="shared" si="363"/>
        <v>4</v>
      </c>
      <c r="V655" s="120">
        <v>252</v>
      </c>
      <c r="W655" s="119">
        <f t="shared" si="374"/>
        <v>1.0029114450000001</v>
      </c>
      <c r="X655" s="112">
        <f t="shared" si="375"/>
        <v>0</v>
      </c>
      <c r="Y655" s="112">
        <f t="shared" si="376"/>
        <v>0</v>
      </c>
      <c r="Z655" s="125" t="str">
        <f t="shared" si="386"/>
        <v>A+J=</v>
      </c>
      <c r="AA655" s="117">
        <f t="shared" si="387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25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26"/>
      <c r="DO655" s="3"/>
      <c r="DP655" s="3"/>
      <c r="DQ655" s="3"/>
      <c r="DR655" s="3"/>
      <c r="DS655" s="3"/>
      <c r="DT655" s="3"/>
    </row>
    <row r="656" spans="1:124" ht="12.75" x14ac:dyDescent="0.2">
      <c r="A656" s="111">
        <f t="shared" si="377"/>
        <v>44921</v>
      </c>
      <c r="B656" s="112">
        <f t="shared" si="370"/>
        <v>0</v>
      </c>
      <c r="C656" s="112">
        <f t="shared" si="383"/>
        <v>0</v>
      </c>
      <c r="D656" s="113">
        <f t="shared" si="378"/>
        <v>5692.31</v>
      </c>
      <c r="E656" s="114">
        <f t="shared" si="365"/>
        <v>5739.56</v>
      </c>
      <c r="F656" s="115">
        <f t="shared" si="366"/>
        <v>44885</v>
      </c>
      <c r="G656" s="116">
        <f t="shared" si="371"/>
        <v>8.3006723105383262E-3</v>
      </c>
      <c r="H656" s="117">
        <f t="shared" si="379"/>
        <v>44946</v>
      </c>
      <c r="I656" s="117">
        <f t="shared" si="372"/>
        <v>44946</v>
      </c>
      <c r="J656" s="118">
        <f t="shared" si="380"/>
        <v>23</v>
      </c>
      <c r="K656" s="118">
        <f t="shared" si="369"/>
        <v>4</v>
      </c>
      <c r="L656" s="8">
        <f t="shared" si="381"/>
        <v>1.00143867</v>
      </c>
      <c r="M656" s="119">
        <f t="shared" si="368"/>
        <v>1.0083006699999999</v>
      </c>
      <c r="N656" s="119">
        <f t="shared" si="362"/>
        <v>1.1778802945799678</v>
      </c>
      <c r="O656" s="112">
        <f t="shared" si="367"/>
        <v>1.1795748699999999</v>
      </c>
      <c r="P656" s="112">
        <f t="shared" si="373"/>
        <v>0</v>
      </c>
      <c r="Q656" s="162">
        <f t="shared" si="384"/>
        <v>0</v>
      </c>
      <c r="R656" s="30">
        <f t="shared" si="385"/>
        <v>0</v>
      </c>
      <c r="S656" s="112">
        <f t="shared" si="364"/>
        <v>0</v>
      </c>
      <c r="T656" s="122">
        <f t="shared" si="382"/>
        <v>0.20100000000000001</v>
      </c>
      <c r="U656" s="120">
        <f t="shared" si="363"/>
        <v>4</v>
      </c>
      <c r="V656" s="120">
        <v>252</v>
      </c>
      <c r="W656" s="119">
        <f t="shared" si="374"/>
        <v>1.0029114450000001</v>
      </c>
      <c r="X656" s="112">
        <f t="shared" si="375"/>
        <v>0</v>
      </c>
      <c r="Y656" s="112">
        <f t="shared" si="376"/>
        <v>0</v>
      </c>
      <c r="Z656" s="125" t="str">
        <f t="shared" si="386"/>
        <v>A+J=</v>
      </c>
      <c r="AA656" s="117">
        <f t="shared" si="387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22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3"/>
      <c r="DE656" s="1"/>
      <c r="DF656" s="1"/>
      <c r="DG656" s="1"/>
      <c r="DH656" s="1"/>
      <c r="DI656" s="1"/>
      <c r="DJ656" s="1"/>
      <c r="DK656" s="1"/>
      <c r="DL656" s="1"/>
      <c r="DM656" s="1"/>
      <c r="DN656" s="4"/>
      <c r="DO656" s="1"/>
      <c r="DP656" s="1"/>
      <c r="DQ656" s="1"/>
      <c r="DR656" s="1"/>
      <c r="DS656" s="1"/>
      <c r="DT656" s="1"/>
    </row>
    <row r="657" spans="1:124" ht="12.75" x14ac:dyDescent="0.2">
      <c r="A657" s="111">
        <f t="shared" si="377"/>
        <v>44922</v>
      </c>
      <c r="B657" s="112">
        <f t="shared" si="370"/>
        <v>0</v>
      </c>
      <c r="C657" s="112">
        <f t="shared" si="383"/>
        <v>0</v>
      </c>
      <c r="D657" s="113">
        <f t="shared" si="378"/>
        <v>5692.31</v>
      </c>
      <c r="E657" s="114">
        <f t="shared" si="365"/>
        <v>5739.56</v>
      </c>
      <c r="F657" s="115">
        <f t="shared" si="366"/>
        <v>44885</v>
      </c>
      <c r="G657" s="116">
        <f t="shared" si="371"/>
        <v>8.3006723105383262E-3</v>
      </c>
      <c r="H657" s="117">
        <f t="shared" si="379"/>
        <v>44946</v>
      </c>
      <c r="I657" s="117">
        <f t="shared" si="372"/>
        <v>44946</v>
      </c>
      <c r="J657" s="118">
        <f t="shared" si="380"/>
        <v>23</v>
      </c>
      <c r="K657" s="118">
        <f t="shared" si="369"/>
        <v>5</v>
      </c>
      <c r="L657" s="8">
        <f t="shared" si="381"/>
        <v>1.00179866</v>
      </c>
      <c r="M657" s="119">
        <f t="shared" si="368"/>
        <v>1.0083006699999999</v>
      </c>
      <c r="N657" s="119">
        <f t="shared" si="362"/>
        <v>1.1778802945799678</v>
      </c>
      <c r="O657" s="112">
        <f t="shared" si="367"/>
        <v>1.1799989</v>
      </c>
      <c r="P657" s="112">
        <f t="shared" si="373"/>
        <v>0</v>
      </c>
      <c r="Q657" s="162">
        <f t="shared" si="384"/>
        <v>0</v>
      </c>
      <c r="R657" s="30">
        <f t="shared" si="385"/>
        <v>0</v>
      </c>
      <c r="S657" s="112">
        <f t="shared" si="364"/>
        <v>0</v>
      </c>
      <c r="T657" s="122">
        <f t="shared" si="382"/>
        <v>0.20100000000000001</v>
      </c>
      <c r="U657" s="120">
        <f t="shared" si="363"/>
        <v>5</v>
      </c>
      <c r="V657" s="120">
        <v>252</v>
      </c>
      <c r="W657" s="119">
        <f t="shared" si="374"/>
        <v>1.00364063</v>
      </c>
      <c r="X657" s="112">
        <f t="shared" si="375"/>
        <v>0</v>
      </c>
      <c r="Y657" s="112">
        <f t="shared" si="376"/>
        <v>0</v>
      </c>
      <c r="Z657" s="125" t="str">
        <f t="shared" si="386"/>
        <v>A+J=</v>
      </c>
      <c r="AA657" s="117">
        <f t="shared" si="387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22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3"/>
      <c r="DE657" s="1"/>
      <c r="DF657" s="1"/>
      <c r="DG657" s="1"/>
      <c r="DH657" s="1"/>
      <c r="DI657" s="1"/>
      <c r="DJ657" s="1"/>
      <c r="DK657" s="1"/>
      <c r="DL657" s="1"/>
      <c r="DM657" s="1"/>
      <c r="DN657" s="4"/>
      <c r="DO657" s="1"/>
      <c r="DP657" s="1"/>
      <c r="DQ657" s="1"/>
      <c r="DR657" s="1"/>
      <c r="DS657" s="1"/>
      <c r="DT657" s="1"/>
    </row>
    <row r="658" spans="1:124" ht="12.75" x14ac:dyDescent="0.2">
      <c r="A658" s="111">
        <f t="shared" si="377"/>
        <v>44923</v>
      </c>
      <c r="B658" s="112">
        <f t="shared" si="370"/>
        <v>0</v>
      </c>
      <c r="C658" s="112">
        <f t="shared" si="383"/>
        <v>0</v>
      </c>
      <c r="D658" s="113">
        <f t="shared" si="378"/>
        <v>5692.31</v>
      </c>
      <c r="E658" s="114">
        <f t="shared" si="365"/>
        <v>5739.56</v>
      </c>
      <c r="F658" s="115">
        <f t="shared" si="366"/>
        <v>44885</v>
      </c>
      <c r="G658" s="116">
        <f t="shared" si="371"/>
        <v>8.3006723105383262E-3</v>
      </c>
      <c r="H658" s="117">
        <f t="shared" si="379"/>
        <v>44946</v>
      </c>
      <c r="I658" s="117">
        <f t="shared" si="372"/>
        <v>44946</v>
      </c>
      <c r="J658" s="118">
        <f t="shared" si="380"/>
        <v>23</v>
      </c>
      <c r="K658" s="118">
        <f t="shared" si="369"/>
        <v>6</v>
      </c>
      <c r="L658" s="8">
        <f t="shared" si="381"/>
        <v>1.00215878</v>
      </c>
      <c r="M658" s="119">
        <f t="shared" si="368"/>
        <v>1.0083006699999999</v>
      </c>
      <c r="N658" s="119">
        <f t="shared" si="362"/>
        <v>1.1778802945799678</v>
      </c>
      <c r="O658" s="112">
        <f t="shared" si="367"/>
        <v>1.18042307</v>
      </c>
      <c r="P658" s="112">
        <f t="shared" si="373"/>
        <v>0</v>
      </c>
      <c r="Q658" s="162">
        <f t="shared" si="384"/>
        <v>0</v>
      </c>
      <c r="R658" s="30">
        <f t="shared" si="385"/>
        <v>0</v>
      </c>
      <c r="S658" s="112">
        <f t="shared" si="364"/>
        <v>0</v>
      </c>
      <c r="T658" s="122">
        <f t="shared" si="382"/>
        <v>0.20100000000000001</v>
      </c>
      <c r="U658" s="120">
        <f t="shared" si="363"/>
        <v>6</v>
      </c>
      <c r="V658" s="120">
        <v>252</v>
      </c>
      <c r="W658" s="119">
        <f t="shared" si="374"/>
        <v>1.0043703450000001</v>
      </c>
      <c r="X658" s="112">
        <f t="shared" si="375"/>
        <v>0</v>
      </c>
      <c r="Y658" s="112">
        <f t="shared" si="376"/>
        <v>0</v>
      </c>
      <c r="Z658" s="125" t="str">
        <f t="shared" si="386"/>
        <v>A+J=</v>
      </c>
      <c r="AA658" s="117">
        <f t="shared" si="387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22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3"/>
      <c r="DE658" s="1"/>
      <c r="DF658" s="1"/>
      <c r="DG658" s="1"/>
      <c r="DH658" s="1"/>
      <c r="DI658" s="1"/>
      <c r="DJ658" s="1"/>
      <c r="DK658" s="1"/>
      <c r="DL658" s="1"/>
      <c r="DM658" s="1"/>
      <c r="DN658" s="4"/>
      <c r="DO658" s="1"/>
      <c r="DP658" s="1"/>
      <c r="DQ658" s="1"/>
      <c r="DR658" s="1"/>
      <c r="DS658" s="1"/>
      <c r="DT658" s="1"/>
    </row>
    <row r="659" spans="1:124" ht="12.75" x14ac:dyDescent="0.2">
      <c r="A659" s="111">
        <f t="shared" si="377"/>
        <v>44924</v>
      </c>
      <c r="B659" s="112">
        <f t="shared" si="370"/>
        <v>0</v>
      </c>
      <c r="C659" s="112">
        <f t="shared" si="383"/>
        <v>0</v>
      </c>
      <c r="D659" s="113">
        <f t="shared" si="378"/>
        <v>5692.31</v>
      </c>
      <c r="E659" s="114">
        <f t="shared" si="365"/>
        <v>5739.56</v>
      </c>
      <c r="F659" s="115">
        <f t="shared" si="366"/>
        <v>44885</v>
      </c>
      <c r="G659" s="116">
        <f t="shared" si="371"/>
        <v>8.3006723105383262E-3</v>
      </c>
      <c r="H659" s="117">
        <f t="shared" si="379"/>
        <v>44946</v>
      </c>
      <c r="I659" s="117">
        <f t="shared" si="372"/>
        <v>44946</v>
      </c>
      <c r="J659" s="118">
        <f t="shared" si="380"/>
        <v>23</v>
      </c>
      <c r="K659" s="118">
        <f t="shared" si="369"/>
        <v>7</v>
      </c>
      <c r="L659" s="8">
        <f t="shared" si="381"/>
        <v>1.00251903</v>
      </c>
      <c r="M659" s="119">
        <f t="shared" si="368"/>
        <v>1.0083006699999999</v>
      </c>
      <c r="N659" s="119">
        <f t="shared" si="362"/>
        <v>1.1778802945799678</v>
      </c>
      <c r="O659" s="112">
        <f t="shared" si="367"/>
        <v>1.1808474099999999</v>
      </c>
      <c r="P659" s="112">
        <f t="shared" si="373"/>
        <v>0</v>
      </c>
      <c r="Q659" s="162">
        <f t="shared" si="384"/>
        <v>0</v>
      </c>
      <c r="R659" s="30">
        <f t="shared" si="385"/>
        <v>0</v>
      </c>
      <c r="S659" s="112">
        <f t="shared" si="364"/>
        <v>0</v>
      </c>
      <c r="T659" s="122">
        <f t="shared" si="382"/>
        <v>0.20100000000000001</v>
      </c>
      <c r="U659" s="120">
        <f t="shared" si="363"/>
        <v>7</v>
      </c>
      <c r="V659" s="120">
        <v>252</v>
      </c>
      <c r="W659" s="119">
        <f t="shared" si="374"/>
        <v>1.0051005900000001</v>
      </c>
      <c r="X659" s="112">
        <f t="shared" si="375"/>
        <v>0</v>
      </c>
      <c r="Y659" s="112">
        <f t="shared" si="376"/>
        <v>0</v>
      </c>
      <c r="Z659" s="125" t="str">
        <f t="shared" si="386"/>
        <v>A+J=</v>
      </c>
      <c r="AA659" s="117">
        <f t="shared" si="387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22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3"/>
      <c r="DE659" s="1"/>
      <c r="DF659" s="1"/>
      <c r="DG659" s="1"/>
      <c r="DH659" s="1"/>
      <c r="DI659" s="1"/>
      <c r="DJ659" s="1"/>
      <c r="DK659" s="1"/>
      <c r="DL659" s="1"/>
      <c r="DM659" s="1"/>
      <c r="DN659" s="4"/>
      <c r="DO659" s="1"/>
      <c r="DP659" s="1"/>
      <c r="DQ659" s="1"/>
      <c r="DR659" s="1"/>
      <c r="DS659" s="1"/>
      <c r="DT659" s="1"/>
    </row>
    <row r="660" spans="1:124" ht="12.75" x14ac:dyDescent="0.2">
      <c r="A660" s="111">
        <f t="shared" si="377"/>
        <v>44925</v>
      </c>
      <c r="B660" s="112">
        <f t="shared" si="370"/>
        <v>0</v>
      </c>
      <c r="C660" s="112">
        <f t="shared" si="383"/>
        <v>0</v>
      </c>
      <c r="D660" s="113">
        <f t="shared" si="378"/>
        <v>5692.31</v>
      </c>
      <c r="E660" s="114">
        <f t="shared" si="365"/>
        <v>5739.56</v>
      </c>
      <c r="F660" s="115">
        <f t="shared" si="366"/>
        <v>44885</v>
      </c>
      <c r="G660" s="116">
        <f t="shared" si="371"/>
        <v>8.3006723105383262E-3</v>
      </c>
      <c r="H660" s="117">
        <f t="shared" si="379"/>
        <v>44946</v>
      </c>
      <c r="I660" s="117">
        <f t="shared" si="372"/>
        <v>44946</v>
      </c>
      <c r="J660" s="118">
        <f t="shared" si="380"/>
        <v>23</v>
      </c>
      <c r="K660" s="118">
        <f t="shared" si="369"/>
        <v>8</v>
      </c>
      <c r="L660" s="8">
        <f t="shared" si="381"/>
        <v>1.00287941</v>
      </c>
      <c r="M660" s="119">
        <f t="shared" si="368"/>
        <v>1.0083006699999999</v>
      </c>
      <c r="N660" s="119">
        <f t="shared" si="362"/>
        <v>1.1778802945799678</v>
      </c>
      <c r="O660" s="112">
        <f t="shared" si="367"/>
        <v>1.1812718900000001</v>
      </c>
      <c r="P660" s="112">
        <f t="shared" si="373"/>
        <v>0</v>
      </c>
      <c r="Q660" s="162">
        <f t="shared" si="384"/>
        <v>0</v>
      </c>
      <c r="R660" s="30">
        <f t="shared" si="385"/>
        <v>0</v>
      </c>
      <c r="S660" s="112">
        <f t="shared" si="364"/>
        <v>0</v>
      </c>
      <c r="T660" s="122">
        <f t="shared" si="382"/>
        <v>0.20100000000000001</v>
      </c>
      <c r="U660" s="120">
        <f t="shared" si="363"/>
        <v>8</v>
      </c>
      <c r="V660" s="120">
        <v>252</v>
      </c>
      <c r="W660" s="119">
        <f t="shared" si="374"/>
        <v>1.005831366</v>
      </c>
      <c r="X660" s="112">
        <f t="shared" si="375"/>
        <v>0</v>
      </c>
      <c r="Y660" s="112">
        <f t="shared" si="376"/>
        <v>0</v>
      </c>
      <c r="Z660" s="125" t="str">
        <f t="shared" si="386"/>
        <v>A+J=</v>
      </c>
      <c r="AA660" s="117">
        <f t="shared" si="387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22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3"/>
      <c r="DE660" s="1"/>
      <c r="DF660" s="1"/>
      <c r="DG660" s="1"/>
      <c r="DH660" s="1"/>
      <c r="DI660" s="1"/>
      <c r="DJ660" s="1"/>
      <c r="DK660" s="1"/>
      <c r="DL660" s="1"/>
      <c r="DM660" s="1"/>
      <c r="DN660" s="4"/>
      <c r="DO660" s="1"/>
      <c r="DP660" s="1"/>
      <c r="DQ660" s="1"/>
      <c r="DR660" s="1"/>
      <c r="DS660" s="1"/>
      <c r="DT660" s="1"/>
    </row>
    <row r="661" spans="1:124" ht="12.75" x14ac:dyDescent="0.2">
      <c r="A661" s="111">
        <f t="shared" si="377"/>
        <v>44926</v>
      </c>
      <c r="B661" s="112">
        <f t="shared" si="370"/>
        <v>0</v>
      </c>
      <c r="C661" s="112">
        <f t="shared" si="383"/>
        <v>0</v>
      </c>
      <c r="D661" s="113">
        <f t="shared" si="378"/>
        <v>5692.31</v>
      </c>
      <c r="E661" s="114">
        <f t="shared" si="365"/>
        <v>5739.56</v>
      </c>
      <c r="F661" s="115">
        <f t="shared" si="366"/>
        <v>44885</v>
      </c>
      <c r="G661" s="116">
        <f t="shared" si="371"/>
        <v>8.3006723105383262E-3</v>
      </c>
      <c r="H661" s="117">
        <f t="shared" si="379"/>
        <v>44946</v>
      </c>
      <c r="I661" s="117">
        <f t="shared" si="372"/>
        <v>44946</v>
      </c>
      <c r="J661" s="118">
        <f t="shared" si="380"/>
        <v>23</v>
      </c>
      <c r="K661" s="118">
        <f t="shared" si="369"/>
        <v>9</v>
      </c>
      <c r="L661" s="8">
        <f t="shared" si="381"/>
        <v>1.00323991</v>
      </c>
      <c r="M661" s="119">
        <f t="shared" si="368"/>
        <v>1.0083006699999999</v>
      </c>
      <c r="N661" s="119">
        <f t="shared" si="362"/>
        <v>1.1778802945799678</v>
      </c>
      <c r="O661" s="112">
        <f t="shared" si="367"/>
        <v>1.18169652</v>
      </c>
      <c r="P661" s="112">
        <f t="shared" si="373"/>
        <v>0</v>
      </c>
      <c r="Q661" s="162">
        <f t="shared" si="384"/>
        <v>0</v>
      </c>
      <c r="R661" s="30">
        <f t="shared" si="385"/>
        <v>0</v>
      </c>
      <c r="S661" s="112">
        <f t="shared" si="364"/>
        <v>0</v>
      </c>
      <c r="T661" s="122">
        <f t="shared" si="382"/>
        <v>0.20100000000000001</v>
      </c>
      <c r="U661" s="120">
        <f t="shared" si="363"/>
        <v>9</v>
      </c>
      <c r="V661" s="120">
        <v>252</v>
      </c>
      <c r="W661" s="119">
        <f t="shared" si="374"/>
        <v>1.006562674</v>
      </c>
      <c r="X661" s="112">
        <f t="shared" si="375"/>
        <v>0</v>
      </c>
      <c r="Y661" s="112">
        <f t="shared" si="376"/>
        <v>0</v>
      </c>
      <c r="Z661" s="125" t="str">
        <f t="shared" si="386"/>
        <v>A+J=</v>
      </c>
      <c r="AA661" s="117">
        <f t="shared" si="387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22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3"/>
      <c r="DE661" s="1"/>
      <c r="DF661" s="1"/>
      <c r="DG661" s="1"/>
      <c r="DH661" s="1"/>
      <c r="DI661" s="1"/>
      <c r="DJ661" s="1"/>
      <c r="DK661" s="1"/>
      <c r="DL661" s="1"/>
      <c r="DM661" s="1"/>
      <c r="DN661" s="4"/>
      <c r="DO661" s="1"/>
      <c r="DP661" s="1"/>
      <c r="DQ661" s="1"/>
      <c r="DR661" s="1"/>
      <c r="DS661" s="1"/>
      <c r="DT661" s="1"/>
    </row>
    <row r="662" spans="1:124" ht="12.75" x14ac:dyDescent="0.2">
      <c r="A662" s="111">
        <f t="shared" si="377"/>
        <v>44927</v>
      </c>
      <c r="B662" s="112">
        <f t="shared" si="370"/>
        <v>0</v>
      </c>
      <c r="C662" s="112">
        <f t="shared" si="383"/>
        <v>0</v>
      </c>
      <c r="D662" s="113">
        <f t="shared" si="378"/>
        <v>5692.31</v>
      </c>
      <c r="E662" s="114">
        <f t="shared" si="365"/>
        <v>5739.56</v>
      </c>
      <c r="F662" s="115">
        <f t="shared" si="366"/>
        <v>44885</v>
      </c>
      <c r="G662" s="116">
        <f t="shared" si="371"/>
        <v>8.3006723105383262E-3</v>
      </c>
      <c r="H662" s="117">
        <f t="shared" si="379"/>
        <v>44946</v>
      </c>
      <c r="I662" s="117">
        <f t="shared" si="372"/>
        <v>44946</v>
      </c>
      <c r="J662" s="118">
        <f t="shared" si="380"/>
        <v>23</v>
      </c>
      <c r="K662" s="118">
        <f t="shared" si="369"/>
        <v>9</v>
      </c>
      <c r="L662" s="8">
        <f t="shared" si="381"/>
        <v>1.00323991</v>
      </c>
      <c r="M662" s="119">
        <f t="shared" si="368"/>
        <v>1.0083006699999999</v>
      </c>
      <c r="N662" s="119">
        <f t="shared" si="362"/>
        <v>1.1778802945799678</v>
      </c>
      <c r="O662" s="112">
        <f t="shared" si="367"/>
        <v>1.18169652</v>
      </c>
      <c r="P662" s="112">
        <f t="shared" si="373"/>
        <v>0</v>
      </c>
      <c r="Q662" s="162">
        <f t="shared" si="384"/>
        <v>0</v>
      </c>
      <c r="R662" s="30">
        <f t="shared" si="385"/>
        <v>0</v>
      </c>
      <c r="S662" s="112">
        <f t="shared" si="364"/>
        <v>0</v>
      </c>
      <c r="T662" s="122">
        <f t="shared" si="382"/>
        <v>0.20100000000000001</v>
      </c>
      <c r="U662" s="120">
        <f t="shared" si="363"/>
        <v>9</v>
      </c>
      <c r="V662" s="120">
        <v>252</v>
      </c>
      <c r="W662" s="119">
        <f t="shared" si="374"/>
        <v>1.006562674</v>
      </c>
      <c r="X662" s="112">
        <f t="shared" si="375"/>
        <v>0</v>
      </c>
      <c r="Y662" s="112">
        <f t="shared" si="376"/>
        <v>0</v>
      </c>
      <c r="Z662" s="125" t="str">
        <f t="shared" si="386"/>
        <v>A+J=</v>
      </c>
      <c r="AA662" s="117">
        <f t="shared" si="387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22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3"/>
      <c r="DE662" s="1"/>
      <c r="DF662" s="1"/>
      <c r="DG662" s="1"/>
      <c r="DH662" s="1"/>
      <c r="DI662" s="1"/>
      <c r="DJ662" s="1"/>
      <c r="DK662" s="1"/>
      <c r="DL662" s="1"/>
      <c r="DM662" s="1"/>
      <c r="DN662" s="4"/>
      <c r="DO662" s="1"/>
      <c r="DP662" s="1"/>
      <c r="DQ662" s="1"/>
      <c r="DR662" s="1"/>
      <c r="DS662" s="1"/>
      <c r="DT662" s="1"/>
    </row>
    <row r="663" spans="1:124" ht="12.75" x14ac:dyDescent="0.2">
      <c r="A663" s="111">
        <f t="shared" si="377"/>
        <v>44928</v>
      </c>
      <c r="B663" s="112">
        <f t="shared" si="370"/>
        <v>0</v>
      </c>
      <c r="C663" s="112">
        <f t="shared" si="383"/>
        <v>0</v>
      </c>
      <c r="D663" s="113">
        <f t="shared" si="378"/>
        <v>5692.31</v>
      </c>
      <c r="E663" s="114">
        <f t="shared" si="365"/>
        <v>5739.56</v>
      </c>
      <c r="F663" s="115">
        <f t="shared" si="366"/>
        <v>44885</v>
      </c>
      <c r="G663" s="116">
        <f t="shared" si="371"/>
        <v>8.3006723105383262E-3</v>
      </c>
      <c r="H663" s="117">
        <f t="shared" si="379"/>
        <v>44946</v>
      </c>
      <c r="I663" s="117">
        <f t="shared" si="372"/>
        <v>44946</v>
      </c>
      <c r="J663" s="118">
        <f t="shared" si="380"/>
        <v>23</v>
      </c>
      <c r="K663" s="118">
        <f t="shared" si="369"/>
        <v>9</v>
      </c>
      <c r="L663" s="8">
        <f t="shared" si="381"/>
        <v>1.00323991</v>
      </c>
      <c r="M663" s="119">
        <f t="shared" si="368"/>
        <v>1.0083006699999999</v>
      </c>
      <c r="N663" s="119">
        <f t="shared" si="362"/>
        <v>1.1778802945799678</v>
      </c>
      <c r="O663" s="112">
        <f t="shared" si="367"/>
        <v>1.18169652</v>
      </c>
      <c r="P663" s="112">
        <f t="shared" si="373"/>
        <v>0</v>
      </c>
      <c r="Q663" s="162">
        <f t="shared" si="384"/>
        <v>0</v>
      </c>
      <c r="R663" s="30">
        <f t="shared" si="385"/>
        <v>0</v>
      </c>
      <c r="S663" s="112">
        <f t="shared" si="364"/>
        <v>0</v>
      </c>
      <c r="T663" s="122">
        <f t="shared" si="382"/>
        <v>0.20100000000000001</v>
      </c>
      <c r="U663" s="120">
        <f t="shared" si="363"/>
        <v>9</v>
      </c>
      <c r="V663" s="120">
        <v>252</v>
      </c>
      <c r="W663" s="119">
        <f t="shared" si="374"/>
        <v>1.006562674</v>
      </c>
      <c r="X663" s="112">
        <f t="shared" si="375"/>
        <v>0</v>
      </c>
      <c r="Y663" s="112">
        <f t="shared" si="376"/>
        <v>0</v>
      </c>
      <c r="Z663" s="125" t="str">
        <f t="shared" si="386"/>
        <v>A+J=</v>
      </c>
      <c r="AA663" s="117">
        <f t="shared" si="387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22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3"/>
      <c r="DE663" s="1"/>
      <c r="DF663" s="1"/>
      <c r="DG663" s="1"/>
      <c r="DH663" s="1"/>
      <c r="DI663" s="1"/>
      <c r="DJ663" s="1"/>
      <c r="DK663" s="1"/>
      <c r="DL663" s="1"/>
      <c r="DM663" s="1"/>
      <c r="DN663" s="4"/>
      <c r="DO663" s="1"/>
      <c r="DP663" s="1"/>
      <c r="DQ663" s="1"/>
      <c r="DR663" s="1"/>
      <c r="DS663" s="1"/>
      <c r="DT663" s="1"/>
    </row>
    <row r="664" spans="1:124" ht="12.75" x14ac:dyDescent="0.2">
      <c r="A664" s="111">
        <f t="shared" si="377"/>
        <v>44929</v>
      </c>
      <c r="B664" s="112">
        <f t="shared" si="370"/>
        <v>0</v>
      </c>
      <c r="C664" s="112">
        <f t="shared" si="383"/>
        <v>0</v>
      </c>
      <c r="D664" s="113">
        <f t="shared" si="378"/>
        <v>5692.31</v>
      </c>
      <c r="E664" s="114">
        <f t="shared" si="365"/>
        <v>5739.56</v>
      </c>
      <c r="F664" s="115">
        <f t="shared" si="366"/>
        <v>44885</v>
      </c>
      <c r="G664" s="116">
        <f t="shared" si="371"/>
        <v>8.3006723105383262E-3</v>
      </c>
      <c r="H664" s="117">
        <f t="shared" si="379"/>
        <v>44946</v>
      </c>
      <c r="I664" s="117">
        <f t="shared" si="372"/>
        <v>44946</v>
      </c>
      <c r="J664" s="118">
        <f t="shared" si="380"/>
        <v>23</v>
      </c>
      <c r="K664" s="118">
        <f t="shared" si="369"/>
        <v>10</v>
      </c>
      <c r="L664" s="8">
        <f t="shared" si="381"/>
        <v>1.00360055</v>
      </c>
      <c r="M664" s="119">
        <f t="shared" si="368"/>
        <v>1.0083006699999999</v>
      </c>
      <c r="N664" s="119">
        <f t="shared" si="362"/>
        <v>1.1778802945799678</v>
      </c>
      <c r="O664" s="112">
        <f t="shared" si="367"/>
        <v>1.1821213100000001</v>
      </c>
      <c r="P664" s="112">
        <f t="shared" si="373"/>
        <v>0</v>
      </c>
      <c r="Q664" s="162">
        <f t="shared" si="384"/>
        <v>0</v>
      </c>
      <c r="R664" s="30">
        <f t="shared" si="385"/>
        <v>0</v>
      </c>
      <c r="S664" s="112">
        <f t="shared" si="364"/>
        <v>0</v>
      </c>
      <c r="T664" s="122">
        <f t="shared" si="382"/>
        <v>0.20100000000000001</v>
      </c>
      <c r="U664" s="120">
        <f t="shared" si="363"/>
        <v>10</v>
      </c>
      <c r="V664" s="120">
        <v>252</v>
      </c>
      <c r="W664" s="119">
        <f t="shared" si="374"/>
        <v>1.007294514</v>
      </c>
      <c r="X664" s="112">
        <f t="shared" si="375"/>
        <v>0</v>
      </c>
      <c r="Y664" s="112">
        <f t="shared" si="376"/>
        <v>0</v>
      </c>
      <c r="Z664" s="125" t="str">
        <f t="shared" si="386"/>
        <v>A+J=</v>
      </c>
      <c r="AA664" s="117">
        <f t="shared" si="387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22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3"/>
      <c r="DE664" s="1"/>
      <c r="DF664" s="1"/>
      <c r="DG664" s="1"/>
      <c r="DH664" s="1"/>
      <c r="DI664" s="1"/>
      <c r="DJ664" s="1"/>
      <c r="DK664" s="1"/>
      <c r="DL664" s="1"/>
      <c r="DM664" s="1"/>
      <c r="DN664" s="4"/>
      <c r="DO664" s="1"/>
      <c r="DP664" s="1"/>
      <c r="DQ664" s="1"/>
      <c r="DR664" s="1"/>
      <c r="DS664" s="1"/>
      <c r="DT664" s="1"/>
    </row>
    <row r="665" spans="1:124" ht="12.75" x14ac:dyDescent="0.2">
      <c r="A665" s="111">
        <f t="shared" si="377"/>
        <v>44930</v>
      </c>
      <c r="B665" s="112">
        <f t="shared" si="370"/>
        <v>0</v>
      </c>
      <c r="C665" s="112">
        <f t="shared" si="383"/>
        <v>0</v>
      </c>
      <c r="D665" s="113">
        <f t="shared" si="378"/>
        <v>5692.31</v>
      </c>
      <c r="E665" s="114">
        <f t="shared" si="365"/>
        <v>5739.56</v>
      </c>
      <c r="F665" s="115">
        <f t="shared" si="366"/>
        <v>44885</v>
      </c>
      <c r="G665" s="116">
        <f t="shared" si="371"/>
        <v>8.3006723105383262E-3</v>
      </c>
      <c r="H665" s="117">
        <f t="shared" si="379"/>
        <v>44946</v>
      </c>
      <c r="I665" s="117">
        <f t="shared" si="372"/>
        <v>44946</v>
      </c>
      <c r="J665" s="118">
        <f t="shared" si="380"/>
        <v>23</v>
      </c>
      <c r="K665" s="118">
        <f t="shared" si="369"/>
        <v>11</v>
      </c>
      <c r="L665" s="8">
        <f t="shared" si="381"/>
        <v>1.0039613199999999</v>
      </c>
      <c r="M665" s="119">
        <f t="shared" si="368"/>
        <v>1.0083006699999999</v>
      </c>
      <c r="N665" s="119">
        <f t="shared" si="362"/>
        <v>1.1778802945799678</v>
      </c>
      <c r="O665" s="112">
        <f t="shared" si="367"/>
        <v>1.1825462499999999</v>
      </c>
      <c r="P665" s="112">
        <f t="shared" si="373"/>
        <v>0</v>
      </c>
      <c r="Q665" s="162">
        <f t="shared" si="384"/>
        <v>0</v>
      </c>
      <c r="R665" s="30">
        <f t="shared" si="385"/>
        <v>0</v>
      </c>
      <c r="S665" s="112">
        <f t="shared" si="364"/>
        <v>0</v>
      </c>
      <c r="T665" s="122">
        <f t="shared" si="382"/>
        <v>0.20100000000000001</v>
      </c>
      <c r="U665" s="120">
        <f t="shared" si="363"/>
        <v>11</v>
      </c>
      <c r="V665" s="120">
        <v>252</v>
      </c>
      <c r="W665" s="119">
        <f t="shared" si="374"/>
        <v>1.008026885</v>
      </c>
      <c r="X665" s="112">
        <f t="shared" si="375"/>
        <v>0</v>
      </c>
      <c r="Y665" s="112">
        <f t="shared" si="376"/>
        <v>0</v>
      </c>
      <c r="Z665" s="125" t="str">
        <f t="shared" si="386"/>
        <v>A+J=</v>
      </c>
      <c r="AA665" s="117">
        <f t="shared" si="387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22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3"/>
      <c r="DE665" s="1"/>
      <c r="DF665" s="1"/>
      <c r="DG665" s="1"/>
      <c r="DH665" s="1"/>
      <c r="DI665" s="1"/>
      <c r="DJ665" s="1"/>
      <c r="DK665" s="1"/>
      <c r="DL665" s="1"/>
      <c r="DM665" s="1"/>
      <c r="DN665" s="4"/>
      <c r="DO665" s="1"/>
      <c r="DP665" s="1"/>
      <c r="DQ665" s="1"/>
      <c r="DR665" s="1"/>
      <c r="DS665" s="1"/>
      <c r="DT665" s="1"/>
    </row>
    <row r="666" spans="1:124" ht="12.75" x14ac:dyDescent="0.2">
      <c r="A666" s="111">
        <f t="shared" si="377"/>
        <v>44931</v>
      </c>
      <c r="B666" s="112">
        <f t="shared" si="370"/>
        <v>0</v>
      </c>
      <c r="C666" s="112">
        <f t="shared" si="383"/>
        <v>0</v>
      </c>
      <c r="D666" s="113">
        <f t="shared" si="378"/>
        <v>5692.31</v>
      </c>
      <c r="E666" s="114">
        <f t="shared" si="365"/>
        <v>5739.56</v>
      </c>
      <c r="F666" s="115">
        <f t="shared" si="366"/>
        <v>44885</v>
      </c>
      <c r="G666" s="116">
        <f t="shared" si="371"/>
        <v>8.3006723105383262E-3</v>
      </c>
      <c r="H666" s="117">
        <f t="shared" si="379"/>
        <v>44946</v>
      </c>
      <c r="I666" s="117">
        <f t="shared" si="372"/>
        <v>44946</v>
      </c>
      <c r="J666" s="118">
        <f t="shared" si="380"/>
        <v>23</v>
      </c>
      <c r="K666" s="118">
        <f t="shared" si="369"/>
        <v>12</v>
      </c>
      <c r="L666" s="8">
        <f t="shared" si="381"/>
        <v>1.0043222199999999</v>
      </c>
      <c r="M666" s="119">
        <f t="shared" si="368"/>
        <v>1.0083006699999999</v>
      </c>
      <c r="N666" s="119">
        <f t="shared" si="362"/>
        <v>1.1778802945799678</v>
      </c>
      <c r="O666" s="112">
        <f t="shared" si="367"/>
        <v>1.1829713500000001</v>
      </c>
      <c r="P666" s="112">
        <f t="shared" si="373"/>
        <v>0</v>
      </c>
      <c r="Q666" s="162">
        <f t="shared" si="384"/>
        <v>0</v>
      </c>
      <c r="R666" s="30">
        <f t="shared" si="385"/>
        <v>0</v>
      </c>
      <c r="S666" s="112">
        <f t="shared" si="364"/>
        <v>0</v>
      </c>
      <c r="T666" s="122">
        <f t="shared" si="382"/>
        <v>0.20100000000000001</v>
      </c>
      <c r="U666" s="120">
        <f t="shared" si="363"/>
        <v>12</v>
      </c>
      <c r="V666" s="120">
        <v>252</v>
      </c>
      <c r="W666" s="119">
        <f t="shared" si="374"/>
        <v>1.008759789</v>
      </c>
      <c r="X666" s="112">
        <f t="shared" si="375"/>
        <v>0</v>
      </c>
      <c r="Y666" s="112">
        <f t="shared" si="376"/>
        <v>0</v>
      </c>
      <c r="Z666" s="125" t="str">
        <f t="shared" si="386"/>
        <v>A+J=</v>
      </c>
      <c r="AA666" s="117">
        <f t="shared" si="387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22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3"/>
      <c r="DE666" s="1"/>
      <c r="DF666" s="1"/>
      <c r="DG666" s="1"/>
      <c r="DH666" s="1"/>
      <c r="DI666" s="1"/>
      <c r="DJ666" s="1"/>
      <c r="DK666" s="1"/>
      <c r="DL666" s="1"/>
      <c r="DM666" s="1"/>
      <c r="DN666" s="4"/>
      <c r="DO666" s="1"/>
      <c r="DP666" s="1"/>
      <c r="DQ666" s="1"/>
      <c r="DR666" s="1"/>
      <c r="DS666" s="1"/>
      <c r="DT666" s="1"/>
    </row>
    <row r="667" spans="1:124" ht="12.75" x14ac:dyDescent="0.2">
      <c r="A667" s="111">
        <f t="shared" si="377"/>
        <v>44932</v>
      </c>
      <c r="B667" s="112">
        <f t="shared" si="370"/>
        <v>0</v>
      </c>
      <c r="C667" s="112">
        <f t="shared" si="383"/>
        <v>0</v>
      </c>
      <c r="D667" s="113">
        <f t="shared" si="378"/>
        <v>5692.31</v>
      </c>
      <c r="E667" s="114">
        <f t="shared" si="365"/>
        <v>5739.56</v>
      </c>
      <c r="F667" s="115">
        <f t="shared" si="366"/>
        <v>44885</v>
      </c>
      <c r="G667" s="116">
        <f t="shared" si="371"/>
        <v>8.3006723105383262E-3</v>
      </c>
      <c r="H667" s="117">
        <f t="shared" si="379"/>
        <v>44946</v>
      </c>
      <c r="I667" s="117">
        <f t="shared" si="372"/>
        <v>44946</v>
      </c>
      <c r="J667" s="118">
        <f t="shared" si="380"/>
        <v>23</v>
      </c>
      <c r="K667" s="118">
        <f t="shared" si="369"/>
        <v>13</v>
      </c>
      <c r="L667" s="8">
        <f t="shared" si="381"/>
        <v>1.00468325</v>
      </c>
      <c r="M667" s="119">
        <f t="shared" si="368"/>
        <v>1.0083006699999999</v>
      </c>
      <c r="N667" s="119">
        <f t="shared" si="362"/>
        <v>1.1778802945799678</v>
      </c>
      <c r="O667" s="112">
        <f t="shared" si="367"/>
        <v>1.1833966</v>
      </c>
      <c r="P667" s="112">
        <f t="shared" si="373"/>
        <v>0</v>
      </c>
      <c r="Q667" s="162">
        <f t="shared" si="384"/>
        <v>0</v>
      </c>
      <c r="R667" s="30">
        <f t="shared" si="385"/>
        <v>0</v>
      </c>
      <c r="S667" s="112">
        <f t="shared" si="364"/>
        <v>0</v>
      </c>
      <c r="T667" s="122">
        <f t="shared" si="382"/>
        <v>0.20100000000000001</v>
      </c>
      <c r="U667" s="120">
        <f t="shared" si="363"/>
        <v>13</v>
      </c>
      <c r="V667" s="120">
        <v>252</v>
      </c>
      <c r="W667" s="119">
        <f t="shared" si="374"/>
        <v>1.009493226</v>
      </c>
      <c r="X667" s="112">
        <f t="shared" si="375"/>
        <v>0</v>
      </c>
      <c r="Y667" s="112">
        <f t="shared" si="376"/>
        <v>0</v>
      </c>
      <c r="Z667" s="125" t="str">
        <f t="shared" si="386"/>
        <v>A+J=</v>
      </c>
      <c r="AA667" s="117">
        <f t="shared" si="387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22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3"/>
      <c r="DE667" s="1"/>
      <c r="DF667" s="1"/>
      <c r="DG667" s="1"/>
      <c r="DH667" s="1"/>
      <c r="DI667" s="1"/>
      <c r="DJ667" s="1"/>
      <c r="DK667" s="1"/>
      <c r="DL667" s="1"/>
      <c r="DM667" s="1"/>
      <c r="DN667" s="4"/>
      <c r="DO667" s="1"/>
      <c r="DP667" s="1"/>
      <c r="DQ667" s="1"/>
      <c r="DR667" s="1"/>
      <c r="DS667" s="1"/>
      <c r="DT667" s="1"/>
    </row>
    <row r="668" spans="1:124" ht="12.75" x14ac:dyDescent="0.2">
      <c r="A668" s="111">
        <f t="shared" si="377"/>
        <v>44933</v>
      </c>
      <c r="B668" s="112">
        <f t="shared" si="370"/>
        <v>0</v>
      </c>
      <c r="C668" s="112">
        <f t="shared" si="383"/>
        <v>0</v>
      </c>
      <c r="D668" s="113">
        <f t="shared" si="378"/>
        <v>5692.31</v>
      </c>
      <c r="E668" s="114">
        <f t="shared" si="365"/>
        <v>5739.56</v>
      </c>
      <c r="F668" s="115">
        <f t="shared" si="366"/>
        <v>44885</v>
      </c>
      <c r="G668" s="116">
        <f t="shared" si="371"/>
        <v>8.3006723105383262E-3</v>
      </c>
      <c r="H668" s="117">
        <f t="shared" si="379"/>
        <v>44946</v>
      </c>
      <c r="I668" s="117">
        <f t="shared" si="372"/>
        <v>44946</v>
      </c>
      <c r="J668" s="118">
        <f t="shared" si="380"/>
        <v>23</v>
      </c>
      <c r="K668" s="118">
        <f t="shared" si="369"/>
        <v>14</v>
      </c>
      <c r="L668" s="8">
        <f t="shared" si="381"/>
        <v>1.0050444000000001</v>
      </c>
      <c r="M668" s="119">
        <f t="shared" si="368"/>
        <v>1.0083006699999999</v>
      </c>
      <c r="N668" s="119">
        <f t="shared" si="362"/>
        <v>1.1778802945799678</v>
      </c>
      <c r="O668" s="112">
        <f t="shared" si="367"/>
        <v>1.18382199</v>
      </c>
      <c r="P668" s="112">
        <f t="shared" si="373"/>
        <v>0</v>
      </c>
      <c r="Q668" s="162">
        <f t="shared" si="384"/>
        <v>0</v>
      </c>
      <c r="R668" s="30">
        <f t="shared" si="385"/>
        <v>0</v>
      </c>
      <c r="S668" s="112">
        <f t="shared" si="364"/>
        <v>0</v>
      </c>
      <c r="T668" s="122">
        <f t="shared" si="382"/>
        <v>0.20100000000000001</v>
      </c>
      <c r="U668" s="120">
        <f t="shared" si="363"/>
        <v>14</v>
      </c>
      <c r="V668" s="120">
        <v>252</v>
      </c>
      <c r="W668" s="119">
        <f t="shared" si="374"/>
        <v>1.010227196</v>
      </c>
      <c r="X668" s="112">
        <f t="shared" si="375"/>
        <v>0</v>
      </c>
      <c r="Y668" s="112">
        <f t="shared" si="376"/>
        <v>0</v>
      </c>
      <c r="Z668" s="125" t="str">
        <f t="shared" si="386"/>
        <v>A+J=</v>
      </c>
      <c r="AA668" s="117">
        <f t="shared" si="387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22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3"/>
      <c r="DE668" s="1"/>
      <c r="DF668" s="1"/>
      <c r="DG668" s="1"/>
      <c r="DH668" s="1"/>
      <c r="DI668" s="1"/>
      <c r="DJ668" s="1"/>
      <c r="DK668" s="1"/>
      <c r="DL668" s="1"/>
      <c r="DM668" s="1"/>
      <c r="DN668" s="4"/>
      <c r="DO668" s="1"/>
      <c r="DP668" s="1"/>
      <c r="DQ668" s="1"/>
      <c r="DR668" s="1"/>
      <c r="DS668" s="1"/>
      <c r="DT668" s="1"/>
    </row>
    <row r="669" spans="1:124" ht="12.75" x14ac:dyDescent="0.2">
      <c r="A669" s="111">
        <f t="shared" si="377"/>
        <v>44934</v>
      </c>
      <c r="B669" s="112">
        <f t="shared" si="370"/>
        <v>0</v>
      </c>
      <c r="C669" s="112">
        <f t="shared" si="383"/>
        <v>0</v>
      </c>
      <c r="D669" s="113">
        <f t="shared" si="378"/>
        <v>5692.31</v>
      </c>
      <c r="E669" s="114">
        <f t="shared" si="365"/>
        <v>5739.56</v>
      </c>
      <c r="F669" s="115">
        <f t="shared" si="366"/>
        <v>44885</v>
      </c>
      <c r="G669" s="116">
        <f t="shared" si="371"/>
        <v>8.3006723105383262E-3</v>
      </c>
      <c r="H669" s="117">
        <f t="shared" si="379"/>
        <v>44946</v>
      </c>
      <c r="I669" s="117">
        <f t="shared" si="372"/>
        <v>44946</v>
      </c>
      <c r="J669" s="118">
        <f t="shared" si="380"/>
        <v>23</v>
      </c>
      <c r="K669" s="118">
        <f t="shared" si="369"/>
        <v>14</v>
      </c>
      <c r="L669" s="8">
        <f t="shared" si="381"/>
        <v>1.0050444000000001</v>
      </c>
      <c r="M669" s="119">
        <f t="shared" si="368"/>
        <v>1.0083006699999999</v>
      </c>
      <c r="N669" s="119">
        <f t="shared" si="362"/>
        <v>1.1778802945799678</v>
      </c>
      <c r="O669" s="112">
        <f t="shared" si="367"/>
        <v>1.18382199</v>
      </c>
      <c r="P669" s="112">
        <f t="shared" si="373"/>
        <v>0</v>
      </c>
      <c r="Q669" s="162">
        <f t="shared" si="384"/>
        <v>0</v>
      </c>
      <c r="R669" s="30">
        <f t="shared" si="385"/>
        <v>0</v>
      </c>
      <c r="S669" s="112">
        <f t="shared" si="364"/>
        <v>0</v>
      </c>
      <c r="T669" s="122">
        <f t="shared" si="382"/>
        <v>0.20100000000000001</v>
      </c>
      <c r="U669" s="120">
        <f t="shared" si="363"/>
        <v>14</v>
      </c>
      <c r="V669" s="120">
        <v>252</v>
      </c>
      <c r="W669" s="119">
        <f t="shared" si="374"/>
        <v>1.010227196</v>
      </c>
      <c r="X669" s="112">
        <f t="shared" si="375"/>
        <v>0</v>
      </c>
      <c r="Y669" s="112">
        <f t="shared" si="376"/>
        <v>0</v>
      </c>
      <c r="Z669" s="125" t="str">
        <f t="shared" si="386"/>
        <v>A+J=</v>
      </c>
      <c r="AA669" s="117">
        <f t="shared" si="387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22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3"/>
      <c r="DE669" s="1"/>
      <c r="DF669" s="1"/>
      <c r="DG669" s="1"/>
      <c r="DH669" s="1"/>
      <c r="DI669" s="1"/>
      <c r="DJ669" s="1"/>
      <c r="DK669" s="1"/>
      <c r="DL669" s="1"/>
      <c r="DM669" s="1"/>
      <c r="DN669" s="4"/>
      <c r="DO669" s="1"/>
      <c r="DP669" s="1"/>
      <c r="DQ669" s="1"/>
      <c r="DR669" s="1"/>
      <c r="DS669" s="1"/>
      <c r="DT669" s="1"/>
    </row>
    <row r="670" spans="1:124" ht="12.75" x14ac:dyDescent="0.2">
      <c r="A670" s="111">
        <f t="shared" si="377"/>
        <v>44935</v>
      </c>
      <c r="B670" s="112">
        <f t="shared" si="370"/>
        <v>0</v>
      </c>
      <c r="C670" s="112">
        <f t="shared" si="383"/>
        <v>0</v>
      </c>
      <c r="D670" s="113">
        <f t="shared" si="378"/>
        <v>5692.31</v>
      </c>
      <c r="E670" s="114">
        <f t="shared" si="365"/>
        <v>5739.56</v>
      </c>
      <c r="F670" s="115">
        <f t="shared" si="366"/>
        <v>44885</v>
      </c>
      <c r="G670" s="116">
        <f t="shared" si="371"/>
        <v>8.3006723105383262E-3</v>
      </c>
      <c r="H670" s="117">
        <f t="shared" si="379"/>
        <v>44946</v>
      </c>
      <c r="I670" s="117">
        <f t="shared" si="372"/>
        <v>44946</v>
      </c>
      <c r="J670" s="118">
        <f t="shared" si="380"/>
        <v>23</v>
      </c>
      <c r="K670" s="118">
        <f t="shared" si="369"/>
        <v>14</v>
      </c>
      <c r="L670" s="8">
        <f t="shared" si="381"/>
        <v>1.0050444000000001</v>
      </c>
      <c r="M670" s="119">
        <f t="shared" si="368"/>
        <v>1.0083006699999999</v>
      </c>
      <c r="N670" s="119">
        <f t="shared" si="362"/>
        <v>1.1778802945799678</v>
      </c>
      <c r="O670" s="112">
        <f t="shared" si="367"/>
        <v>1.18382199</v>
      </c>
      <c r="P670" s="112">
        <f t="shared" si="373"/>
        <v>0</v>
      </c>
      <c r="Q670" s="162">
        <f t="shared" si="384"/>
        <v>0</v>
      </c>
      <c r="R670" s="30">
        <f t="shared" si="385"/>
        <v>0</v>
      </c>
      <c r="S670" s="112">
        <f t="shared" si="364"/>
        <v>0</v>
      </c>
      <c r="T670" s="122">
        <f t="shared" si="382"/>
        <v>0.20100000000000001</v>
      </c>
      <c r="U670" s="120">
        <f t="shared" si="363"/>
        <v>14</v>
      </c>
      <c r="V670" s="120">
        <v>252</v>
      </c>
      <c r="W670" s="119">
        <f t="shared" si="374"/>
        <v>1.010227196</v>
      </c>
      <c r="X670" s="112">
        <f t="shared" si="375"/>
        <v>0</v>
      </c>
      <c r="Y670" s="112">
        <f t="shared" si="376"/>
        <v>0</v>
      </c>
      <c r="Z670" s="125" t="str">
        <f t="shared" si="386"/>
        <v>A+J=</v>
      </c>
      <c r="AA670" s="117">
        <f t="shared" si="387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22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3"/>
      <c r="DE670" s="1"/>
      <c r="DF670" s="1"/>
      <c r="DG670" s="1"/>
      <c r="DH670" s="1"/>
      <c r="DI670" s="1"/>
      <c r="DJ670" s="1"/>
      <c r="DK670" s="1"/>
      <c r="DL670" s="1"/>
      <c r="DM670" s="1"/>
      <c r="DN670" s="4"/>
      <c r="DO670" s="1"/>
      <c r="DP670" s="1"/>
      <c r="DQ670" s="1"/>
      <c r="DR670" s="1"/>
      <c r="DS670" s="1"/>
      <c r="DT670" s="1"/>
    </row>
    <row r="671" spans="1:124" ht="12.75" x14ac:dyDescent="0.2">
      <c r="A671" s="111">
        <f t="shared" si="377"/>
        <v>44936</v>
      </c>
      <c r="B671" s="112">
        <f t="shared" si="370"/>
        <v>0</v>
      </c>
      <c r="C671" s="112">
        <f t="shared" si="383"/>
        <v>0</v>
      </c>
      <c r="D671" s="113">
        <f t="shared" si="378"/>
        <v>5692.31</v>
      </c>
      <c r="E671" s="114">
        <f t="shared" si="365"/>
        <v>5739.56</v>
      </c>
      <c r="F671" s="115">
        <f t="shared" si="366"/>
        <v>44885</v>
      </c>
      <c r="G671" s="116">
        <f t="shared" si="371"/>
        <v>8.3006723105383262E-3</v>
      </c>
      <c r="H671" s="117">
        <f t="shared" si="379"/>
        <v>44946</v>
      </c>
      <c r="I671" s="117">
        <f t="shared" si="372"/>
        <v>44946</v>
      </c>
      <c r="J671" s="118">
        <f t="shared" si="380"/>
        <v>23</v>
      </c>
      <c r="K671" s="118">
        <f t="shared" si="369"/>
        <v>15</v>
      </c>
      <c r="L671" s="8">
        <f t="shared" si="381"/>
        <v>1.0054056899999999</v>
      </c>
      <c r="M671" s="119">
        <f t="shared" si="368"/>
        <v>1.0083006699999999</v>
      </c>
      <c r="N671" s="119">
        <f t="shared" ref="N671:N734" si="388">IF(I671&gt;I670,N670*M671,N670)</f>
        <v>1.1778802945799678</v>
      </c>
      <c r="O671" s="112">
        <f t="shared" si="367"/>
        <v>1.18424755</v>
      </c>
      <c r="P671" s="112">
        <f t="shared" si="373"/>
        <v>0</v>
      </c>
      <c r="Q671" s="162">
        <f t="shared" si="384"/>
        <v>0</v>
      </c>
      <c r="R671" s="30">
        <f t="shared" si="385"/>
        <v>0</v>
      </c>
      <c r="S671" s="112">
        <f t="shared" si="364"/>
        <v>0</v>
      </c>
      <c r="T671" s="122">
        <f t="shared" si="382"/>
        <v>0.20100000000000001</v>
      </c>
      <c r="U671" s="120">
        <f t="shared" si="363"/>
        <v>15</v>
      </c>
      <c r="V671" s="120">
        <v>252</v>
      </c>
      <c r="W671" s="119">
        <f t="shared" si="374"/>
        <v>1.0109617</v>
      </c>
      <c r="X671" s="112">
        <f t="shared" si="375"/>
        <v>0</v>
      </c>
      <c r="Y671" s="112">
        <f t="shared" si="376"/>
        <v>0</v>
      </c>
      <c r="Z671" s="125" t="str">
        <f t="shared" si="386"/>
        <v>A+J=</v>
      </c>
      <c r="AA671" s="117">
        <f t="shared" si="387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22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3"/>
      <c r="DE671" s="1"/>
      <c r="DF671" s="1"/>
      <c r="DG671" s="1"/>
      <c r="DH671" s="1"/>
      <c r="DI671" s="1"/>
      <c r="DJ671" s="1"/>
      <c r="DK671" s="1"/>
      <c r="DL671" s="1"/>
      <c r="DM671" s="1"/>
      <c r="DN671" s="4"/>
      <c r="DO671" s="1"/>
      <c r="DP671" s="1"/>
      <c r="DQ671" s="1"/>
      <c r="DR671" s="1"/>
      <c r="DS671" s="1"/>
      <c r="DT671" s="1"/>
    </row>
    <row r="672" spans="1:124" ht="12.75" x14ac:dyDescent="0.2">
      <c r="A672" s="111">
        <f t="shared" si="377"/>
        <v>44937</v>
      </c>
      <c r="B672" s="112">
        <f t="shared" si="370"/>
        <v>0</v>
      </c>
      <c r="C672" s="112">
        <f t="shared" si="383"/>
        <v>0</v>
      </c>
      <c r="D672" s="113">
        <f t="shared" si="378"/>
        <v>5692.31</v>
      </c>
      <c r="E672" s="114">
        <f t="shared" si="365"/>
        <v>5739.56</v>
      </c>
      <c r="F672" s="115">
        <f t="shared" si="366"/>
        <v>44885</v>
      </c>
      <c r="G672" s="116">
        <f t="shared" si="371"/>
        <v>8.3006723105383262E-3</v>
      </c>
      <c r="H672" s="117">
        <f t="shared" si="379"/>
        <v>44946</v>
      </c>
      <c r="I672" s="117">
        <f t="shared" si="372"/>
        <v>44946</v>
      </c>
      <c r="J672" s="118">
        <f t="shared" si="380"/>
        <v>23</v>
      </c>
      <c r="K672" s="118">
        <f t="shared" si="369"/>
        <v>16</v>
      </c>
      <c r="L672" s="8">
        <f t="shared" si="381"/>
        <v>1.0057671100000001</v>
      </c>
      <c r="M672" s="119">
        <f t="shared" si="368"/>
        <v>1.0083006699999999</v>
      </c>
      <c r="N672" s="119">
        <f t="shared" si="388"/>
        <v>1.1778802945799678</v>
      </c>
      <c r="O672" s="112">
        <f t="shared" si="367"/>
        <v>1.1846732499999999</v>
      </c>
      <c r="P672" s="112">
        <f t="shared" si="373"/>
        <v>0</v>
      </c>
      <c r="Q672" s="162">
        <f t="shared" si="384"/>
        <v>0</v>
      </c>
      <c r="R672" s="30">
        <f t="shared" si="385"/>
        <v>0</v>
      </c>
      <c r="S672" s="112">
        <f t="shared" si="364"/>
        <v>0</v>
      </c>
      <c r="T672" s="122">
        <f t="shared" si="382"/>
        <v>0.20100000000000001</v>
      </c>
      <c r="U672" s="120">
        <f t="shared" si="363"/>
        <v>16</v>
      </c>
      <c r="V672" s="120">
        <v>252</v>
      </c>
      <c r="W672" s="119">
        <f t="shared" si="374"/>
        <v>1.0116967379999999</v>
      </c>
      <c r="X672" s="112">
        <f t="shared" si="375"/>
        <v>0</v>
      </c>
      <c r="Y672" s="112">
        <f t="shared" si="376"/>
        <v>0</v>
      </c>
      <c r="Z672" s="125" t="str">
        <f t="shared" si="386"/>
        <v>A+J=</v>
      </c>
      <c r="AA672" s="117">
        <f t="shared" si="387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22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3"/>
      <c r="DE672" s="1"/>
      <c r="DF672" s="1"/>
      <c r="DG672" s="1"/>
      <c r="DH672" s="1"/>
      <c r="DI672" s="1"/>
      <c r="DJ672" s="1"/>
      <c r="DK672" s="1"/>
      <c r="DL672" s="1"/>
      <c r="DM672" s="1"/>
      <c r="DN672" s="4"/>
      <c r="DO672" s="1"/>
      <c r="DP672" s="1"/>
      <c r="DQ672" s="1"/>
      <c r="DR672" s="1"/>
      <c r="DS672" s="1"/>
      <c r="DT672" s="1"/>
    </row>
    <row r="673" spans="1:124" ht="12.75" x14ac:dyDescent="0.2">
      <c r="A673" s="111">
        <f t="shared" si="377"/>
        <v>44938</v>
      </c>
      <c r="B673" s="112">
        <f t="shared" si="370"/>
        <v>0</v>
      </c>
      <c r="C673" s="112">
        <f t="shared" si="383"/>
        <v>0</v>
      </c>
      <c r="D673" s="113">
        <f t="shared" si="378"/>
        <v>5692.31</v>
      </c>
      <c r="E673" s="114">
        <f t="shared" si="365"/>
        <v>5739.56</v>
      </c>
      <c r="F673" s="115">
        <f t="shared" si="366"/>
        <v>44885</v>
      </c>
      <c r="G673" s="116">
        <f t="shared" si="371"/>
        <v>8.3006723105383262E-3</v>
      </c>
      <c r="H673" s="117">
        <f t="shared" si="379"/>
        <v>44946</v>
      </c>
      <c r="I673" s="117">
        <f t="shared" si="372"/>
        <v>44946</v>
      </c>
      <c r="J673" s="118">
        <f t="shared" si="380"/>
        <v>23</v>
      </c>
      <c r="K673" s="118">
        <f t="shared" si="369"/>
        <v>17</v>
      </c>
      <c r="L673" s="8">
        <f t="shared" si="381"/>
        <v>1.00612865</v>
      </c>
      <c r="M673" s="119">
        <f t="shared" si="368"/>
        <v>1.0083006699999999</v>
      </c>
      <c r="N673" s="119">
        <f t="shared" si="388"/>
        <v>1.1778802945799678</v>
      </c>
      <c r="O673" s="112">
        <f t="shared" si="367"/>
        <v>1.1850991099999999</v>
      </c>
      <c r="P673" s="112">
        <f t="shared" si="373"/>
        <v>0</v>
      </c>
      <c r="Q673" s="162">
        <f t="shared" si="384"/>
        <v>0</v>
      </c>
      <c r="R673" s="30">
        <f t="shared" si="385"/>
        <v>0</v>
      </c>
      <c r="S673" s="112">
        <f t="shared" si="364"/>
        <v>0</v>
      </c>
      <c r="T673" s="122">
        <f t="shared" si="382"/>
        <v>0.20100000000000001</v>
      </c>
      <c r="U673" s="120">
        <f t="shared" si="363"/>
        <v>17</v>
      </c>
      <c r="V673" s="120">
        <v>252</v>
      </c>
      <c r="W673" s="119">
        <f t="shared" si="374"/>
        <v>1.0124323099999999</v>
      </c>
      <c r="X673" s="112">
        <f t="shared" si="375"/>
        <v>0</v>
      </c>
      <c r="Y673" s="112">
        <f t="shared" si="376"/>
        <v>0</v>
      </c>
      <c r="Z673" s="125" t="str">
        <f t="shared" si="386"/>
        <v>A+J=</v>
      </c>
      <c r="AA673" s="117">
        <f t="shared" si="387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22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3"/>
      <c r="DE673" s="1"/>
      <c r="DF673" s="1"/>
      <c r="DG673" s="1"/>
      <c r="DH673" s="1"/>
      <c r="DI673" s="1"/>
      <c r="DJ673" s="1"/>
      <c r="DK673" s="1"/>
      <c r="DL673" s="1"/>
      <c r="DM673" s="1"/>
      <c r="DN673" s="4"/>
      <c r="DO673" s="1"/>
      <c r="DP673" s="1"/>
      <c r="DQ673" s="1"/>
      <c r="DR673" s="1"/>
      <c r="DS673" s="1"/>
      <c r="DT673" s="1"/>
    </row>
    <row r="674" spans="1:124" ht="12.75" x14ac:dyDescent="0.2">
      <c r="A674" s="111">
        <f t="shared" si="377"/>
        <v>44939</v>
      </c>
      <c r="B674" s="112">
        <f t="shared" si="370"/>
        <v>0</v>
      </c>
      <c r="C674" s="112">
        <f t="shared" si="383"/>
        <v>0</v>
      </c>
      <c r="D674" s="113">
        <f t="shared" si="378"/>
        <v>5692.31</v>
      </c>
      <c r="E674" s="114">
        <f t="shared" si="365"/>
        <v>5739.56</v>
      </c>
      <c r="F674" s="115">
        <f t="shared" si="366"/>
        <v>44885</v>
      </c>
      <c r="G674" s="116">
        <f t="shared" si="371"/>
        <v>8.3006723105383262E-3</v>
      </c>
      <c r="H674" s="117">
        <f t="shared" si="379"/>
        <v>44946</v>
      </c>
      <c r="I674" s="117">
        <f t="shared" si="372"/>
        <v>44946</v>
      </c>
      <c r="J674" s="118">
        <f t="shared" si="380"/>
        <v>23</v>
      </c>
      <c r="K674" s="118">
        <f t="shared" si="369"/>
        <v>18</v>
      </c>
      <c r="L674" s="8">
        <f t="shared" si="381"/>
        <v>1.0064903300000001</v>
      </c>
      <c r="M674" s="119">
        <f t="shared" si="368"/>
        <v>1.0083006699999999</v>
      </c>
      <c r="N674" s="119">
        <f t="shared" si="388"/>
        <v>1.1778802945799678</v>
      </c>
      <c r="O674" s="112">
        <f t="shared" si="367"/>
        <v>1.1855251200000001</v>
      </c>
      <c r="P674" s="112">
        <f t="shared" si="373"/>
        <v>0</v>
      </c>
      <c r="Q674" s="162">
        <f t="shared" si="384"/>
        <v>0</v>
      </c>
      <c r="R674" s="30">
        <f t="shared" si="385"/>
        <v>0</v>
      </c>
      <c r="S674" s="112">
        <f t="shared" si="364"/>
        <v>0</v>
      </c>
      <c r="T674" s="122">
        <f t="shared" si="382"/>
        <v>0.20100000000000001</v>
      </c>
      <c r="U674" s="120">
        <f t="shared" si="363"/>
        <v>18</v>
      </c>
      <c r="V674" s="120">
        <v>252</v>
      </c>
      <c r="W674" s="119">
        <f t="shared" si="374"/>
        <v>1.0131684169999999</v>
      </c>
      <c r="X674" s="112">
        <f t="shared" si="375"/>
        <v>0</v>
      </c>
      <c r="Y674" s="112">
        <f t="shared" si="376"/>
        <v>0</v>
      </c>
      <c r="Z674" s="125" t="str">
        <f t="shared" si="386"/>
        <v>A+J=</v>
      </c>
      <c r="AA674" s="117">
        <f t="shared" si="387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22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3"/>
      <c r="DE674" s="1"/>
      <c r="DF674" s="1"/>
      <c r="DG674" s="1"/>
      <c r="DH674" s="1"/>
      <c r="DI674" s="1"/>
      <c r="DJ674" s="1"/>
      <c r="DK674" s="1"/>
      <c r="DL674" s="1"/>
      <c r="DM674" s="1"/>
      <c r="DN674" s="4"/>
      <c r="DO674" s="1"/>
      <c r="DP674" s="1"/>
      <c r="DQ674" s="1"/>
      <c r="DR674" s="1"/>
      <c r="DS674" s="1"/>
      <c r="DT674" s="1"/>
    </row>
    <row r="675" spans="1:124" ht="12.75" x14ac:dyDescent="0.2">
      <c r="A675" s="111">
        <f t="shared" si="377"/>
        <v>44940</v>
      </c>
      <c r="B675" s="112">
        <f t="shared" si="370"/>
        <v>0</v>
      </c>
      <c r="C675" s="112">
        <f t="shared" si="383"/>
        <v>0</v>
      </c>
      <c r="D675" s="113">
        <f t="shared" si="378"/>
        <v>5692.31</v>
      </c>
      <c r="E675" s="114">
        <f t="shared" si="365"/>
        <v>5739.56</v>
      </c>
      <c r="F675" s="115">
        <f t="shared" si="366"/>
        <v>44885</v>
      </c>
      <c r="G675" s="116">
        <f t="shared" si="371"/>
        <v>8.3006723105383262E-3</v>
      </c>
      <c r="H675" s="117">
        <f t="shared" si="379"/>
        <v>44946</v>
      </c>
      <c r="I675" s="117">
        <f t="shared" si="372"/>
        <v>44946</v>
      </c>
      <c r="J675" s="118">
        <f t="shared" si="380"/>
        <v>23</v>
      </c>
      <c r="K675" s="118">
        <f t="shared" si="369"/>
        <v>19</v>
      </c>
      <c r="L675" s="8">
        <f t="shared" si="381"/>
        <v>1.0068521399999999</v>
      </c>
      <c r="M675" s="119">
        <f t="shared" si="368"/>
        <v>1.0083006699999999</v>
      </c>
      <c r="N675" s="119">
        <f t="shared" si="388"/>
        <v>1.1778802945799678</v>
      </c>
      <c r="O675" s="112">
        <f t="shared" si="367"/>
        <v>1.18595129</v>
      </c>
      <c r="P675" s="112">
        <f t="shared" si="373"/>
        <v>0</v>
      </c>
      <c r="Q675" s="162">
        <f t="shared" si="384"/>
        <v>0</v>
      </c>
      <c r="R675" s="30">
        <f t="shared" si="385"/>
        <v>0</v>
      </c>
      <c r="S675" s="112">
        <f t="shared" si="364"/>
        <v>0</v>
      </c>
      <c r="T675" s="122">
        <f t="shared" si="382"/>
        <v>0.20100000000000001</v>
      </c>
      <c r="U675" s="120">
        <f t="shared" si="363"/>
        <v>19</v>
      </c>
      <c r="V675" s="120">
        <v>252</v>
      </c>
      <c r="W675" s="119">
        <f t="shared" si="374"/>
        <v>1.0139050590000001</v>
      </c>
      <c r="X675" s="112">
        <f t="shared" si="375"/>
        <v>0</v>
      </c>
      <c r="Y675" s="112">
        <f t="shared" si="376"/>
        <v>0</v>
      </c>
      <c r="Z675" s="125" t="str">
        <f t="shared" si="386"/>
        <v>A+J=</v>
      </c>
      <c r="AA675" s="117">
        <f t="shared" si="387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22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3"/>
      <c r="DE675" s="1"/>
      <c r="DF675" s="1"/>
      <c r="DG675" s="1"/>
      <c r="DH675" s="1"/>
      <c r="DI675" s="1"/>
      <c r="DJ675" s="1"/>
      <c r="DK675" s="1"/>
      <c r="DL675" s="1"/>
      <c r="DM675" s="1"/>
      <c r="DN675" s="4"/>
      <c r="DO675" s="1"/>
      <c r="DP675" s="1"/>
      <c r="DQ675" s="1"/>
      <c r="DR675" s="1"/>
      <c r="DS675" s="1"/>
      <c r="DT675" s="1"/>
    </row>
    <row r="676" spans="1:124" ht="12.75" x14ac:dyDescent="0.2">
      <c r="A676" s="111">
        <f t="shared" si="377"/>
        <v>44941</v>
      </c>
      <c r="B676" s="112">
        <f t="shared" si="370"/>
        <v>0</v>
      </c>
      <c r="C676" s="112">
        <f t="shared" si="383"/>
        <v>0</v>
      </c>
      <c r="D676" s="113">
        <f t="shared" si="378"/>
        <v>5692.31</v>
      </c>
      <c r="E676" s="114">
        <f t="shared" si="365"/>
        <v>5739.56</v>
      </c>
      <c r="F676" s="115">
        <f t="shared" si="366"/>
        <v>44885</v>
      </c>
      <c r="G676" s="116">
        <f t="shared" si="371"/>
        <v>8.3006723105383262E-3</v>
      </c>
      <c r="H676" s="117">
        <f t="shared" si="379"/>
        <v>44946</v>
      </c>
      <c r="I676" s="117">
        <f t="shared" si="372"/>
        <v>44946</v>
      </c>
      <c r="J676" s="118">
        <f t="shared" si="380"/>
        <v>23</v>
      </c>
      <c r="K676" s="118">
        <f t="shared" si="369"/>
        <v>19</v>
      </c>
      <c r="L676" s="8">
        <f t="shared" si="381"/>
        <v>1.0068521399999999</v>
      </c>
      <c r="M676" s="119">
        <f t="shared" si="368"/>
        <v>1.0083006699999999</v>
      </c>
      <c r="N676" s="119">
        <f t="shared" si="388"/>
        <v>1.1778802945799678</v>
      </c>
      <c r="O676" s="112">
        <f t="shared" si="367"/>
        <v>1.18595129</v>
      </c>
      <c r="P676" s="112">
        <f t="shared" si="373"/>
        <v>0</v>
      </c>
      <c r="Q676" s="162">
        <f t="shared" si="384"/>
        <v>0</v>
      </c>
      <c r="R676" s="30">
        <f t="shared" si="385"/>
        <v>0</v>
      </c>
      <c r="S676" s="112">
        <f t="shared" si="364"/>
        <v>0</v>
      </c>
      <c r="T676" s="122">
        <f t="shared" si="382"/>
        <v>0.20100000000000001</v>
      </c>
      <c r="U676" s="120">
        <f t="shared" si="363"/>
        <v>19</v>
      </c>
      <c r="V676" s="120">
        <v>252</v>
      </c>
      <c r="W676" s="119">
        <f t="shared" si="374"/>
        <v>1.0139050590000001</v>
      </c>
      <c r="X676" s="112">
        <f t="shared" si="375"/>
        <v>0</v>
      </c>
      <c r="Y676" s="112">
        <f t="shared" si="376"/>
        <v>0</v>
      </c>
      <c r="Z676" s="125" t="str">
        <f t="shared" si="386"/>
        <v>A+J=</v>
      </c>
      <c r="AA676" s="117">
        <f t="shared" si="387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22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3"/>
      <c r="DE676" s="1"/>
      <c r="DF676" s="1"/>
      <c r="DG676" s="1"/>
      <c r="DH676" s="1"/>
      <c r="DI676" s="1"/>
      <c r="DJ676" s="1"/>
      <c r="DK676" s="1"/>
      <c r="DL676" s="1"/>
      <c r="DM676" s="1"/>
      <c r="DN676" s="4"/>
      <c r="DO676" s="1"/>
      <c r="DP676" s="1"/>
      <c r="DQ676" s="1"/>
      <c r="DR676" s="1"/>
      <c r="DS676" s="1"/>
      <c r="DT676" s="1"/>
    </row>
    <row r="677" spans="1:124" ht="12.75" x14ac:dyDescent="0.2">
      <c r="A677" s="111">
        <f t="shared" si="377"/>
        <v>44942</v>
      </c>
      <c r="B677" s="112">
        <f t="shared" si="370"/>
        <v>0</v>
      </c>
      <c r="C677" s="112">
        <f t="shared" si="383"/>
        <v>0</v>
      </c>
      <c r="D677" s="113">
        <f t="shared" si="378"/>
        <v>5692.31</v>
      </c>
      <c r="E677" s="114">
        <f t="shared" si="365"/>
        <v>5739.56</v>
      </c>
      <c r="F677" s="115">
        <f t="shared" si="366"/>
        <v>44885</v>
      </c>
      <c r="G677" s="116">
        <f t="shared" si="371"/>
        <v>8.3006723105383262E-3</v>
      </c>
      <c r="H677" s="117">
        <f t="shared" si="379"/>
        <v>44946</v>
      </c>
      <c r="I677" s="117">
        <f t="shared" si="372"/>
        <v>44946</v>
      </c>
      <c r="J677" s="118">
        <f t="shared" si="380"/>
        <v>23</v>
      </c>
      <c r="K677" s="118">
        <f t="shared" si="369"/>
        <v>19</v>
      </c>
      <c r="L677" s="8">
        <f t="shared" si="381"/>
        <v>1.0068521399999999</v>
      </c>
      <c r="M677" s="119">
        <f t="shared" si="368"/>
        <v>1.0083006699999999</v>
      </c>
      <c r="N677" s="119">
        <f t="shared" si="388"/>
        <v>1.1778802945799678</v>
      </c>
      <c r="O677" s="112">
        <f t="shared" si="367"/>
        <v>1.18595129</v>
      </c>
      <c r="P677" s="112">
        <f t="shared" si="373"/>
        <v>0</v>
      </c>
      <c r="Q677" s="162">
        <f t="shared" si="384"/>
        <v>0</v>
      </c>
      <c r="R677" s="30">
        <f t="shared" si="385"/>
        <v>0</v>
      </c>
      <c r="S677" s="112">
        <f t="shared" si="364"/>
        <v>0</v>
      </c>
      <c r="T677" s="122">
        <f t="shared" si="382"/>
        <v>0.20100000000000001</v>
      </c>
      <c r="U677" s="120">
        <f t="shared" ref="U677:U740" si="389">IF(Q676&gt;0,1,IF(K677=K676,U676,U676+1))</f>
        <v>19</v>
      </c>
      <c r="V677" s="120">
        <v>252</v>
      </c>
      <c r="W677" s="119">
        <f t="shared" si="374"/>
        <v>1.0139050590000001</v>
      </c>
      <c r="X677" s="112">
        <f t="shared" si="375"/>
        <v>0</v>
      </c>
      <c r="Y677" s="112">
        <f t="shared" si="376"/>
        <v>0</v>
      </c>
      <c r="Z677" s="125" t="str">
        <f t="shared" si="386"/>
        <v>A+J=</v>
      </c>
      <c r="AA677" s="117">
        <f t="shared" si="387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22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3"/>
      <c r="DE677" s="1"/>
      <c r="DF677" s="1"/>
      <c r="DG677" s="1"/>
      <c r="DH677" s="1"/>
      <c r="DI677" s="1"/>
      <c r="DJ677" s="1"/>
      <c r="DK677" s="1"/>
      <c r="DL677" s="1"/>
      <c r="DM677" s="1"/>
      <c r="DN677" s="4"/>
      <c r="DO677" s="1"/>
      <c r="DP677" s="1"/>
      <c r="DQ677" s="1"/>
      <c r="DR677" s="1"/>
      <c r="DS677" s="1"/>
      <c r="DT677" s="1"/>
    </row>
    <row r="678" spans="1:124" ht="12.75" x14ac:dyDescent="0.2">
      <c r="A678" s="111">
        <f t="shared" si="377"/>
        <v>44943</v>
      </c>
      <c r="B678" s="112">
        <f t="shared" si="370"/>
        <v>0</v>
      </c>
      <c r="C678" s="112">
        <f t="shared" si="383"/>
        <v>0</v>
      </c>
      <c r="D678" s="113">
        <f t="shared" si="378"/>
        <v>5692.31</v>
      </c>
      <c r="E678" s="114">
        <f t="shared" si="365"/>
        <v>5739.56</v>
      </c>
      <c r="F678" s="115">
        <f t="shared" si="366"/>
        <v>44885</v>
      </c>
      <c r="G678" s="116">
        <f t="shared" si="371"/>
        <v>8.3006723105383262E-3</v>
      </c>
      <c r="H678" s="117">
        <f t="shared" si="379"/>
        <v>44946</v>
      </c>
      <c r="I678" s="117">
        <f t="shared" si="372"/>
        <v>44946</v>
      </c>
      <c r="J678" s="118">
        <f t="shared" si="380"/>
        <v>23</v>
      </c>
      <c r="K678" s="118">
        <f t="shared" si="369"/>
        <v>20</v>
      </c>
      <c r="L678" s="8">
        <f t="shared" si="381"/>
        <v>1.00721408</v>
      </c>
      <c r="M678" s="119">
        <f t="shared" si="368"/>
        <v>1.0083006699999999</v>
      </c>
      <c r="N678" s="119">
        <f t="shared" si="388"/>
        <v>1.1778802945799678</v>
      </c>
      <c r="O678" s="112">
        <f t="shared" si="367"/>
        <v>1.1863776100000001</v>
      </c>
      <c r="P678" s="112">
        <f t="shared" si="373"/>
        <v>0</v>
      </c>
      <c r="Q678" s="162">
        <f t="shared" si="384"/>
        <v>0</v>
      </c>
      <c r="R678" s="30">
        <f t="shared" si="385"/>
        <v>0</v>
      </c>
      <c r="S678" s="112">
        <f t="shared" si="364"/>
        <v>0</v>
      </c>
      <c r="T678" s="122">
        <f t="shared" si="382"/>
        <v>0.20100000000000001</v>
      </c>
      <c r="U678" s="120">
        <f t="shared" si="389"/>
        <v>20</v>
      </c>
      <c r="V678" s="120">
        <v>252</v>
      </c>
      <c r="W678" s="119">
        <f t="shared" si="374"/>
        <v>1.0146422369999999</v>
      </c>
      <c r="X678" s="112">
        <f t="shared" si="375"/>
        <v>0</v>
      </c>
      <c r="Y678" s="112">
        <f t="shared" si="376"/>
        <v>0</v>
      </c>
      <c r="Z678" s="125" t="str">
        <f t="shared" si="386"/>
        <v>A+J=</v>
      </c>
      <c r="AA678" s="117">
        <f t="shared" si="387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22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3"/>
      <c r="DE678" s="1"/>
      <c r="DF678" s="1"/>
      <c r="DG678" s="1"/>
      <c r="DH678" s="1"/>
      <c r="DI678" s="1"/>
      <c r="DJ678" s="1"/>
      <c r="DK678" s="1"/>
      <c r="DL678" s="1"/>
      <c r="DM678" s="1"/>
      <c r="DN678" s="4"/>
      <c r="DO678" s="1"/>
      <c r="DP678" s="1"/>
      <c r="DQ678" s="1"/>
      <c r="DR678" s="1"/>
      <c r="DS678" s="1"/>
      <c r="DT678" s="1"/>
    </row>
    <row r="679" spans="1:124" ht="12.75" x14ac:dyDescent="0.2">
      <c r="A679" s="111">
        <f t="shared" si="377"/>
        <v>44944</v>
      </c>
      <c r="B679" s="112">
        <f t="shared" si="370"/>
        <v>0</v>
      </c>
      <c r="C679" s="112">
        <f t="shared" si="383"/>
        <v>0</v>
      </c>
      <c r="D679" s="113">
        <f t="shared" si="378"/>
        <v>5692.31</v>
      </c>
      <c r="E679" s="114">
        <f t="shared" si="365"/>
        <v>5739.56</v>
      </c>
      <c r="F679" s="115">
        <f t="shared" si="366"/>
        <v>44885</v>
      </c>
      <c r="G679" s="116">
        <f t="shared" si="371"/>
        <v>8.3006723105383262E-3</v>
      </c>
      <c r="H679" s="117">
        <f t="shared" si="379"/>
        <v>44946</v>
      </c>
      <c r="I679" s="117">
        <f t="shared" si="372"/>
        <v>44946</v>
      </c>
      <c r="J679" s="118">
        <f t="shared" si="380"/>
        <v>23</v>
      </c>
      <c r="K679" s="118">
        <f t="shared" si="369"/>
        <v>21</v>
      </c>
      <c r="L679" s="8">
        <f t="shared" si="381"/>
        <v>1.0075761400000001</v>
      </c>
      <c r="M679" s="119">
        <f t="shared" si="368"/>
        <v>1.0083006699999999</v>
      </c>
      <c r="N679" s="119">
        <f t="shared" si="388"/>
        <v>1.1778802945799678</v>
      </c>
      <c r="O679" s="112">
        <f t="shared" si="367"/>
        <v>1.1868040799999999</v>
      </c>
      <c r="P679" s="112">
        <f t="shared" si="373"/>
        <v>0</v>
      </c>
      <c r="Q679" s="162">
        <f t="shared" si="384"/>
        <v>0</v>
      </c>
      <c r="R679" s="30">
        <f t="shared" si="385"/>
        <v>0</v>
      </c>
      <c r="S679" s="112">
        <f t="shared" ref="S679:S742" si="390">IF(R679&gt;0,TRUNC(R679*P679,8),0)</f>
        <v>0</v>
      </c>
      <c r="T679" s="122">
        <f t="shared" si="382"/>
        <v>0.20100000000000001</v>
      </c>
      <c r="U679" s="120">
        <f t="shared" si="389"/>
        <v>21</v>
      </c>
      <c r="V679" s="120">
        <v>252</v>
      </c>
      <c r="W679" s="119">
        <f t="shared" si="374"/>
        <v>1.0153799509999999</v>
      </c>
      <c r="X679" s="112">
        <f t="shared" si="375"/>
        <v>0</v>
      </c>
      <c r="Y679" s="112">
        <f t="shared" si="376"/>
        <v>0</v>
      </c>
      <c r="Z679" s="125" t="str">
        <f t="shared" si="386"/>
        <v>A+J=</v>
      </c>
      <c r="AA679" s="117">
        <f t="shared" si="387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22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3"/>
      <c r="DE679" s="1"/>
      <c r="DF679" s="1"/>
      <c r="DG679" s="1"/>
      <c r="DH679" s="1"/>
      <c r="DI679" s="1"/>
      <c r="DJ679" s="1"/>
      <c r="DK679" s="1"/>
      <c r="DL679" s="1"/>
      <c r="DM679" s="1"/>
      <c r="DN679" s="4"/>
      <c r="DO679" s="1"/>
      <c r="DP679" s="1"/>
      <c r="DQ679" s="1"/>
      <c r="DR679" s="1"/>
      <c r="DS679" s="1"/>
      <c r="DT679" s="1"/>
    </row>
    <row r="680" spans="1:124" ht="12.75" x14ac:dyDescent="0.2">
      <c r="A680" s="111">
        <f t="shared" si="377"/>
        <v>44945</v>
      </c>
      <c r="B680" s="112">
        <f t="shared" si="370"/>
        <v>0</v>
      </c>
      <c r="C680" s="112">
        <f t="shared" si="383"/>
        <v>0</v>
      </c>
      <c r="D680" s="113">
        <f t="shared" si="378"/>
        <v>5692.31</v>
      </c>
      <c r="E680" s="114">
        <f t="shared" ref="E680:E743" si="391">IF($K680=1,VLOOKUP($A679,$AO$10:$AS$131,4),E679)</f>
        <v>5739.56</v>
      </c>
      <c r="F680" s="115">
        <f t="shared" ref="F680:F743" si="392">IF($K680=1,VLOOKUP($A679,$AO$10:$AS$131,5),F679)</f>
        <v>44885</v>
      </c>
      <c r="G680" s="116">
        <f t="shared" si="371"/>
        <v>8.3006723105383262E-3</v>
      </c>
      <c r="H680" s="117">
        <f t="shared" si="379"/>
        <v>44946</v>
      </c>
      <c r="I680" s="117">
        <f t="shared" si="372"/>
        <v>44946</v>
      </c>
      <c r="J680" s="118">
        <f t="shared" si="380"/>
        <v>23</v>
      </c>
      <c r="K680" s="118">
        <f t="shared" si="369"/>
        <v>22</v>
      </c>
      <c r="L680" s="8">
        <f t="shared" si="381"/>
        <v>1.0079383399999999</v>
      </c>
      <c r="M680" s="119">
        <f t="shared" si="368"/>
        <v>1.0083006699999999</v>
      </c>
      <c r="N680" s="119">
        <f t="shared" si="388"/>
        <v>1.1778802945799678</v>
      </c>
      <c r="O680" s="112">
        <f t="shared" si="367"/>
        <v>1.1872307</v>
      </c>
      <c r="P680" s="112">
        <f t="shared" si="373"/>
        <v>0</v>
      </c>
      <c r="Q680" s="162">
        <f t="shared" si="384"/>
        <v>0</v>
      </c>
      <c r="R680" s="30">
        <f t="shared" si="385"/>
        <v>0</v>
      </c>
      <c r="S680" s="112">
        <f t="shared" si="390"/>
        <v>0</v>
      </c>
      <c r="T680" s="122">
        <f t="shared" si="382"/>
        <v>0.20100000000000001</v>
      </c>
      <c r="U680" s="120">
        <f t="shared" si="389"/>
        <v>22</v>
      </c>
      <c r="V680" s="120">
        <v>252</v>
      </c>
      <c r="W680" s="119">
        <f t="shared" si="374"/>
        <v>1.0161182010000001</v>
      </c>
      <c r="X680" s="112">
        <f t="shared" si="375"/>
        <v>0</v>
      </c>
      <c r="Y680" s="112">
        <f t="shared" si="376"/>
        <v>0</v>
      </c>
      <c r="Z680" s="125" t="str">
        <f t="shared" si="386"/>
        <v>A+J=</v>
      </c>
      <c r="AA680" s="117">
        <f t="shared" si="387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22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3"/>
      <c r="DE680" s="1"/>
      <c r="DF680" s="1"/>
      <c r="DG680" s="1"/>
      <c r="DH680" s="1"/>
      <c r="DI680" s="1"/>
      <c r="DJ680" s="1"/>
      <c r="DK680" s="1"/>
      <c r="DL680" s="1"/>
      <c r="DM680" s="1"/>
      <c r="DN680" s="4"/>
      <c r="DO680" s="1"/>
      <c r="DP680" s="1"/>
      <c r="DQ680" s="1"/>
      <c r="DR680" s="1"/>
      <c r="DS680" s="1"/>
      <c r="DT680" s="1"/>
    </row>
    <row r="681" spans="1:124" ht="12.75" x14ac:dyDescent="0.2">
      <c r="A681" s="111">
        <f t="shared" si="377"/>
        <v>44946</v>
      </c>
      <c r="B681" s="112">
        <f t="shared" si="370"/>
        <v>0</v>
      </c>
      <c r="C681" s="112">
        <f t="shared" si="383"/>
        <v>0</v>
      </c>
      <c r="D681" s="113">
        <f t="shared" si="378"/>
        <v>5692.31</v>
      </c>
      <c r="E681" s="114">
        <f t="shared" si="391"/>
        <v>5739.56</v>
      </c>
      <c r="F681" s="115">
        <f t="shared" si="392"/>
        <v>44885</v>
      </c>
      <c r="G681" s="116">
        <f t="shared" si="371"/>
        <v>8.3006723105383262E-3</v>
      </c>
      <c r="H681" s="117">
        <f t="shared" si="379"/>
        <v>44979</v>
      </c>
      <c r="I681" s="117">
        <f t="shared" si="372"/>
        <v>44946</v>
      </c>
      <c r="J681" s="118">
        <f t="shared" si="380"/>
        <v>23</v>
      </c>
      <c r="K681" s="118">
        <f t="shared" si="369"/>
        <v>23</v>
      </c>
      <c r="L681" s="8">
        <f t="shared" si="381"/>
        <v>1.0083006699999999</v>
      </c>
      <c r="M681" s="119">
        <f t="shared" si="368"/>
        <v>1.0083006699999999</v>
      </c>
      <c r="N681" s="119">
        <f t="shared" si="388"/>
        <v>1.1778802945799678</v>
      </c>
      <c r="O681" s="112">
        <f t="shared" ref="O681:O744" si="393">TRUNC(TRUNC((L681*N681),15),8)</f>
        <v>1.1876574900000001</v>
      </c>
      <c r="P681" s="112">
        <f t="shared" si="373"/>
        <v>0</v>
      </c>
      <c r="Q681" s="162">
        <f t="shared" si="384"/>
        <v>22</v>
      </c>
      <c r="R681" s="30">
        <f t="shared" si="385"/>
        <v>4.4492999999999998E-2</v>
      </c>
      <c r="S681" s="112">
        <f t="shared" si="390"/>
        <v>0</v>
      </c>
      <c r="T681" s="122">
        <f t="shared" si="382"/>
        <v>0.20100000000000001</v>
      </c>
      <c r="U681" s="120">
        <f t="shared" si="389"/>
        <v>23</v>
      </c>
      <c r="V681" s="120">
        <v>252</v>
      </c>
      <c r="W681" s="119">
        <f t="shared" si="374"/>
        <v>1.016856988</v>
      </c>
      <c r="X681" s="112">
        <f t="shared" si="375"/>
        <v>0</v>
      </c>
      <c r="Y681" s="112">
        <f t="shared" si="376"/>
        <v>0</v>
      </c>
      <c r="Z681" s="125" t="str">
        <f t="shared" si="386"/>
        <v>A+J=</v>
      </c>
      <c r="AA681" s="117">
        <f t="shared" si="387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22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3"/>
      <c r="DE681" s="1"/>
      <c r="DF681" s="1"/>
      <c r="DG681" s="1"/>
      <c r="DH681" s="1"/>
      <c r="DI681" s="1"/>
      <c r="DJ681" s="1"/>
      <c r="DK681" s="1"/>
      <c r="DL681" s="1"/>
      <c r="DM681" s="1"/>
      <c r="DN681" s="4"/>
      <c r="DO681" s="1"/>
      <c r="DP681" s="1"/>
      <c r="DQ681" s="1"/>
      <c r="DR681" s="1"/>
      <c r="DS681" s="1"/>
      <c r="DT681" s="1"/>
    </row>
    <row r="682" spans="1:124" ht="12.75" x14ac:dyDescent="0.2">
      <c r="A682" s="111">
        <f t="shared" si="377"/>
        <v>44947</v>
      </c>
      <c r="B682" s="112">
        <f t="shared" si="370"/>
        <v>0</v>
      </c>
      <c r="C682" s="112">
        <f t="shared" si="383"/>
        <v>0</v>
      </c>
      <c r="D682" s="113">
        <f t="shared" si="378"/>
        <v>5692.31</v>
      </c>
      <c r="E682" s="114">
        <f t="shared" si="391"/>
        <v>5739.56</v>
      </c>
      <c r="F682" s="115">
        <f t="shared" si="392"/>
        <v>44915</v>
      </c>
      <c r="G682" s="116">
        <f t="shared" si="371"/>
        <v>8.3006723105383262E-3</v>
      </c>
      <c r="H682" s="117">
        <f t="shared" si="379"/>
        <v>44979</v>
      </c>
      <c r="I682" s="117">
        <f t="shared" si="372"/>
        <v>44979</v>
      </c>
      <c r="J682" s="118">
        <f t="shared" si="380"/>
        <v>21</v>
      </c>
      <c r="K682" s="118">
        <f t="shared" si="369"/>
        <v>1</v>
      </c>
      <c r="L682" s="8">
        <f t="shared" si="381"/>
        <v>1.00039371</v>
      </c>
      <c r="M682" s="119">
        <f t="shared" ref="M682:M745" si="394">IF(I682&gt;I681,L681,M681)</f>
        <v>1.0083006699999999</v>
      </c>
      <c r="N682" s="119">
        <f t="shared" si="388"/>
        <v>1.1876574902047787</v>
      </c>
      <c r="O682" s="112">
        <f t="shared" si="393"/>
        <v>1.1881250800000001</v>
      </c>
      <c r="P682" s="112">
        <f t="shared" si="373"/>
        <v>0</v>
      </c>
      <c r="Q682" s="162">
        <f t="shared" si="384"/>
        <v>0</v>
      </c>
      <c r="R682" s="30">
        <f t="shared" si="385"/>
        <v>0</v>
      </c>
      <c r="S682" s="112">
        <f t="shared" si="390"/>
        <v>0</v>
      </c>
      <c r="T682" s="122">
        <f t="shared" si="382"/>
        <v>0.20100000000000001</v>
      </c>
      <c r="U682" s="120">
        <f t="shared" si="389"/>
        <v>1</v>
      </c>
      <c r="V682" s="120">
        <v>252</v>
      </c>
      <c r="W682" s="119">
        <f t="shared" si="374"/>
        <v>1.000727068</v>
      </c>
      <c r="X682" s="112">
        <f t="shared" si="375"/>
        <v>0</v>
      </c>
      <c r="Y682" s="112">
        <f t="shared" si="376"/>
        <v>0</v>
      </c>
      <c r="Z682" s="125" t="str">
        <f t="shared" si="386"/>
        <v>A+J=</v>
      </c>
      <c r="AA682" s="117">
        <f t="shared" si="387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22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3"/>
      <c r="DE682" s="1"/>
      <c r="DF682" s="1"/>
      <c r="DG682" s="1"/>
      <c r="DH682" s="1"/>
      <c r="DI682" s="1"/>
      <c r="DJ682" s="1"/>
      <c r="DK682" s="1"/>
      <c r="DL682" s="1"/>
      <c r="DM682" s="1"/>
      <c r="DN682" s="4"/>
      <c r="DO682" s="1"/>
      <c r="DP682" s="1"/>
      <c r="DQ682" s="1"/>
      <c r="DR682" s="1"/>
      <c r="DS682" s="1"/>
      <c r="DT682" s="1"/>
    </row>
    <row r="683" spans="1:124" ht="12.75" x14ac:dyDescent="0.2">
      <c r="A683" s="111">
        <f t="shared" si="377"/>
        <v>44948</v>
      </c>
      <c r="B683" s="112">
        <f t="shared" si="370"/>
        <v>0</v>
      </c>
      <c r="C683" s="112">
        <f t="shared" si="383"/>
        <v>0</v>
      </c>
      <c r="D683" s="113">
        <f t="shared" si="378"/>
        <v>5692.31</v>
      </c>
      <c r="E683" s="114">
        <f t="shared" si="391"/>
        <v>5739.56</v>
      </c>
      <c r="F683" s="115">
        <f t="shared" si="392"/>
        <v>44915</v>
      </c>
      <c r="G683" s="116">
        <f t="shared" si="371"/>
        <v>8.3006723105383262E-3</v>
      </c>
      <c r="H683" s="117">
        <f t="shared" si="379"/>
        <v>44979</v>
      </c>
      <c r="I683" s="117">
        <f t="shared" si="372"/>
        <v>44979</v>
      </c>
      <c r="J683" s="118">
        <f t="shared" si="380"/>
        <v>21</v>
      </c>
      <c r="K683" s="118">
        <f t="shared" si="369"/>
        <v>1</v>
      </c>
      <c r="L683" s="8">
        <f t="shared" si="381"/>
        <v>1.00039371</v>
      </c>
      <c r="M683" s="119">
        <f t="shared" si="394"/>
        <v>1.0083006699999999</v>
      </c>
      <c r="N683" s="119">
        <f t="shared" si="388"/>
        <v>1.1876574902047787</v>
      </c>
      <c r="O683" s="112">
        <f t="shared" si="393"/>
        <v>1.1881250800000001</v>
      </c>
      <c r="P683" s="112">
        <f t="shared" si="373"/>
        <v>0</v>
      </c>
      <c r="Q683" s="162">
        <f t="shared" si="384"/>
        <v>0</v>
      </c>
      <c r="R683" s="30">
        <f t="shared" si="385"/>
        <v>0</v>
      </c>
      <c r="S683" s="112">
        <f t="shared" si="390"/>
        <v>0</v>
      </c>
      <c r="T683" s="122">
        <f t="shared" si="382"/>
        <v>0.20100000000000001</v>
      </c>
      <c r="U683" s="120">
        <f t="shared" si="389"/>
        <v>1</v>
      </c>
      <c r="V683" s="120">
        <v>252</v>
      </c>
      <c r="W683" s="119">
        <f t="shared" si="374"/>
        <v>1.000727068</v>
      </c>
      <c r="X683" s="112">
        <f t="shared" si="375"/>
        <v>0</v>
      </c>
      <c r="Y683" s="112">
        <f t="shared" si="376"/>
        <v>0</v>
      </c>
      <c r="Z683" s="125" t="str">
        <f t="shared" si="386"/>
        <v>A+J=</v>
      </c>
      <c r="AA683" s="117">
        <f t="shared" si="387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22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3"/>
      <c r="DE683" s="1"/>
      <c r="DF683" s="1"/>
      <c r="DG683" s="1"/>
      <c r="DH683" s="1"/>
      <c r="DI683" s="1"/>
      <c r="DJ683" s="1"/>
      <c r="DK683" s="1"/>
      <c r="DL683" s="1"/>
      <c r="DM683" s="1"/>
      <c r="DN683" s="4"/>
      <c r="DO683" s="1"/>
      <c r="DP683" s="1"/>
      <c r="DQ683" s="1"/>
      <c r="DR683" s="1"/>
      <c r="DS683" s="1"/>
      <c r="DT683" s="1"/>
    </row>
    <row r="684" spans="1:124" ht="12.75" x14ac:dyDescent="0.2">
      <c r="A684" s="111">
        <f t="shared" si="377"/>
        <v>44949</v>
      </c>
      <c r="B684" s="112">
        <f t="shared" si="370"/>
        <v>0</v>
      </c>
      <c r="C684" s="112">
        <f t="shared" si="383"/>
        <v>0</v>
      </c>
      <c r="D684" s="113">
        <f t="shared" si="378"/>
        <v>5692.31</v>
      </c>
      <c r="E684" s="114">
        <f t="shared" si="391"/>
        <v>5739.56</v>
      </c>
      <c r="F684" s="115">
        <f t="shared" si="392"/>
        <v>44915</v>
      </c>
      <c r="G684" s="116">
        <f t="shared" si="371"/>
        <v>8.3006723105383262E-3</v>
      </c>
      <c r="H684" s="117">
        <f t="shared" si="379"/>
        <v>44979</v>
      </c>
      <c r="I684" s="117">
        <f t="shared" si="372"/>
        <v>44979</v>
      </c>
      <c r="J684" s="118">
        <f t="shared" si="380"/>
        <v>21</v>
      </c>
      <c r="K684" s="118">
        <f t="shared" si="369"/>
        <v>1</v>
      </c>
      <c r="L684" s="8">
        <f t="shared" si="381"/>
        <v>1.00039371</v>
      </c>
      <c r="M684" s="119">
        <f t="shared" si="394"/>
        <v>1.0083006699999999</v>
      </c>
      <c r="N684" s="119">
        <f t="shared" si="388"/>
        <v>1.1876574902047787</v>
      </c>
      <c r="O684" s="112">
        <f t="shared" si="393"/>
        <v>1.1881250800000001</v>
      </c>
      <c r="P684" s="112">
        <f t="shared" si="373"/>
        <v>0</v>
      </c>
      <c r="Q684" s="162">
        <f t="shared" si="384"/>
        <v>0</v>
      </c>
      <c r="R684" s="30">
        <f t="shared" si="385"/>
        <v>0</v>
      </c>
      <c r="S684" s="112">
        <f t="shared" si="390"/>
        <v>0</v>
      </c>
      <c r="T684" s="122">
        <f t="shared" si="382"/>
        <v>0.20100000000000001</v>
      </c>
      <c r="U684" s="120">
        <f t="shared" si="389"/>
        <v>1</v>
      </c>
      <c r="V684" s="120">
        <v>252</v>
      </c>
      <c r="W684" s="119">
        <f t="shared" si="374"/>
        <v>1.000727068</v>
      </c>
      <c r="X684" s="112">
        <f t="shared" si="375"/>
        <v>0</v>
      </c>
      <c r="Y684" s="112">
        <f t="shared" si="376"/>
        <v>0</v>
      </c>
      <c r="Z684" s="125" t="str">
        <f t="shared" si="386"/>
        <v>A+J=</v>
      </c>
      <c r="AA684" s="117">
        <f t="shared" si="387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22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3"/>
      <c r="DE684" s="1"/>
      <c r="DF684" s="1"/>
      <c r="DG684" s="1"/>
      <c r="DH684" s="1"/>
      <c r="DI684" s="1"/>
      <c r="DJ684" s="1"/>
      <c r="DK684" s="1"/>
      <c r="DL684" s="1"/>
      <c r="DM684" s="1"/>
      <c r="DN684" s="4"/>
      <c r="DO684" s="1"/>
      <c r="DP684" s="1"/>
      <c r="DQ684" s="1"/>
      <c r="DR684" s="1"/>
      <c r="DS684" s="1"/>
      <c r="DT684" s="1"/>
    </row>
    <row r="685" spans="1:124" ht="12.75" x14ac:dyDescent="0.2">
      <c r="A685" s="111">
        <f t="shared" si="377"/>
        <v>44950</v>
      </c>
      <c r="B685" s="112">
        <f t="shared" si="370"/>
        <v>0</v>
      </c>
      <c r="C685" s="112">
        <f t="shared" si="383"/>
        <v>0</v>
      </c>
      <c r="D685" s="113">
        <f t="shared" si="378"/>
        <v>5692.31</v>
      </c>
      <c r="E685" s="114">
        <f t="shared" si="391"/>
        <v>5739.56</v>
      </c>
      <c r="F685" s="115">
        <f t="shared" si="392"/>
        <v>44915</v>
      </c>
      <c r="G685" s="116">
        <f t="shared" si="371"/>
        <v>8.3006723105383262E-3</v>
      </c>
      <c r="H685" s="117">
        <f t="shared" si="379"/>
        <v>44979</v>
      </c>
      <c r="I685" s="117">
        <f t="shared" si="372"/>
        <v>44979</v>
      </c>
      <c r="J685" s="118">
        <f t="shared" si="380"/>
        <v>21</v>
      </c>
      <c r="K685" s="118">
        <f t="shared" si="369"/>
        <v>2</v>
      </c>
      <c r="L685" s="8">
        <f t="shared" si="381"/>
        <v>1.0007875799999999</v>
      </c>
      <c r="M685" s="119">
        <f t="shared" si="394"/>
        <v>1.0083006699999999</v>
      </c>
      <c r="N685" s="119">
        <f t="shared" si="388"/>
        <v>1.1876574902047787</v>
      </c>
      <c r="O685" s="112">
        <f t="shared" si="393"/>
        <v>1.18859286</v>
      </c>
      <c r="P685" s="112">
        <f t="shared" si="373"/>
        <v>0</v>
      </c>
      <c r="Q685" s="162">
        <f t="shared" si="384"/>
        <v>0</v>
      </c>
      <c r="R685" s="30">
        <f t="shared" si="385"/>
        <v>0</v>
      </c>
      <c r="S685" s="112">
        <f t="shared" si="390"/>
        <v>0</v>
      </c>
      <c r="T685" s="122">
        <f t="shared" si="382"/>
        <v>0.20100000000000001</v>
      </c>
      <c r="U685" s="120">
        <f t="shared" si="389"/>
        <v>2</v>
      </c>
      <c r="V685" s="120">
        <v>252</v>
      </c>
      <c r="W685" s="119">
        <f t="shared" si="374"/>
        <v>1.0014546639999999</v>
      </c>
      <c r="X685" s="112">
        <f t="shared" si="375"/>
        <v>0</v>
      </c>
      <c r="Y685" s="112">
        <f t="shared" si="376"/>
        <v>0</v>
      </c>
      <c r="Z685" s="125" t="str">
        <f t="shared" si="386"/>
        <v>A+J=</v>
      </c>
      <c r="AA685" s="117">
        <f t="shared" si="387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22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3"/>
      <c r="DE685" s="1"/>
      <c r="DF685" s="1"/>
      <c r="DG685" s="1"/>
      <c r="DH685" s="1"/>
      <c r="DI685" s="1"/>
      <c r="DJ685" s="1"/>
      <c r="DK685" s="1"/>
      <c r="DL685" s="1"/>
      <c r="DM685" s="1"/>
      <c r="DN685" s="4"/>
      <c r="DO685" s="1"/>
      <c r="DP685" s="1"/>
      <c r="DQ685" s="1"/>
      <c r="DR685" s="1"/>
      <c r="DS685" s="1"/>
      <c r="DT685" s="1"/>
    </row>
    <row r="686" spans="1:124" ht="12.75" x14ac:dyDescent="0.2">
      <c r="A686" s="111">
        <f t="shared" si="377"/>
        <v>44951</v>
      </c>
      <c r="B686" s="112">
        <f t="shared" si="370"/>
        <v>0</v>
      </c>
      <c r="C686" s="112">
        <f t="shared" si="383"/>
        <v>0</v>
      </c>
      <c r="D686" s="113">
        <f t="shared" si="378"/>
        <v>5692.31</v>
      </c>
      <c r="E686" s="114">
        <f t="shared" si="391"/>
        <v>5739.56</v>
      </c>
      <c r="F686" s="115">
        <f t="shared" si="392"/>
        <v>44915</v>
      </c>
      <c r="G686" s="116">
        <f t="shared" si="371"/>
        <v>8.3006723105383262E-3</v>
      </c>
      <c r="H686" s="117">
        <f t="shared" si="379"/>
        <v>44979</v>
      </c>
      <c r="I686" s="117">
        <f t="shared" si="372"/>
        <v>44979</v>
      </c>
      <c r="J686" s="118">
        <f t="shared" si="380"/>
        <v>21</v>
      </c>
      <c r="K686" s="118">
        <f t="shared" ref="K686:K749" si="395">(J686-(NETWORKDAYS(A686,I686,AD$148:AD$502)-1))</f>
        <v>3</v>
      </c>
      <c r="L686" s="8">
        <f t="shared" si="381"/>
        <v>1.0011816099999999</v>
      </c>
      <c r="M686" s="119">
        <f t="shared" si="394"/>
        <v>1.0083006699999999</v>
      </c>
      <c r="N686" s="119">
        <f t="shared" si="388"/>
        <v>1.1876574902047787</v>
      </c>
      <c r="O686" s="112">
        <f t="shared" si="393"/>
        <v>1.1890608300000001</v>
      </c>
      <c r="P686" s="112">
        <f t="shared" si="373"/>
        <v>0</v>
      </c>
      <c r="Q686" s="162">
        <f t="shared" si="384"/>
        <v>0</v>
      </c>
      <c r="R686" s="30">
        <f t="shared" si="385"/>
        <v>0</v>
      </c>
      <c r="S686" s="112">
        <f t="shared" si="390"/>
        <v>0</v>
      </c>
      <c r="T686" s="122">
        <f t="shared" si="382"/>
        <v>0.20100000000000001</v>
      </c>
      <c r="U686" s="120">
        <f t="shared" si="389"/>
        <v>3</v>
      </c>
      <c r="V686" s="120">
        <v>252</v>
      </c>
      <c r="W686" s="119">
        <f t="shared" si="374"/>
        <v>1.00218279</v>
      </c>
      <c r="X686" s="112">
        <f t="shared" si="375"/>
        <v>0</v>
      </c>
      <c r="Y686" s="112">
        <f t="shared" si="376"/>
        <v>0</v>
      </c>
      <c r="Z686" s="125" t="str">
        <f t="shared" si="386"/>
        <v>A+J=</v>
      </c>
      <c r="AA686" s="117">
        <f t="shared" si="387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22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3"/>
      <c r="DE686" s="1"/>
      <c r="DF686" s="1"/>
      <c r="DG686" s="1"/>
      <c r="DH686" s="1"/>
      <c r="DI686" s="1"/>
      <c r="DJ686" s="1"/>
      <c r="DK686" s="1"/>
      <c r="DL686" s="1"/>
      <c r="DM686" s="1"/>
      <c r="DN686" s="4"/>
      <c r="DO686" s="1"/>
      <c r="DP686" s="1"/>
      <c r="DQ686" s="1"/>
      <c r="DR686" s="1"/>
      <c r="DS686" s="1"/>
      <c r="DT686" s="1"/>
    </row>
    <row r="687" spans="1:124" ht="12.75" x14ac:dyDescent="0.2">
      <c r="A687" s="111">
        <f t="shared" si="377"/>
        <v>44952</v>
      </c>
      <c r="B687" s="112">
        <f t="shared" si="370"/>
        <v>0</v>
      </c>
      <c r="C687" s="112">
        <f t="shared" si="383"/>
        <v>0</v>
      </c>
      <c r="D687" s="113">
        <f t="shared" si="378"/>
        <v>5692.31</v>
      </c>
      <c r="E687" s="114">
        <f t="shared" si="391"/>
        <v>5739.56</v>
      </c>
      <c r="F687" s="115">
        <f t="shared" si="392"/>
        <v>44915</v>
      </c>
      <c r="G687" s="116">
        <f t="shared" si="371"/>
        <v>8.3006723105383262E-3</v>
      </c>
      <c r="H687" s="117">
        <f t="shared" si="379"/>
        <v>44979</v>
      </c>
      <c r="I687" s="117">
        <f t="shared" si="372"/>
        <v>44979</v>
      </c>
      <c r="J687" s="118">
        <f t="shared" si="380"/>
        <v>21</v>
      </c>
      <c r="K687" s="118">
        <f t="shared" si="395"/>
        <v>4</v>
      </c>
      <c r="L687" s="8">
        <f t="shared" si="381"/>
        <v>1.00157579</v>
      </c>
      <c r="M687" s="119">
        <f t="shared" si="394"/>
        <v>1.0083006699999999</v>
      </c>
      <c r="N687" s="119">
        <f t="shared" si="388"/>
        <v>1.1876574902047787</v>
      </c>
      <c r="O687" s="112">
        <f t="shared" si="393"/>
        <v>1.18952898</v>
      </c>
      <c r="P687" s="112">
        <f t="shared" si="373"/>
        <v>0</v>
      </c>
      <c r="Q687" s="162">
        <f t="shared" si="384"/>
        <v>0</v>
      </c>
      <c r="R687" s="30">
        <f t="shared" si="385"/>
        <v>0</v>
      </c>
      <c r="S687" s="112">
        <f t="shared" si="390"/>
        <v>0</v>
      </c>
      <c r="T687" s="122">
        <f t="shared" si="382"/>
        <v>0.20100000000000001</v>
      </c>
      <c r="U687" s="120">
        <f t="shared" si="389"/>
        <v>4</v>
      </c>
      <c r="V687" s="120">
        <v>252</v>
      </c>
      <c r="W687" s="119">
        <f t="shared" si="374"/>
        <v>1.0029114450000001</v>
      </c>
      <c r="X687" s="112">
        <f t="shared" si="375"/>
        <v>0</v>
      </c>
      <c r="Y687" s="112">
        <f t="shared" si="376"/>
        <v>0</v>
      </c>
      <c r="Z687" s="125" t="str">
        <f t="shared" si="386"/>
        <v>A+J=</v>
      </c>
      <c r="AA687" s="117">
        <f t="shared" si="387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22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3"/>
      <c r="DE687" s="1"/>
      <c r="DF687" s="1"/>
      <c r="DG687" s="1"/>
      <c r="DH687" s="1"/>
      <c r="DI687" s="1"/>
      <c r="DJ687" s="1"/>
      <c r="DK687" s="1"/>
      <c r="DL687" s="1"/>
      <c r="DM687" s="1"/>
      <c r="DN687" s="4"/>
      <c r="DO687" s="1"/>
      <c r="DP687" s="1"/>
      <c r="DQ687" s="1"/>
      <c r="DR687" s="1"/>
      <c r="DS687" s="1"/>
      <c r="DT687" s="1"/>
    </row>
    <row r="688" spans="1:124" ht="12.75" x14ac:dyDescent="0.2">
      <c r="A688" s="111">
        <f t="shared" si="377"/>
        <v>44953</v>
      </c>
      <c r="B688" s="112">
        <f t="shared" si="370"/>
        <v>0</v>
      </c>
      <c r="C688" s="112">
        <f t="shared" si="383"/>
        <v>0</v>
      </c>
      <c r="D688" s="113">
        <f t="shared" si="378"/>
        <v>5692.31</v>
      </c>
      <c r="E688" s="114">
        <f t="shared" si="391"/>
        <v>5739.56</v>
      </c>
      <c r="F688" s="115">
        <f t="shared" si="392"/>
        <v>44915</v>
      </c>
      <c r="G688" s="116">
        <f t="shared" si="371"/>
        <v>8.3006723105383262E-3</v>
      </c>
      <c r="H688" s="117">
        <f t="shared" si="379"/>
        <v>44979</v>
      </c>
      <c r="I688" s="117">
        <f t="shared" si="372"/>
        <v>44979</v>
      </c>
      <c r="J688" s="118">
        <f t="shared" si="380"/>
        <v>21</v>
      </c>
      <c r="K688" s="118">
        <f t="shared" si="395"/>
        <v>5</v>
      </c>
      <c r="L688" s="8">
        <f t="shared" si="381"/>
        <v>1.0019701299999999</v>
      </c>
      <c r="M688" s="119">
        <f t="shared" si="394"/>
        <v>1.0083006699999999</v>
      </c>
      <c r="N688" s="119">
        <f t="shared" si="388"/>
        <v>1.1876574902047787</v>
      </c>
      <c r="O688" s="112">
        <f t="shared" si="393"/>
        <v>1.18999732</v>
      </c>
      <c r="P688" s="112">
        <f t="shared" si="373"/>
        <v>0</v>
      </c>
      <c r="Q688" s="162">
        <f t="shared" si="384"/>
        <v>0</v>
      </c>
      <c r="R688" s="30">
        <f t="shared" si="385"/>
        <v>0</v>
      </c>
      <c r="S688" s="112">
        <f t="shared" si="390"/>
        <v>0</v>
      </c>
      <c r="T688" s="122">
        <f t="shared" si="382"/>
        <v>0.20100000000000001</v>
      </c>
      <c r="U688" s="120">
        <f t="shared" si="389"/>
        <v>5</v>
      </c>
      <c r="V688" s="120">
        <v>252</v>
      </c>
      <c r="W688" s="119">
        <f t="shared" si="374"/>
        <v>1.00364063</v>
      </c>
      <c r="X688" s="112">
        <f t="shared" si="375"/>
        <v>0</v>
      </c>
      <c r="Y688" s="112">
        <f t="shared" si="376"/>
        <v>0</v>
      </c>
      <c r="Z688" s="125" t="str">
        <f t="shared" si="386"/>
        <v>A+J=</v>
      </c>
      <c r="AA688" s="117">
        <f t="shared" si="387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22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3"/>
      <c r="DE688" s="1"/>
      <c r="DF688" s="1"/>
      <c r="DG688" s="1"/>
      <c r="DH688" s="1"/>
      <c r="DI688" s="1"/>
      <c r="DJ688" s="1"/>
      <c r="DK688" s="1"/>
      <c r="DL688" s="1"/>
      <c r="DM688" s="1"/>
      <c r="DN688" s="4"/>
      <c r="DO688" s="1"/>
      <c r="DP688" s="1"/>
      <c r="DQ688" s="1"/>
      <c r="DR688" s="1"/>
      <c r="DS688" s="1"/>
      <c r="DT688" s="1"/>
    </row>
    <row r="689" spans="1:124" ht="12.75" x14ac:dyDescent="0.2">
      <c r="A689" s="111">
        <f t="shared" si="377"/>
        <v>44954</v>
      </c>
      <c r="B689" s="112">
        <f t="shared" si="370"/>
        <v>0</v>
      </c>
      <c r="C689" s="112">
        <f t="shared" si="383"/>
        <v>0</v>
      </c>
      <c r="D689" s="113">
        <f t="shared" si="378"/>
        <v>5692.31</v>
      </c>
      <c r="E689" s="114">
        <f t="shared" si="391"/>
        <v>5739.56</v>
      </c>
      <c r="F689" s="115">
        <f t="shared" si="392"/>
        <v>44915</v>
      </c>
      <c r="G689" s="116">
        <f t="shared" si="371"/>
        <v>8.3006723105383262E-3</v>
      </c>
      <c r="H689" s="117">
        <f t="shared" si="379"/>
        <v>44979</v>
      </c>
      <c r="I689" s="117">
        <f t="shared" si="372"/>
        <v>44979</v>
      </c>
      <c r="J689" s="118">
        <f t="shared" si="380"/>
        <v>21</v>
      </c>
      <c r="K689" s="118">
        <f t="shared" si="395"/>
        <v>6</v>
      </c>
      <c r="L689" s="8">
        <f t="shared" si="381"/>
        <v>1.00236462</v>
      </c>
      <c r="M689" s="119">
        <f t="shared" si="394"/>
        <v>1.0083006699999999</v>
      </c>
      <c r="N689" s="119">
        <f t="shared" si="388"/>
        <v>1.1876574902047787</v>
      </c>
      <c r="O689" s="112">
        <f t="shared" si="393"/>
        <v>1.1904658400000001</v>
      </c>
      <c r="P689" s="112">
        <f t="shared" si="373"/>
        <v>0</v>
      </c>
      <c r="Q689" s="162">
        <f t="shared" si="384"/>
        <v>0</v>
      </c>
      <c r="R689" s="30">
        <f t="shared" si="385"/>
        <v>0</v>
      </c>
      <c r="S689" s="112">
        <f t="shared" si="390"/>
        <v>0</v>
      </c>
      <c r="T689" s="122">
        <f t="shared" si="382"/>
        <v>0.20100000000000001</v>
      </c>
      <c r="U689" s="120">
        <f t="shared" si="389"/>
        <v>6</v>
      </c>
      <c r="V689" s="120">
        <v>252</v>
      </c>
      <c r="W689" s="119">
        <f t="shared" si="374"/>
        <v>1.0043703450000001</v>
      </c>
      <c r="X689" s="112">
        <f t="shared" si="375"/>
        <v>0</v>
      </c>
      <c r="Y689" s="112">
        <f t="shared" si="376"/>
        <v>0</v>
      </c>
      <c r="Z689" s="125" t="str">
        <f t="shared" si="386"/>
        <v>A+J=</v>
      </c>
      <c r="AA689" s="117">
        <f t="shared" si="387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22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3"/>
      <c r="DE689" s="1"/>
      <c r="DF689" s="1"/>
      <c r="DG689" s="1"/>
      <c r="DH689" s="1"/>
      <c r="DI689" s="1"/>
      <c r="DJ689" s="1"/>
      <c r="DK689" s="1"/>
      <c r="DL689" s="1"/>
      <c r="DM689" s="1"/>
      <c r="DN689" s="4"/>
      <c r="DO689" s="1"/>
      <c r="DP689" s="1"/>
      <c r="DQ689" s="1"/>
      <c r="DR689" s="1"/>
      <c r="DS689" s="1"/>
      <c r="DT689" s="1"/>
    </row>
    <row r="690" spans="1:124" ht="12.75" x14ac:dyDescent="0.2">
      <c r="A690" s="111">
        <f t="shared" si="377"/>
        <v>44955</v>
      </c>
      <c r="B690" s="112">
        <f t="shared" si="370"/>
        <v>0</v>
      </c>
      <c r="C690" s="112">
        <f t="shared" si="383"/>
        <v>0</v>
      </c>
      <c r="D690" s="113">
        <f t="shared" si="378"/>
        <v>5692.31</v>
      </c>
      <c r="E690" s="114">
        <f t="shared" si="391"/>
        <v>5739.56</v>
      </c>
      <c r="F690" s="115">
        <f t="shared" si="392"/>
        <v>44915</v>
      </c>
      <c r="G690" s="116">
        <f t="shared" si="371"/>
        <v>8.3006723105383262E-3</v>
      </c>
      <c r="H690" s="117">
        <f t="shared" si="379"/>
        <v>44979</v>
      </c>
      <c r="I690" s="117">
        <f t="shared" si="372"/>
        <v>44979</v>
      </c>
      <c r="J690" s="118">
        <f t="shared" si="380"/>
        <v>21</v>
      </c>
      <c r="K690" s="118">
        <f t="shared" si="395"/>
        <v>6</v>
      </c>
      <c r="L690" s="8">
        <f t="shared" si="381"/>
        <v>1.00236462</v>
      </c>
      <c r="M690" s="119">
        <f t="shared" si="394"/>
        <v>1.0083006699999999</v>
      </c>
      <c r="N690" s="119">
        <f t="shared" si="388"/>
        <v>1.1876574902047787</v>
      </c>
      <c r="O690" s="112">
        <f t="shared" si="393"/>
        <v>1.1904658400000001</v>
      </c>
      <c r="P690" s="112">
        <f t="shared" si="373"/>
        <v>0</v>
      </c>
      <c r="Q690" s="162">
        <f t="shared" si="384"/>
        <v>0</v>
      </c>
      <c r="R690" s="30">
        <f t="shared" si="385"/>
        <v>0</v>
      </c>
      <c r="S690" s="112">
        <f t="shared" si="390"/>
        <v>0</v>
      </c>
      <c r="T690" s="122">
        <f t="shared" si="382"/>
        <v>0.20100000000000001</v>
      </c>
      <c r="U690" s="120">
        <f t="shared" si="389"/>
        <v>6</v>
      </c>
      <c r="V690" s="120">
        <v>252</v>
      </c>
      <c r="W690" s="119">
        <f t="shared" si="374"/>
        <v>1.0043703450000001</v>
      </c>
      <c r="X690" s="112">
        <f t="shared" si="375"/>
        <v>0</v>
      </c>
      <c r="Y690" s="112">
        <f t="shared" si="376"/>
        <v>0</v>
      </c>
      <c r="Z690" s="125" t="str">
        <f t="shared" si="386"/>
        <v>A+J=</v>
      </c>
      <c r="AA690" s="117">
        <f t="shared" si="387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22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3"/>
      <c r="DE690" s="1"/>
      <c r="DF690" s="1"/>
      <c r="DG690" s="1"/>
      <c r="DH690" s="1"/>
      <c r="DI690" s="1"/>
      <c r="DJ690" s="1"/>
      <c r="DK690" s="1"/>
      <c r="DL690" s="1"/>
      <c r="DM690" s="1"/>
      <c r="DN690" s="4"/>
      <c r="DO690" s="1"/>
      <c r="DP690" s="1"/>
      <c r="DQ690" s="1"/>
      <c r="DR690" s="1"/>
      <c r="DS690" s="1"/>
      <c r="DT690" s="1"/>
    </row>
    <row r="691" spans="1:124" ht="12.75" x14ac:dyDescent="0.2">
      <c r="A691" s="111">
        <f t="shared" si="377"/>
        <v>44956</v>
      </c>
      <c r="B691" s="112">
        <f t="shared" si="370"/>
        <v>0</v>
      </c>
      <c r="C691" s="112">
        <f t="shared" si="383"/>
        <v>0</v>
      </c>
      <c r="D691" s="113">
        <f t="shared" si="378"/>
        <v>5692.31</v>
      </c>
      <c r="E691" s="114">
        <f t="shared" si="391"/>
        <v>5739.56</v>
      </c>
      <c r="F691" s="115">
        <f t="shared" si="392"/>
        <v>44915</v>
      </c>
      <c r="G691" s="116">
        <f t="shared" si="371"/>
        <v>8.3006723105383262E-3</v>
      </c>
      <c r="H691" s="117">
        <f t="shared" si="379"/>
        <v>44979</v>
      </c>
      <c r="I691" s="117">
        <f t="shared" si="372"/>
        <v>44979</v>
      </c>
      <c r="J691" s="118">
        <f t="shared" si="380"/>
        <v>21</v>
      </c>
      <c r="K691" s="118">
        <f t="shared" si="395"/>
        <v>6</v>
      </c>
      <c r="L691" s="8">
        <f t="shared" si="381"/>
        <v>1.00236462</v>
      </c>
      <c r="M691" s="119">
        <f t="shared" si="394"/>
        <v>1.0083006699999999</v>
      </c>
      <c r="N691" s="119">
        <f t="shared" si="388"/>
        <v>1.1876574902047787</v>
      </c>
      <c r="O691" s="112">
        <f t="shared" si="393"/>
        <v>1.1904658400000001</v>
      </c>
      <c r="P691" s="112">
        <f t="shared" si="373"/>
        <v>0</v>
      </c>
      <c r="Q691" s="162">
        <f t="shared" si="384"/>
        <v>0</v>
      </c>
      <c r="R691" s="30">
        <f t="shared" si="385"/>
        <v>0</v>
      </c>
      <c r="S691" s="112">
        <f t="shared" si="390"/>
        <v>0</v>
      </c>
      <c r="T691" s="122">
        <f t="shared" si="382"/>
        <v>0.20100000000000001</v>
      </c>
      <c r="U691" s="120">
        <f t="shared" si="389"/>
        <v>6</v>
      </c>
      <c r="V691" s="120">
        <v>252</v>
      </c>
      <c r="W691" s="119">
        <f t="shared" si="374"/>
        <v>1.0043703450000001</v>
      </c>
      <c r="X691" s="112">
        <f t="shared" si="375"/>
        <v>0</v>
      </c>
      <c r="Y691" s="112">
        <f t="shared" si="376"/>
        <v>0</v>
      </c>
      <c r="Z691" s="125" t="str">
        <f t="shared" si="386"/>
        <v>A+J=</v>
      </c>
      <c r="AA691" s="117">
        <f t="shared" si="387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22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3"/>
      <c r="DE691" s="1"/>
      <c r="DF691" s="1"/>
      <c r="DG691" s="1"/>
      <c r="DH691" s="1"/>
      <c r="DI691" s="1"/>
      <c r="DJ691" s="1"/>
      <c r="DK691" s="1"/>
      <c r="DL691" s="1"/>
      <c r="DM691" s="1"/>
      <c r="DN691" s="4"/>
      <c r="DO691" s="1"/>
      <c r="DP691" s="1"/>
      <c r="DQ691" s="1"/>
      <c r="DR691" s="1"/>
      <c r="DS691" s="1"/>
      <c r="DT691" s="1"/>
    </row>
    <row r="692" spans="1:124" ht="12.75" x14ac:dyDescent="0.2">
      <c r="A692" s="111">
        <f t="shared" si="377"/>
        <v>44957</v>
      </c>
      <c r="B692" s="112">
        <f t="shared" si="370"/>
        <v>0</v>
      </c>
      <c r="C692" s="112">
        <f t="shared" si="383"/>
        <v>0</v>
      </c>
      <c r="D692" s="113">
        <f t="shared" si="378"/>
        <v>5692.31</v>
      </c>
      <c r="E692" s="114">
        <f t="shared" si="391"/>
        <v>5739.56</v>
      </c>
      <c r="F692" s="115">
        <f t="shared" si="392"/>
        <v>44915</v>
      </c>
      <c r="G692" s="116">
        <f t="shared" si="371"/>
        <v>8.3006723105383262E-3</v>
      </c>
      <c r="H692" s="117">
        <f t="shared" si="379"/>
        <v>44979</v>
      </c>
      <c r="I692" s="117">
        <f t="shared" si="372"/>
        <v>44979</v>
      </c>
      <c r="J692" s="118">
        <f t="shared" si="380"/>
        <v>21</v>
      </c>
      <c r="K692" s="118">
        <f t="shared" si="395"/>
        <v>7</v>
      </c>
      <c r="L692" s="8">
        <f t="shared" si="381"/>
        <v>1.0027592700000001</v>
      </c>
      <c r="M692" s="119">
        <f t="shared" si="394"/>
        <v>1.0083006699999999</v>
      </c>
      <c r="N692" s="119">
        <f t="shared" si="388"/>
        <v>1.1876574902047787</v>
      </c>
      <c r="O692" s="112">
        <f t="shared" si="393"/>
        <v>1.1909345499999999</v>
      </c>
      <c r="P692" s="112">
        <f t="shared" si="373"/>
        <v>0</v>
      </c>
      <c r="Q692" s="162">
        <f t="shared" si="384"/>
        <v>0</v>
      </c>
      <c r="R692" s="30">
        <f t="shared" si="385"/>
        <v>0</v>
      </c>
      <c r="S692" s="112">
        <f t="shared" si="390"/>
        <v>0</v>
      </c>
      <c r="T692" s="122">
        <f t="shared" si="382"/>
        <v>0.20100000000000001</v>
      </c>
      <c r="U692" s="120">
        <f t="shared" si="389"/>
        <v>7</v>
      </c>
      <c r="V692" s="120">
        <v>252</v>
      </c>
      <c r="W692" s="119">
        <f t="shared" si="374"/>
        <v>1.0051005900000001</v>
      </c>
      <c r="X692" s="112">
        <f t="shared" si="375"/>
        <v>0</v>
      </c>
      <c r="Y692" s="112">
        <f t="shared" si="376"/>
        <v>0</v>
      </c>
      <c r="Z692" s="125" t="str">
        <f t="shared" si="386"/>
        <v>A+J=</v>
      </c>
      <c r="AA692" s="117">
        <f t="shared" si="387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22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3"/>
      <c r="DE692" s="1"/>
      <c r="DF692" s="1"/>
      <c r="DG692" s="1"/>
      <c r="DH692" s="1"/>
      <c r="DI692" s="1"/>
      <c r="DJ692" s="1"/>
      <c r="DK692" s="1"/>
      <c r="DL692" s="1"/>
      <c r="DM692" s="1"/>
      <c r="DN692" s="4"/>
      <c r="DO692" s="1"/>
      <c r="DP692" s="1"/>
      <c r="DQ692" s="1"/>
      <c r="DR692" s="1"/>
      <c r="DS692" s="1"/>
      <c r="DT692" s="1"/>
    </row>
    <row r="693" spans="1:124" ht="12.75" x14ac:dyDescent="0.2">
      <c r="A693" s="111">
        <f t="shared" si="377"/>
        <v>44958</v>
      </c>
      <c r="B693" s="112">
        <f t="shared" si="370"/>
        <v>0</v>
      </c>
      <c r="C693" s="112">
        <f t="shared" si="383"/>
        <v>0</v>
      </c>
      <c r="D693" s="113">
        <f t="shared" si="378"/>
        <v>5692.31</v>
      </c>
      <c r="E693" s="114">
        <f t="shared" si="391"/>
        <v>5739.56</v>
      </c>
      <c r="F693" s="115">
        <f t="shared" si="392"/>
        <v>44915</v>
      </c>
      <c r="G693" s="116">
        <f t="shared" si="371"/>
        <v>8.3006723105383262E-3</v>
      </c>
      <c r="H693" s="117">
        <f t="shared" si="379"/>
        <v>44979</v>
      </c>
      <c r="I693" s="117">
        <f t="shared" si="372"/>
        <v>44979</v>
      </c>
      <c r="J693" s="118">
        <f t="shared" si="380"/>
        <v>21</v>
      </c>
      <c r="K693" s="118">
        <f t="shared" si="395"/>
        <v>8</v>
      </c>
      <c r="L693" s="8">
        <f t="shared" si="381"/>
        <v>1.0031540699999999</v>
      </c>
      <c r="M693" s="119">
        <f t="shared" si="394"/>
        <v>1.0083006699999999</v>
      </c>
      <c r="N693" s="119">
        <f t="shared" si="388"/>
        <v>1.1876574902047787</v>
      </c>
      <c r="O693" s="112">
        <f t="shared" si="393"/>
        <v>1.19140344</v>
      </c>
      <c r="P693" s="112">
        <f t="shared" si="373"/>
        <v>0</v>
      </c>
      <c r="Q693" s="162">
        <f t="shared" si="384"/>
        <v>0</v>
      </c>
      <c r="R693" s="30">
        <f t="shared" si="385"/>
        <v>0</v>
      </c>
      <c r="S693" s="112">
        <f t="shared" si="390"/>
        <v>0</v>
      </c>
      <c r="T693" s="122">
        <f t="shared" si="382"/>
        <v>0.20100000000000001</v>
      </c>
      <c r="U693" s="120">
        <f t="shared" si="389"/>
        <v>8</v>
      </c>
      <c r="V693" s="120">
        <v>252</v>
      </c>
      <c r="W693" s="119">
        <f t="shared" si="374"/>
        <v>1.005831366</v>
      </c>
      <c r="X693" s="112">
        <f t="shared" si="375"/>
        <v>0</v>
      </c>
      <c r="Y693" s="112">
        <f t="shared" si="376"/>
        <v>0</v>
      </c>
      <c r="Z693" s="125" t="str">
        <f t="shared" si="386"/>
        <v>A+J=</v>
      </c>
      <c r="AA693" s="117">
        <f t="shared" si="387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22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3"/>
      <c r="DE693" s="1"/>
      <c r="DF693" s="1"/>
      <c r="DG693" s="1"/>
      <c r="DH693" s="1"/>
      <c r="DI693" s="1"/>
      <c r="DJ693" s="1"/>
      <c r="DK693" s="1"/>
      <c r="DL693" s="1"/>
      <c r="DM693" s="1"/>
      <c r="DN693" s="4"/>
      <c r="DO693" s="1"/>
      <c r="DP693" s="1"/>
      <c r="DQ693" s="1"/>
      <c r="DR693" s="1"/>
      <c r="DS693" s="1"/>
      <c r="DT693" s="1"/>
    </row>
    <row r="694" spans="1:124" ht="12.75" x14ac:dyDescent="0.2">
      <c r="A694" s="111">
        <f t="shared" si="377"/>
        <v>44959</v>
      </c>
      <c r="B694" s="112">
        <f t="shared" si="370"/>
        <v>0</v>
      </c>
      <c r="C694" s="112">
        <f t="shared" si="383"/>
        <v>0</v>
      </c>
      <c r="D694" s="113">
        <f t="shared" si="378"/>
        <v>5692.31</v>
      </c>
      <c r="E694" s="114">
        <f t="shared" si="391"/>
        <v>5739.56</v>
      </c>
      <c r="F694" s="115">
        <f t="shared" si="392"/>
        <v>44915</v>
      </c>
      <c r="G694" s="116">
        <f t="shared" si="371"/>
        <v>8.3006723105383262E-3</v>
      </c>
      <c r="H694" s="117">
        <f t="shared" si="379"/>
        <v>44979</v>
      </c>
      <c r="I694" s="117">
        <f t="shared" si="372"/>
        <v>44979</v>
      </c>
      <c r="J694" s="118">
        <f t="shared" si="380"/>
        <v>21</v>
      </c>
      <c r="K694" s="118">
        <f t="shared" si="395"/>
        <v>9</v>
      </c>
      <c r="L694" s="8">
        <f t="shared" si="381"/>
        <v>1.0035490300000001</v>
      </c>
      <c r="M694" s="119">
        <f t="shared" si="394"/>
        <v>1.0083006699999999</v>
      </c>
      <c r="N694" s="119">
        <f t="shared" si="388"/>
        <v>1.1876574902047787</v>
      </c>
      <c r="O694" s="112">
        <f t="shared" si="393"/>
        <v>1.19187252</v>
      </c>
      <c r="P694" s="112">
        <f t="shared" si="373"/>
        <v>0</v>
      </c>
      <c r="Q694" s="162">
        <f t="shared" si="384"/>
        <v>0</v>
      </c>
      <c r="R694" s="30">
        <f t="shared" si="385"/>
        <v>0</v>
      </c>
      <c r="S694" s="112">
        <f t="shared" si="390"/>
        <v>0</v>
      </c>
      <c r="T694" s="122">
        <f t="shared" si="382"/>
        <v>0.20100000000000001</v>
      </c>
      <c r="U694" s="120">
        <f t="shared" si="389"/>
        <v>9</v>
      </c>
      <c r="V694" s="120">
        <v>252</v>
      </c>
      <c r="W694" s="119">
        <f t="shared" si="374"/>
        <v>1.006562674</v>
      </c>
      <c r="X694" s="112">
        <f t="shared" si="375"/>
        <v>0</v>
      </c>
      <c r="Y694" s="112">
        <f t="shared" si="376"/>
        <v>0</v>
      </c>
      <c r="Z694" s="125" t="str">
        <f t="shared" si="386"/>
        <v>A+J=</v>
      </c>
      <c r="AA694" s="117">
        <f t="shared" si="387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22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3"/>
      <c r="DE694" s="1"/>
      <c r="DF694" s="1"/>
      <c r="DG694" s="1"/>
      <c r="DH694" s="1"/>
      <c r="DI694" s="1"/>
      <c r="DJ694" s="1"/>
      <c r="DK694" s="1"/>
      <c r="DL694" s="1"/>
      <c r="DM694" s="1"/>
      <c r="DN694" s="4"/>
      <c r="DO694" s="1"/>
      <c r="DP694" s="1"/>
      <c r="DQ694" s="1"/>
      <c r="DR694" s="1"/>
      <c r="DS694" s="1"/>
      <c r="DT694" s="1"/>
    </row>
    <row r="695" spans="1:124" ht="12.75" x14ac:dyDescent="0.2">
      <c r="A695" s="111">
        <f t="shared" si="377"/>
        <v>44960</v>
      </c>
      <c r="B695" s="112">
        <f t="shared" si="370"/>
        <v>0</v>
      </c>
      <c r="C695" s="112">
        <f t="shared" si="383"/>
        <v>0</v>
      </c>
      <c r="D695" s="113">
        <f t="shared" si="378"/>
        <v>5692.31</v>
      </c>
      <c r="E695" s="114">
        <f t="shared" si="391"/>
        <v>5739.56</v>
      </c>
      <c r="F695" s="115">
        <f t="shared" si="392"/>
        <v>44915</v>
      </c>
      <c r="G695" s="116">
        <f t="shared" si="371"/>
        <v>8.3006723105383262E-3</v>
      </c>
      <c r="H695" s="117">
        <f t="shared" si="379"/>
        <v>44979</v>
      </c>
      <c r="I695" s="117">
        <f t="shared" si="372"/>
        <v>44979</v>
      </c>
      <c r="J695" s="118">
        <f t="shared" si="380"/>
        <v>21</v>
      </c>
      <c r="K695" s="118">
        <f t="shared" si="395"/>
        <v>10</v>
      </c>
      <c r="L695" s="8">
        <f t="shared" si="381"/>
        <v>1.00394414</v>
      </c>
      <c r="M695" s="119">
        <f t="shared" si="394"/>
        <v>1.0083006699999999</v>
      </c>
      <c r="N695" s="119">
        <f t="shared" si="388"/>
        <v>1.1876574902047787</v>
      </c>
      <c r="O695" s="112">
        <f t="shared" si="393"/>
        <v>1.1923417700000001</v>
      </c>
      <c r="P695" s="112">
        <f t="shared" si="373"/>
        <v>0</v>
      </c>
      <c r="Q695" s="162">
        <f t="shared" si="384"/>
        <v>0</v>
      </c>
      <c r="R695" s="30">
        <f t="shared" si="385"/>
        <v>0</v>
      </c>
      <c r="S695" s="112">
        <f t="shared" si="390"/>
        <v>0</v>
      </c>
      <c r="T695" s="122">
        <f t="shared" si="382"/>
        <v>0.20100000000000001</v>
      </c>
      <c r="U695" s="120">
        <f t="shared" si="389"/>
        <v>10</v>
      </c>
      <c r="V695" s="120">
        <v>252</v>
      </c>
      <c r="W695" s="119">
        <f t="shared" si="374"/>
        <v>1.007294514</v>
      </c>
      <c r="X695" s="112">
        <f t="shared" si="375"/>
        <v>0</v>
      </c>
      <c r="Y695" s="112">
        <f t="shared" si="376"/>
        <v>0</v>
      </c>
      <c r="Z695" s="125" t="str">
        <f t="shared" si="386"/>
        <v>A+J=</v>
      </c>
      <c r="AA695" s="117">
        <f t="shared" si="387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22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3"/>
      <c r="DE695" s="1"/>
      <c r="DF695" s="1"/>
      <c r="DG695" s="1"/>
      <c r="DH695" s="1"/>
      <c r="DI695" s="1"/>
      <c r="DJ695" s="1"/>
      <c r="DK695" s="1"/>
      <c r="DL695" s="1"/>
      <c r="DM695" s="1"/>
      <c r="DN695" s="4"/>
      <c r="DO695" s="1"/>
      <c r="DP695" s="1"/>
      <c r="DQ695" s="1"/>
      <c r="DR695" s="1"/>
      <c r="DS695" s="1"/>
      <c r="DT695" s="1"/>
    </row>
    <row r="696" spans="1:124" ht="12.75" x14ac:dyDescent="0.2">
      <c r="A696" s="111">
        <f t="shared" si="377"/>
        <v>44961</v>
      </c>
      <c r="B696" s="112">
        <f t="shared" si="370"/>
        <v>0</v>
      </c>
      <c r="C696" s="112">
        <f t="shared" si="383"/>
        <v>0</v>
      </c>
      <c r="D696" s="113">
        <f t="shared" si="378"/>
        <v>5692.31</v>
      </c>
      <c r="E696" s="114">
        <f t="shared" si="391"/>
        <v>5739.56</v>
      </c>
      <c r="F696" s="115">
        <f t="shared" si="392"/>
        <v>44915</v>
      </c>
      <c r="G696" s="116">
        <f t="shared" si="371"/>
        <v>8.3006723105383262E-3</v>
      </c>
      <c r="H696" s="117">
        <f t="shared" si="379"/>
        <v>44979</v>
      </c>
      <c r="I696" s="117">
        <f t="shared" si="372"/>
        <v>44979</v>
      </c>
      <c r="J696" s="118">
        <f t="shared" si="380"/>
        <v>21</v>
      </c>
      <c r="K696" s="118">
        <f t="shared" si="395"/>
        <v>11</v>
      </c>
      <c r="L696" s="8">
        <f t="shared" si="381"/>
        <v>1.00433941</v>
      </c>
      <c r="M696" s="119">
        <f t="shared" si="394"/>
        <v>1.0083006699999999</v>
      </c>
      <c r="N696" s="119">
        <f t="shared" si="388"/>
        <v>1.1876574902047787</v>
      </c>
      <c r="O696" s="112">
        <f t="shared" si="393"/>
        <v>1.1928112200000001</v>
      </c>
      <c r="P696" s="112">
        <f t="shared" si="373"/>
        <v>0</v>
      </c>
      <c r="Q696" s="162">
        <f t="shared" si="384"/>
        <v>0</v>
      </c>
      <c r="R696" s="30">
        <f t="shared" si="385"/>
        <v>0</v>
      </c>
      <c r="S696" s="112">
        <f t="shared" si="390"/>
        <v>0</v>
      </c>
      <c r="T696" s="122">
        <f t="shared" si="382"/>
        <v>0.20100000000000001</v>
      </c>
      <c r="U696" s="120">
        <f t="shared" si="389"/>
        <v>11</v>
      </c>
      <c r="V696" s="120">
        <v>252</v>
      </c>
      <c r="W696" s="119">
        <f t="shared" si="374"/>
        <v>1.008026885</v>
      </c>
      <c r="X696" s="112">
        <f t="shared" si="375"/>
        <v>0</v>
      </c>
      <c r="Y696" s="112">
        <f t="shared" si="376"/>
        <v>0</v>
      </c>
      <c r="Z696" s="125" t="str">
        <f t="shared" si="386"/>
        <v>A+J=</v>
      </c>
      <c r="AA696" s="117">
        <f t="shared" si="387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22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3"/>
      <c r="DE696" s="1"/>
      <c r="DF696" s="1"/>
      <c r="DG696" s="1"/>
      <c r="DH696" s="1"/>
      <c r="DI696" s="1"/>
      <c r="DJ696" s="1"/>
      <c r="DK696" s="1"/>
      <c r="DL696" s="1"/>
      <c r="DM696" s="1"/>
      <c r="DN696" s="4"/>
      <c r="DO696" s="1"/>
      <c r="DP696" s="1"/>
      <c r="DQ696" s="1"/>
      <c r="DR696" s="1"/>
      <c r="DS696" s="1"/>
      <c r="DT696" s="1"/>
    </row>
    <row r="697" spans="1:124" ht="12.75" x14ac:dyDescent="0.2">
      <c r="A697" s="111">
        <f t="shared" si="377"/>
        <v>44962</v>
      </c>
      <c r="B697" s="112">
        <f t="shared" si="370"/>
        <v>0</v>
      </c>
      <c r="C697" s="112">
        <f t="shared" si="383"/>
        <v>0</v>
      </c>
      <c r="D697" s="113">
        <f t="shared" si="378"/>
        <v>5692.31</v>
      </c>
      <c r="E697" s="114">
        <f t="shared" si="391"/>
        <v>5739.56</v>
      </c>
      <c r="F697" s="115">
        <f t="shared" si="392"/>
        <v>44915</v>
      </c>
      <c r="G697" s="116">
        <f t="shared" si="371"/>
        <v>8.3006723105383262E-3</v>
      </c>
      <c r="H697" s="117">
        <f t="shared" si="379"/>
        <v>44979</v>
      </c>
      <c r="I697" s="117">
        <f t="shared" si="372"/>
        <v>44979</v>
      </c>
      <c r="J697" s="118">
        <f t="shared" si="380"/>
        <v>21</v>
      </c>
      <c r="K697" s="118">
        <f t="shared" si="395"/>
        <v>11</v>
      </c>
      <c r="L697" s="8">
        <f t="shared" si="381"/>
        <v>1.00433941</v>
      </c>
      <c r="M697" s="119">
        <f t="shared" si="394"/>
        <v>1.0083006699999999</v>
      </c>
      <c r="N697" s="119">
        <f t="shared" si="388"/>
        <v>1.1876574902047787</v>
      </c>
      <c r="O697" s="112">
        <f t="shared" si="393"/>
        <v>1.1928112200000001</v>
      </c>
      <c r="P697" s="112">
        <f t="shared" si="373"/>
        <v>0</v>
      </c>
      <c r="Q697" s="162">
        <f t="shared" si="384"/>
        <v>0</v>
      </c>
      <c r="R697" s="30">
        <f t="shared" si="385"/>
        <v>0</v>
      </c>
      <c r="S697" s="112">
        <f t="shared" si="390"/>
        <v>0</v>
      </c>
      <c r="T697" s="122">
        <f t="shared" si="382"/>
        <v>0.20100000000000001</v>
      </c>
      <c r="U697" s="120">
        <f t="shared" si="389"/>
        <v>11</v>
      </c>
      <c r="V697" s="120">
        <v>252</v>
      </c>
      <c r="W697" s="119">
        <f t="shared" si="374"/>
        <v>1.008026885</v>
      </c>
      <c r="X697" s="112">
        <f t="shared" si="375"/>
        <v>0</v>
      </c>
      <c r="Y697" s="112">
        <f t="shared" si="376"/>
        <v>0</v>
      </c>
      <c r="Z697" s="125" t="str">
        <f t="shared" si="386"/>
        <v>A+J=</v>
      </c>
      <c r="AA697" s="117">
        <f t="shared" si="387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22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3"/>
      <c r="DE697" s="1"/>
      <c r="DF697" s="1"/>
      <c r="DG697" s="1"/>
      <c r="DH697" s="1"/>
      <c r="DI697" s="1"/>
      <c r="DJ697" s="1"/>
      <c r="DK697" s="1"/>
      <c r="DL697" s="1"/>
      <c r="DM697" s="1"/>
      <c r="DN697" s="4"/>
      <c r="DO697" s="1"/>
      <c r="DP697" s="1"/>
      <c r="DQ697" s="1"/>
      <c r="DR697" s="1"/>
      <c r="DS697" s="1"/>
      <c r="DT697" s="1"/>
    </row>
    <row r="698" spans="1:124" ht="12.75" x14ac:dyDescent="0.2">
      <c r="A698" s="111">
        <f t="shared" si="377"/>
        <v>44963</v>
      </c>
      <c r="B698" s="112">
        <f t="shared" si="370"/>
        <v>0</v>
      </c>
      <c r="C698" s="112">
        <f t="shared" si="383"/>
        <v>0</v>
      </c>
      <c r="D698" s="113">
        <f t="shared" si="378"/>
        <v>5692.31</v>
      </c>
      <c r="E698" s="114">
        <f t="shared" si="391"/>
        <v>5739.56</v>
      </c>
      <c r="F698" s="115">
        <f t="shared" si="392"/>
        <v>44915</v>
      </c>
      <c r="G698" s="116">
        <f t="shared" si="371"/>
        <v>8.3006723105383262E-3</v>
      </c>
      <c r="H698" s="117">
        <f t="shared" si="379"/>
        <v>44979</v>
      </c>
      <c r="I698" s="117">
        <f t="shared" si="372"/>
        <v>44979</v>
      </c>
      <c r="J698" s="118">
        <f t="shared" si="380"/>
        <v>21</v>
      </c>
      <c r="K698" s="118">
        <f t="shared" si="395"/>
        <v>11</v>
      </c>
      <c r="L698" s="8">
        <f t="shared" si="381"/>
        <v>1.00433941</v>
      </c>
      <c r="M698" s="119">
        <f t="shared" si="394"/>
        <v>1.0083006699999999</v>
      </c>
      <c r="N698" s="119">
        <f t="shared" si="388"/>
        <v>1.1876574902047787</v>
      </c>
      <c r="O698" s="112">
        <f t="shared" si="393"/>
        <v>1.1928112200000001</v>
      </c>
      <c r="P698" s="112">
        <f t="shared" si="373"/>
        <v>0</v>
      </c>
      <c r="Q698" s="162">
        <f t="shared" si="384"/>
        <v>0</v>
      </c>
      <c r="R698" s="30">
        <f t="shared" si="385"/>
        <v>0</v>
      </c>
      <c r="S698" s="112">
        <f t="shared" si="390"/>
        <v>0</v>
      </c>
      <c r="T698" s="122">
        <f t="shared" si="382"/>
        <v>0.20100000000000001</v>
      </c>
      <c r="U698" s="120">
        <f t="shared" si="389"/>
        <v>11</v>
      </c>
      <c r="V698" s="120">
        <v>252</v>
      </c>
      <c r="W698" s="119">
        <f t="shared" si="374"/>
        <v>1.008026885</v>
      </c>
      <c r="X698" s="112">
        <f t="shared" si="375"/>
        <v>0</v>
      </c>
      <c r="Y698" s="112">
        <f t="shared" si="376"/>
        <v>0</v>
      </c>
      <c r="Z698" s="125" t="str">
        <f t="shared" si="386"/>
        <v>A+J=</v>
      </c>
      <c r="AA698" s="117">
        <f t="shared" si="387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22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3"/>
      <c r="DE698" s="1"/>
      <c r="DF698" s="1"/>
      <c r="DG698" s="1"/>
      <c r="DH698" s="1"/>
      <c r="DI698" s="1"/>
      <c r="DJ698" s="1"/>
      <c r="DK698" s="1"/>
      <c r="DL698" s="1"/>
      <c r="DM698" s="1"/>
      <c r="DN698" s="4"/>
      <c r="DO698" s="1"/>
      <c r="DP698" s="1"/>
      <c r="DQ698" s="1"/>
      <c r="DR698" s="1"/>
      <c r="DS698" s="1"/>
      <c r="DT698" s="1"/>
    </row>
    <row r="699" spans="1:124" ht="12.75" x14ac:dyDescent="0.2">
      <c r="A699" s="111">
        <f t="shared" si="377"/>
        <v>44964</v>
      </c>
      <c r="B699" s="112">
        <f t="shared" si="370"/>
        <v>0</v>
      </c>
      <c r="C699" s="112">
        <f t="shared" si="383"/>
        <v>0</v>
      </c>
      <c r="D699" s="113">
        <f t="shared" si="378"/>
        <v>5692.31</v>
      </c>
      <c r="E699" s="114">
        <f t="shared" si="391"/>
        <v>5739.56</v>
      </c>
      <c r="F699" s="115">
        <f t="shared" si="392"/>
        <v>44915</v>
      </c>
      <c r="G699" s="116">
        <f t="shared" si="371"/>
        <v>8.3006723105383262E-3</v>
      </c>
      <c r="H699" s="117">
        <f t="shared" si="379"/>
        <v>44979</v>
      </c>
      <c r="I699" s="117">
        <f t="shared" si="372"/>
        <v>44979</v>
      </c>
      <c r="J699" s="118">
        <f t="shared" si="380"/>
        <v>21</v>
      </c>
      <c r="K699" s="118">
        <f t="shared" si="395"/>
        <v>12</v>
      </c>
      <c r="L699" s="8">
        <f t="shared" si="381"/>
        <v>1.0047348300000001</v>
      </c>
      <c r="M699" s="119">
        <f t="shared" si="394"/>
        <v>1.0083006699999999</v>
      </c>
      <c r="N699" s="119">
        <f t="shared" si="388"/>
        <v>1.1876574902047787</v>
      </c>
      <c r="O699" s="112">
        <f t="shared" si="393"/>
        <v>1.1932808399999999</v>
      </c>
      <c r="P699" s="112">
        <f t="shared" si="373"/>
        <v>0</v>
      </c>
      <c r="Q699" s="162">
        <f t="shared" si="384"/>
        <v>0</v>
      </c>
      <c r="R699" s="30">
        <f t="shared" si="385"/>
        <v>0</v>
      </c>
      <c r="S699" s="112">
        <f t="shared" si="390"/>
        <v>0</v>
      </c>
      <c r="T699" s="122">
        <f t="shared" si="382"/>
        <v>0.20100000000000001</v>
      </c>
      <c r="U699" s="120">
        <f t="shared" si="389"/>
        <v>12</v>
      </c>
      <c r="V699" s="120">
        <v>252</v>
      </c>
      <c r="W699" s="119">
        <f t="shared" si="374"/>
        <v>1.008759789</v>
      </c>
      <c r="X699" s="112">
        <f t="shared" si="375"/>
        <v>0</v>
      </c>
      <c r="Y699" s="112">
        <f t="shared" si="376"/>
        <v>0</v>
      </c>
      <c r="Z699" s="125" t="str">
        <f t="shared" si="386"/>
        <v>A+J=</v>
      </c>
      <c r="AA699" s="117">
        <f t="shared" si="387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22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3"/>
      <c r="DE699" s="1"/>
      <c r="DF699" s="1"/>
      <c r="DG699" s="1"/>
      <c r="DH699" s="1"/>
      <c r="DI699" s="1"/>
      <c r="DJ699" s="1"/>
      <c r="DK699" s="1"/>
      <c r="DL699" s="1"/>
      <c r="DM699" s="1"/>
      <c r="DN699" s="4"/>
      <c r="DO699" s="1"/>
      <c r="DP699" s="1"/>
      <c r="DQ699" s="1"/>
      <c r="DR699" s="1"/>
      <c r="DS699" s="1"/>
      <c r="DT699" s="1"/>
    </row>
    <row r="700" spans="1:124" ht="12.75" x14ac:dyDescent="0.2">
      <c r="A700" s="111">
        <f t="shared" si="377"/>
        <v>44965</v>
      </c>
      <c r="B700" s="112">
        <f t="shared" si="370"/>
        <v>0</v>
      </c>
      <c r="C700" s="112">
        <f t="shared" si="383"/>
        <v>0</v>
      </c>
      <c r="D700" s="113">
        <f t="shared" si="378"/>
        <v>5692.31</v>
      </c>
      <c r="E700" s="114">
        <f t="shared" si="391"/>
        <v>5739.56</v>
      </c>
      <c r="F700" s="115">
        <f t="shared" si="392"/>
        <v>44915</v>
      </c>
      <c r="G700" s="116">
        <f t="shared" si="371"/>
        <v>8.3006723105383262E-3</v>
      </c>
      <c r="H700" s="117">
        <f t="shared" si="379"/>
        <v>44979</v>
      </c>
      <c r="I700" s="117">
        <f t="shared" si="372"/>
        <v>44979</v>
      </c>
      <c r="J700" s="118">
        <f t="shared" si="380"/>
        <v>21</v>
      </c>
      <c r="K700" s="118">
        <f t="shared" si="395"/>
        <v>13</v>
      </c>
      <c r="L700" s="8">
        <f t="shared" si="381"/>
        <v>1.00513041</v>
      </c>
      <c r="M700" s="119">
        <f t="shared" si="394"/>
        <v>1.0083006699999999</v>
      </c>
      <c r="N700" s="119">
        <f t="shared" si="388"/>
        <v>1.1876574902047787</v>
      </c>
      <c r="O700" s="112">
        <f t="shared" si="393"/>
        <v>1.1937506600000001</v>
      </c>
      <c r="P700" s="112">
        <f t="shared" si="373"/>
        <v>0</v>
      </c>
      <c r="Q700" s="162">
        <f t="shared" si="384"/>
        <v>0</v>
      </c>
      <c r="R700" s="30">
        <f t="shared" si="385"/>
        <v>0</v>
      </c>
      <c r="S700" s="112">
        <f t="shared" si="390"/>
        <v>0</v>
      </c>
      <c r="T700" s="122">
        <f t="shared" si="382"/>
        <v>0.20100000000000001</v>
      </c>
      <c r="U700" s="120">
        <f t="shared" si="389"/>
        <v>13</v>
      </c>
      <c r="V700" s="120">
        <v>252</v>
      </c>
      <c r="W700" s="119">
        <f t="shared" si="374"/>
        <v>1.009493226</v>
      </c>
      <c r="X700" s="112">
        <f t="shared" si="375"/>
        <v>0</v>
      </c>
      <c r="Y700" s="112">
        <f t="shared" si="376"/>
        <v>0</v>
      </c>
      <c r="Z700" s="125" t="str">
        <f t="shared" si="386"/>
        <v>A+J=</v>
      </c>
      <c r="AA700" s="117">
        <f t="shared" si="387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22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3"/>
      <c r="DE700" s="1"/>
      <c r="DF700" s="1"/>
      <c r="DG700" s="1"/>
      <c r="DH700" s="1"/>
      <c r="DI700" s="1"/>
      <c r="DJ700" s="1"/>
      <c r="DK700" s="1"/>
      <c r="DL700" s="1"/>
      <c r="DM700" s="1"/>
      <c r="DN700" s="4"/>
      <c r="DO700" s="1"/>
      <c r="DP700" s="1"/>
      <c r="DQ700" s="1"/>
      <c r="DR700" s="1"/>
      <c r="DS700" s="1"/>
      <c r="DT700" s="1"/>
    </row>
    <row r="701" spans="1:124" ht="12.75" x14ac:dyDescent="0.2">
      <c r="A701" s="111">
        <f t="shared" si="377"/>
        <v>44966</v>
      </c>
      <c r="B701" s="112">
        <f t="shared" si="370"/>
        <v>0</v>
      </c>
      <c r="C701" s="112">
        <f t="shared" si="383"/>
        <v>0</v>
      </c>
      <c r="D701" s="113">
        <f t="shared" si="378"/>
        <v>5692.31</v>
      </c>
      <c r="E701" s="114">
        <f t="shared" si="391"/>
        <v>5739.56</v>
      </c>
      <c r="F701" s="115">
        <f t="shared" si="392"/>
        <v>44915</v>
      </c>
      <c r="G701" s="116">
        <f t="shared" si="371"/>
        <v>8.3006723105383262E-3</v>
      </c>
      <c r="H701" s="117">
        <f t="shared" si="379"/>
        <v>44979</v>
      </c>
      <c r="I701" s="117">
        <f t="shared" si="372"/>
        <v>44979</v>
      </c>
      <c r="J701" s="118">
        <f t="shared" si="380"/>
        <v>21</v>
      </c>
      <c r="K701" s="118">
        <f t="shared" si="395"/>
        <v>14</v>
      </c>
      <c r="L701" s="8">
        <f t="shared" si="381"/>
        <v>1.0055261499999999</v>
      </c>
      <c r="M701" s="119">
        <f t="shared" si="394"/>
        <v>1.0083006699999999</v>
      </c>
      <c r="N701" s="119">
        <f t="shared" si="388"/>
        <v>1.1876574902047787</v>
      </c>
      <c r="O701" s="112">
        <f t="shared" si="393"/>
        <v>1.19422066</v>
      </c>
      <c r="P701" s="112">
        <f t="shared" si="373"/>
        <v>0</v>
      </c>
      <c r="Q701" s="162">
        <f t="shared" si="384"/>
        <v>0</v>
      </c>
      <c r="R701" s="30">
        <f t="shared" si="385"/>
        <v>0</v>
      </c>
      <c r="S701" s="112">
        <f t="shared" si="390"/>
        <v>0</v>
      </c>
      <c r="T701" s="122">
        <f t="shared" si="382"/>
        <v>0.20100000000000001</v>
      </c>
      <c r="U701" s="120">
        <f t="shared" si="389"/>
        <v>14</v>
      </c>
      <c r="V701" s="120">
        <v>252</v>
      </c>
      <c r="W701" s="119">
        <f t="shared" si="374"/>
        <v>1.010227196</v>
      </c>
      <c r="X701" s="112">
        <f t="shared" si="375"/>
        <v>0</v>
      </c>
      <c r="Y701" s="112">
        <f t="shared" si="376"/>
        <v>0</v>
      </c>
      <c r="Z701" s="125" t="str">
        <f t="shared" si="386"/>
        <v>A+J=</v>
      </c>
      <c r="AA701" s="117">
        <f t="shared" si="387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22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3"/>
      <c r="DE701" s="1"/>
      <c r="DF701" s="1"/>
      <c r="DG701" s="1"/>
      <c r="DH701" s="1"/>
      <c r="DI701" s="1"/>
      <c r="DJ701" s="1"/>
      <c r="DK701" s="1"/>
      <c r="DL701" s="1"/>
      <c r="DM701" s="1"/>
      <c r="DN701" s="4"/>
      <c r="DO701" s="1"/>
      <c r="DP701" s="1"/>
      <c r="DQ701" s="1"/>
      <c r="DR701" s="1"/>
      <c r="DS701" s="1"/>
      <c r="DT701" s="1"/>
    </row>
    <row r="702" spans="1:124" ht="12.75" x14ac:dyDescent="0.2">
      <c r="A702" s="111">
        <f t="shared" si="377"/>
        <v>44967</v>
      </c>
      <c r="B702" s="112">
        <f t="shared" si="370"/>
        <v>0</v>
      </c>
      <c r="C702" s="112">
        <f t="shared" si="383"/>
        <v>0</v>
      </c>
      <c r="D702" s="113">
        <f t="shared" si="378"/>
        <v>5692.31</v>
      </c>
      <c r="E702" s="114">
        <f t="shared" si="391"/>
        <v>5739.56</v>
      </c>
      <c r="F702" s="115">
        <f t="shared" si="392"/>
        <v>44915</v>
      </c>
      <c r="G702" s="116">
        <f t="shared" si="371"/>
        <v>8.3006723105383262E-3</v>
      </c>
      <c r="H702" s="117">
        <f t="shared" si="379"/>
        <v>44979</v>
      </c>
      <c r="I702" s="117">
        <f t="shared" si="372"/>
        <v>44979</v>
      </c>
      <c r="J702" s="118">
        <f t="shared" si="380"/>
        <v>21</v>
      </c>
      <c r="K702" s="118">
        <f t="shared" si="395"/>
        <v>15</v>
      </c>
      <c r="L702" s="8">
        <f t="shared" si="381"/>
        <v>1.00592204</v>
      </c>
      <c r="M702" s="119">
        <f t="shared" si="394"/>
        <v>1.0083006699999999</v>
      </c>
      <c r="N702" s="119">
        <f t="shared" si="388"/>
        <v>1.1876574902047787</v>
      </c>
      <c r="O702" s="112">
        <f t="shared" si="393"/>
        <v>1.19469084</v>
      </c>
      <c r="P702" s="112">
        <f t="shared" si="373"/>
        <v>0</v>
      </c>
      <c r="Q702" s="162">
        <f t="shared" si="384"/>
        <v>0</v>
      </c>
      <c r="R702" s="30">
        <f t="shared" si="385"/>
        <v>0</v>
      </c>
      <c r="S702" s="112">
        <f t="shared" si="390"/>
        <v>0</v>
      </c>
      <c r="T702" s="122">
        <f t="shared" si="382"/>
        <v>0.20100000000000001</v>
      </c>
      <c r="U702" s="120">
        <f t="shared" si="389"/>
        <v>15</v>
      </c>
      <c r="V702" s="120">
        <v>252</v>
      </c>
      <c r="W702" s="119">
        <f t="shared" si="374"/>
        <v>1.0109617</v>
      </c>
      <c r="X702" s="112">
        <f t="shared" si="375"/>
        <v>0</v>
      </c>
      <c r="Y702" s="112">
        <f t="shared" si="376"/>
        <v>0</v>
      </c>
      <c r="Z702" s="125" t="str">
        <f t="shared" si="386"/>
        <v>A+J=</v>
      </c>
      <c r="AA702" s="117">
        <f t="shared" si="387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22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3"/>
      <c r="DE702" s="1"/>
      <c r="DF702" s="1"/>
      <c r="DG702" s="1"/>
      <c r="DH702" s="1"/>
      <c r="DI702" s="1"/>
      <c r="DJ702" s="1"/>
      <c r="DK702" s="1"/>
      <c r="DL702" s="1"/>
      <c r="DM702" s="1"/>
      <c r="DN702" s="4"/>
      <c r="DO702" s="1"/>
      <c r="DP702" s="1"/>
      <c r="DQ702" s="1"/>
      <c r="DR702" s="1"/>
      <c r="DS702" s="1"/>
      <c r="DT702" s="1"/>
    </row>
    <row r="703" spans="1:124" ht="12.75" x14ac:dyDescent="0.2">
      <c r="A703" s="111">
        <f t="shared" si="377"/>
        <v>44968</v>
      </c>
      <c r="B703" s="112">
        <f t="shared" si="370"/>
        <v>0</v>
      </c>
      <c r="C703" s="112">
        <f t="shared" si="383"/>
        <v>0</v>
      </c>
      <c r="D703" s="113">
        <f t="shared" si="378"/>
        <v>5692.31</v>
      </c>
      <c r="E703" s="114">
        <f t="shared" si="391"/>
        <v>5739.56</v>
      </c>
      <c r="F703" s="115">
        <f t="shared" si="392"/>
        <v>44915</v>
      </c>
      <c r="G703" s="116">
        <f t="shared" si="371"/>
        <v>8.3006723105383262E-3</v>
      </c>
      <c r="H703" s="117">
        <f t="shared" si="379"/>
        <v>44979</v>
      </c>
      <c r="I703" s="117">
        <f t="shared" si="372"/>
        <v>44979</v>
      </c>
      <c r="J703" s="118">
        <f t="shared" si="380"/>
        <v>21</v>
      </c>
      <c r="K703" s="118">
        <f t="shared" si="395"/>
        <v>16</v>
      </c>
      <c r="L703" s="8">
        <f t="shared" si="381"/>
        <v>1.0063180899999999</v>
      </c>
      <c r="M703" s="119">
        <f t="shared" si="394"/>
        <v>1.0083006699999999</v>
      </c>
      <c r="N703" s="119">
        <f t="shared" si="388"/>
        <v>1.1876574902047787</v>
      </c>
      <c r="O703" s="112">
        <f t="shared" si="393"/>
        <v>1.19516121</v>
      </c>
      <c r="P703" s="112">
        <f t="shared" si="373"/>
        <v>0</v>
      </c>
      <c r="Q703" s="162">
        <f t="shared" si="384"/>
        <v>0</v>
      </c>
      <c r="R703" s="30">
        <f t="shared" si="385"/>
        <v>0</v>
      </c>
      <c r="S703" s="112">
        <f t="shared" si="390"/>
        <v>0</v>
      </c>
      <c r="T703" s="122">
        <f t="shared" si="382"/>
        <v>0.20100000000000001</v>
      </c>
      <c r="U703" s="120">
        <f t="shared" si="389"/>
        <v>16</v>
      </c>
      <c r="V703" s="120">
        <v>252</v>
      </c>
      <c r="W703" s="119">
        <f t="shared" si="374"/>
        <v>1.0116967379999999</v>
      </c>
      <c r="X703" s="112">
        <f t="shared" si="375"/>
        <v>0</v>
      </c>
      <c r="Y703" s="112">
        <f t="shared" si="376"/>
        <v>0</v>
      </c>
      <c r="Z703" s="125" t="str">
        <f t="shared" si="386"/>
        <v>A+J=</v>
      </c>
      <c r="AA703" s="117">
        <f t="shared" si="387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22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3"/>
      <c r="DE703" s="1"/>
      <c r="DF703" s="1"/>
      <c r="DG703" s="1"/>
      <c r="DH703" s="1"/>
      <c r="DI703" s="1"/>
      <c r="DJ703" s="1"/>
      <c r="DK703" s="1"/>
      <c r="DL703" s="1"/>
      <c r="DM703" s="1"/>
      <c r="DN703" s="4"/>
      <c r="DO703" s="1"/>
      <c r="DP703" s="1"/>
      <c r="DQ703" s="1"/>
      <c r="DR703" s="1"/>
      <c r="DS703" s="1"/>
      <c r="DT703" s="1"/>
    </row>
    <row r="704" spans="1:124" ht="12.75" x14ac:dyDescent="0.2">
      <c r="A704" s="111">
        <f t="shared" si="377"/>
        <v>44969</v>
      </c>
      <c r="B704" s="112">
        <f t="shared" si="370"/>
        <v>0</v>
      </c>
      <c r="C704" s="112">
        <f t="shared" si="383"/>
        <v>0</v>
      </c>
      <c r="D704" s="113">
        <f t="shared" si="378"/>
        <v>5692.31</v>
      </c>
      <c r="E704" s="114">
        <f t="shared" si="391"/>
        <v>5739.56</v>
      </c>
      <c r="F704" s="115">
        <f t="shared" si="392"/>
        <v>44915</v>
      </c>
      <c r="G704" s="116">
        <f t="shared" si="371"/>
        <v>8.3006723105383262E-3</v>
      </c>
      <c r="H704" s="117">
        <f t="shared" si="379"/>
        <v>44979</v>
      </c>
      <c r="I704" s="117">
        <f t="shared" si="372"/>
        <v>44979</v>
      </c>
      <c r="J704" s="118">
        <f t="shared" si="380"/>
        <v>21</v>
      </c>
      <c r="K704" s="118">
        <f t="shared" si="395"/>
        <v>16</v>
      </c>
      <c r="L704" s="8">
        <f t="shared" si="381"/>
        <v>1.0063180899999999</v>
      </c>
      <c r="M704" s="119">
        <f t="shared" si="394"/>
        <v>1.0083006699999999</v>
      </c>
      <c r="N704" s="119">
        <f t="shared" si="388"/>
        <v>1.1876574902047787</v>
      </c>
      <c r="O704" s="112">
        <f t="shared" si="393"/>
        <v>1.19516121</v>
      </c>
      <c r="P704" s="112">
        <f t="shared" si="373"/>
        <v>0</v>
      </c>
      <c r="Q704" s="162">
        <f t="shared" si="384"/>
        <v>0</v>
      </c>
      <c r="R704" s="30">
        <f t="shared" si="385"/>
        <v>0</v>
      </c>
      <c r="S704" s="112">
        <f t="shared" si="390"/>
        <v>0</v>
      </c>
      <c r="T704" s="122">
        <f t="shared" si="382"/>
        <v>0.20100000000000001</v>
      </c>
      <c r="U704" s="120">
        <f t="shared" si="389"/>
        <v>16</v>
      </c>
      <c r="V704" s="120">
        <v>252</v>
      </c>
      <c r="W704" s="119">
        <f t="shared" si="374"/>
        <v>1.0116967379999999</v>
      </c>
      <c r="X704" s="112">
        <f t="shared" si="375"/>
        <v>0</v>
      </c>
      <c r="Y704" s="112">
        <f t="shared" si="376"/>
        <v>0</v>
      </c>
      <c r="Z704" s="125" t="str">
        <f t="shared" si="386"/>
        <v>A+J=</v>
      </c>
      <c r="AA704" s="117">
        <f t="shared" si="387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22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3"/>
      <c r="DE704" s="1"/>
      <c r="DF704" s="1"/>
      <c r="DG704" s="1"/>
      <c r="DH704" s="1"/>
      <c r="DI704" s="1"/>
      <c r="DJ704" s="1"/>
      <c r="DK704" s="1"/>
      <c r="DL704" s="1"/>
      <c r="DM704" s="1"/>
      <c r="DN704" s="4"/>
      <c r="DO704" s="1"/>
      <c r="DP704" s="1"/>
      <c r="DQ704" s="1"/>
      <c r="DR704" s="1"/>
      <c r="DS704" s="1"/>
      <c r="DT704" s="1"/>
    </row>
    <row r="705" spans="1:124" ht="12.75" x14ac:dyDescent="0.2">
      <c r="A705" s="111">
        <f t="shared" si="377"/>
        <v>44970</v>
      </c>
      <c r="B705" s="112">
        <f t="shared" si="370"/>
        <v>0</v>
      </c>
      <c r="C705" s="112">
        <f t="shared" si="383"/>
        <v>0</v>
      </c>
      <c r="D705" s="113">
        <f t="shared" si="378"/>
        <v>5692.31</v>
      </c>
      <c r="E705" s="114">
        <f t="shared" si="391"/>
        <v>5739.56</v>
      </c>
      <c r="F705" s="115">
        <f t="shared" si="392"/>
        <v>44915</v>
      </c>
      <c r="G705" s="116">
        <f t="shared" si="371"/>
        <v>8.3006723105383262E-3</v>
      </c>
      <c r="H705" s="117">
        <f t="shared" si="379"/>
        <v>44979</v>
      </c>
      <c r="I705" s="117">
        <f t="shared" si="372"/>
        <v>44979</v>
      </c>
      <c r="J705" s="118">
        <f t="shared" si="380"/>
        <v>21</v>
      </c>
      <c r="K705" s="118">
        <f t="shared" si="395"/>
        <v>16</v>
      </c>
      <c r="L705" s="8">
        <f t="shared" si="381"/>
        <v>1.0063180899999999</v>
      </c>
      <c r="M705" s="119">
        <f t="shared" si="394"/>
        <v>1.0083006699999999</v>
      </c>
      <c r="N705" s="119">
        <f t="shared" si="388"/>
        <v>1.1876574902047787</v>
      </c>
      <c r="O705" s="112">
        <f t="shared" si="393"/>
        <v>1.19516121</v>
      </c>
      <c r="P705" s="112">
        <f t="shared" si="373"/>
        <v>0</v>
      </c>
      <c r="Q705" s="162">
        <f t="shared" si="384"/>
        <v>0</v>
      </c>
      <c r="R705" s="30">
        <f t="shared" si="385"/>
        <v>0</v>
      </c>
      <c r="S705" s="112">
        <f t="shared" si="390"/>
        <v>0</v>
      </c>
      <c r="T705" s="122">
        <f t="shared" si="382"/>
        <v>0.20100000000000001</v>
      </c>
      <c r="U705" s="120">
        <f t="shared" si="389"/>
        <v>16</v>
      </c>
      <c r="V705" s="120">
        <v>252</v>
      </c>
      <c r="W705" s="119">
        <f t="shared" si="374"/>
        <v>1.0116967379999999</v>
      </c>
      <c r="X705" s="112">
        <f t="shared" si="375"/>
        <v>0</v>
      </c>
      <c r="Y705" s="112">
        <f t="shared" si="376"/>
        <v>0</v>
      </c>
      <c r="Z705" s="125" t="str">
        <f t="shared" si="386"/>
        <v>A+J=</v>
      </c>
      <c r="AA705" s="117">
        <f t="shared" si="387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22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3"/>
      <c r="DE705" s="1"/>
      <c r="DF705" s="1"/>
      <c r="DG705" s="1"/>
      <c r="DH705" s="1"/>
      <c r="DI705" s="1"/>
      <c r="DJ705" s="1"/>
      <c r="DK705" s="1"/>
      <c r="DL705" s="1"/>
      <c r="DM705" s="1"/>
      <c r="DN705" s="4"/>
      <c r="DO705" s="1"/>
      <c r="DP705" s="1"/>
      <c r="DQ705" s="1"/>
      <c r="DR705" s="1"/>
      <c r="DS705" s="1"/>
      <c r="DT705" s="1"/>
    </row>
    <row r="706" spans="1:124" ht="12.75" x14ac:dyDescent="0.2">
      <c r="A706" s="111">
        <f t="shared" si="377"/>
        <v>44971</v>
      </c>
      <c r="B706" s="112">
        <f t="shared" si="370"/>
        <v>0</v>
      </c>
      <c r="C706" s="112">
        <f t="shared" si="383"/>
        <v>0</v>
      </c>
      <c r="D706" s="113">
        <f t="shared" si="378"/>
        <v>5692.31</v>
      </c>
      <c r="E706" s="114">
        <f t="shared" si="391"/>
        <v>5739.56</v>
      </c>
      <c r="F706" s="115">
        <f t="shared" si="392"/>
        <v>44915</v>
      </c>
      <c r="G706" s="116">
        <f t="shared" si="371"/>
        <v>8.3006723105383262E-3</v>
      </c>
      <c r="H706" s="117">
        <f t="shared" si="379"/>
        <v>44979</v>
      </c>
      <c r="I706" s="117">
        <f t="shared" si="372"/>
        <v>44979</v>
      </c>
      <c r="J706" s="118">
        <f t="shared" si="380"/>
        <v>21</v>
      </c>
      <c r="K706" s="118">
        <f t="shared" si="395"/>
        <v>17</v>
      </c>
      <c r="L706" s="8">
        <f t="shared" si="381"/>
        <v>1.0067142899999999</v>
      </c>
      <c r="M706" s="119">
        <f t="shared" si="394"/>
        <v>1.0083006699999999</v>
      </c>
      <c r="N706" s="119">
        <f t="shared" si="388"/>
        <v>1.1876574902047787</v>
      </c>
      <c r="O706" s="112">
        <f t="shared" si="393"/>
        <v>1.1956317599999999</v>
      </c>
      <c r="P706" s="112">
        <f t="shared" si="373"/>
        <v>0</v>
      </c>
      <c r="Q706" s="162">
        <f t="shared" si="384"/>
        <v>0</v>
      </c>
      <c r="R706" s="30">
        <f t="shared" si="385"/>
        <v>0</v>
      </c>
      <c r="S706" s="112">
        <f t="shared" si="390"/>
        <v>0</v>
      </c>
      <c r="T706" s="122">
        <f t="shared" si="382"/>
        <v>0.20100000000000001</v>
      </c>
      <c r="U706" s="120">
        <f t="shared" si="389"/>
        <v>17</v>
      </c>
      <c r="V706" s="120">
        <v>252</v>
      </c>
      <c r="W706" s="119">
        <f t="shared" si="374"/>
        <v>1.0124323099999999</v>
      </c>
      <c r="X706" s="112">
        <f t="shared" si="375"/>
        <v>0</v>
      </c>
      <c r="Y706" s="112">
        <f t="shared" si="376"/>
        <v>0</v>
      </c>
      <c r="Z706" s="125" t="str">
        <f t="shared" si="386"/>
        <v>A+J=</v>
      </c>
      <c r="AA706" s="117">
        <f t="shared" si="387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22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3"/>
      <c r="DE706" s="1"/>
      <c r="DF706" s="1"/>
      <c r="DG706" s="1"/>
      <c r="DH706" s="1"/>
      <c r="DI706" s="1"/>
      <c r="DJ706" s="1"/>
      <c r="DK706" s="1"/>
      <c r="DL706" s="1"/>
      <c r="DM706" s="1"/>
      <c r="DN706" s="4"/>
      <c r="DO706" s="1"/>
      <c r="DP706" s="1"/>
      <c r="DQ706" s="1"/>
      <c r="DR706" s="1"/>
      <c r="DS706" s="1"/>
      <c r="DT706" s="1"/>
    </row>
    <row r="707" spans="1:124" ht="12.75" x14ac:dyDescent="0.2">
      <c r="A707" s="111">
        <f t="shared" si="377"/>
        <v>44972</v>
      </c>
      <c r="B707" s="112">
        <f t="shared" si="370"/>
        <v>0</v>
      </c>
      <c r="C707" s="112">
        <f t="shared" si="383"/>
        <v>0</v>
      </c>
      <c r="D707" s="113">
        <f t="shared" si="378"/>
        <v>5692.31</v>
      </c>
      <c r="E707" s="114">
        <f t="shared" si="391"/>
        <v>5739.56</v>
      </c>
      <c r="F707" s="115">
        <f t="shared" si="392"/>
        <v>44915</v>
      </c>
      <c r="G707" s="116">
        <f t="shared" si="371"/>
        <v>8.3006723105383262E-3</v>
      </c>
      <c r="H707" s="117">
        <f t="shared" si="379"/>
        <v>44979</v>
      </c>
      <c r="I707" s="117">
        <f t="shared" si="372"/>
        <v>44979</v>
      </c>
      <c r="J707" s="118">
        <f t="shared" si="380"/>
        <v>21</v>
      </c>
      <c r="K707" s="118">
        <f t="shared" si="395"/>
        <v>18</v>
      </c>
      <c r="L707" s="8">
        <f t="shared" si="381"/>
        <v>1.00711065</v>
      </c>
      <c r="M707" s="119">
        <f t="shared" si="394"/>
        <v>1.0083006699999999</v>
      </c>
      <c r="N707" s="119">
        <f t="shared" si="388"/>
        <v>1.1876574902047787</v>
      </c>
      <c r="O707" s="112">
        <f t="shared" si="393"/>
        <v>1.1961025000000001</v>
      </c>
      <c r="P707" s="112">
        <f t="shared" si="373"/>
        <v>0</v>
      </c>
      <c r="Q707" s="162">
        <f t="shared" si="384"/>
        <v>0</v>
      </c>
      <c r="R707" s="30">
        <f t="shared" si="385"/>
        <v>0</v>
      </c>
      <c r="S707" s="112">
        <f t="shared" si="390"/>
        <v>0</v>
      </c>
      <c r="T707" s="122">
        <f t="shared" si="382"/>
        <v>0.20100000000000001</v>
      </c>
      <c r="U707" s="120">
        <f t="shared" si="389"/>
        <v>18</v>
      </c>
      <c r="V707" s="120">
        <v>252</v>
      </c>
      <c r="W707" s="119">
        <f t="shared" si="374"/>
        <v>1.0131684169999999</v>
      </c>
      <c r="X707" s="112">
        <f t="shared" si="375"/>
        <v>0</v>
      </c>
      <c r="Y707" s="112">
        <f t="shared" si="376"/>
        <v>0</v>
      </c>
      <c r="Z707" s="125" t="str">
        <f t="shared" si="386"/>
        <v>A+J=</v>
      </c>
      <c r="AA707" s="117">
        <f t="shared" si="387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22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3"/>
      <c r="DE707" s="1"/>
      <c r="DF707" s="1"/>
      <c r="DG707" s="1"/>
      <c r="DH707" s="1"/>
      <c r="DI707" s="1"/>
      <c r="DJ707" s="1"/>
      <c r="DK707" s="1"/>
      <c r="DL707" s="1"/>
      <c r="DM707" s="1"/>
      <c r="DN707" s="4"/>
      <c r="DO707" s="1"/>
      <c r="DP707" s="1"/>
      <c r="DQ707" s="1"/>
      <c r="DR707" s="1"/>
      <c r="DS707" s="1"/>
      <c r="DT707" s="1"/>
    </row>
    <row r="708" spans="1:124" ht="12.75" x14ac:dyDescent="0.2">
      <c r="A708" s="111">
        <f t="shared" si="377"/>
        <v>44973</v>
      </c>
      <c r="B708" s="112">
        <f t="shared" si="370"/>
        <v>0</v>
      </c>
      <c r="C708" s="112">
        <f t="shared" si="383"/>
        <v>0</v>
      </c>
      <c r="D708" s="113">
        <f t="shared" si="378"/>
        <v>5692.31</v>
      </c>
      <c r="E708" s="114">
        <f t="shared" si="391"/>
        <v>5739.56</v>
      </c>
      <c r="F708" s="115">
        <f t="shared" si="392"/>
        <v>44915</v>
      </c>
      <c r="G708" s="116">
        <f t="shared" si="371"/>
        <v>8.3006723105383262E-3</v>
      </c>
      <c r="H708" s="117">
        <f t="shared" si="379"/>
        <v>44979</v>
      </c>
      <c r="I708" s="117">
        <f t="shared" si="372"/>
        <v>44979</v>
      </c>
      <c r="J708" s="118">
        <f t="shared" si="380"/>
        <v>21</v>
      </c>
      <c r="K708" s="118">
        <f t="shared" si="395"/>
        <v>19</v>
      </c>
      <c r="L708" s="8">
        <f t="shared" si="381"/>
        <v>1.00750717</v>
      </c>
      <c r="M708" s="119">
        <f t="shared" si="394"/>
        <v>1.0083006699999999</v>
      </c>
      <c r="N708" s="119">
        <f t="shared" si="388"/>
        <v>1.1876574902047787</v>
      </c>
      <c r="O708" s="112">
        <f t="shared" si="393"/>
        <v>1.1965734299999999</v>
      </c>
      <c r="P708" s="112">
        <f t="shared" si="373"/>
        <v>0</v>
      </c>
      <c r="Q708" s="162">
        <f t="shared" si="384"/>
        <v>0</v>
      </c>
      <c r="R708" s="30">
        <f t="shared" si="385"/>
        <v>0</v>
      </c>
      <c r="S708" s="112">
        <f t="shared" si="390"/>
        <v>0</v>
      </c>
      <c r="T708" s="122">
        <f t="shared" si="382"/>
        <v>0.20100000000000001</v>
      </c>
      <c r="U708" s="120">
        <f t="shared" si="389"/>
        <v>19</v>
      </c>
      <c r="V708" s="120">
        <v>252</v>
      </c>
      <c r="W708" s="119">
        <f t="shared" si="374"/>
        <v>1.0139050590000001</v>
      </c>
      <c r="X708" s="112">
        <f t="shared" si="375"/>
        <v>0</v>
      </c>
      <c r="Y708" s="112">
        <f t="shared" si="376"/>
        <v>0</v>
      </c>
      <c r="Z708" s="125" t="str">
        <f t="shared" si="386"/>
        <v>A+J=</v>
      </c>
      <c r="AA708" s="117">
        <f t="shared" si="387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22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3"/>
      <c r="DE708" s="1"/>
      <c r="DF708" s="1"/>
      <c r="DG708" s="1"/>
      <c r="DH708" s="1"/>
      <c r="DI708" s="1"/>
      <c r="DJ708" s="1"/>
      <c r="DK708" s="1"/>
      <c r="DL708" s="1"/>
      <c r="DM708" s="1"/>
      <c r="DN708" s="4"/>
      <c r="DO708" s="1"/>
      <c r="DP708" s="1"/>
      <c r="DQ708" s="1"/>
      <c r="DR708" s="1"/>
      <c r="DS708" s="1"/>
      <c r="DT708" s="1"/>
    </row>
    <row r="709" spans="1:124" ht="12.75" x14ac:dyDescent="0.2">
      <c r="A709" s="111">
        <f t="shared" si="377"/>
        <v>44974</v>
      </c>
      <c r="B709" s="112">
        <f t="shared" si="370"/>
        <v>0</v>
      </c>
      <c r="C709" s="112">
        <f t="shared" si="383"/>
        <v>0</v>
      </c>
      <c r="D709" s="113">
        <f t="shared" si="378"/>
        <v>5692.31</v>
      </c>
      <c r="E709" s="114">
        <f t="shared" si="391"/>
        <v>5739.56</v>
      </c>
      <c r="F709" s="115">
        <f t="shared" si="392"/>
        <v>44915</v>
      </c>
      <c r="G709" s="116">
        <f t="shared" si="371"/>
        <v>8.3006723105383262E-3</v>
      </c>
      <c r="H709" s="117">
        <f t="shared" si="379"/>
        <v>44979</v>
      </c>
      <c r="I709" s="117">
        <f t="shared" si="372"/>
        <v>44979</v>
      </c>
      <c r="J709" s="118">
        <f t="shared" si="380"/>
        <v>21</v>
      </c>
      <c r="K709" s="118">
        <f t="shared" si="395"/>
        <v>20</v>
      </c>
      <c r="L709" s="8">
        <f t="shared" si="381"/>
        <v>1.00790384</v>
      </c>
      <c r="M709" s="119">
        <f t="shared" si="394"/>
        <v>1.0083006699999999</v>
      </c>
      <c r="N709" s="119">
        <f t="shared" si="388"/>
        <v>1.1876574902047787</v>
      </c>
      <c r="O709" s="112">
        <f t="shared" si="393"/>
        <v>1.19704454</v>
      </c>
      <c r="P709" s="112">
        <f t="shared" si="373"/>
        <v>0</v>
      </c>
      <c r="Q709" s="162">
        <f t="shared" si="384"/>
        <v>0</v>
      </c>
      <c r="R709" s="30">
        <f t="shared" si="385"/>
        <v>0</v>
      </c>
      <c r="S709" s="112">
        <f t="shared" si="390"/>
        <v>0</v>
      </c>
      <c r="T709" s="122">
        <f t="shared" si="382"/>
        <v>0.20100000000000001</v>
      </c>
      <c r="U709" s="120">
        <f t="shared" si="389"/>
        <v>20</v>
      </c>
      <c r="V709" s="120">
        <v>252</v>
      </c>
      <c r="W709" s="119">
        <f t="shared" si="374"/>
        <v>1.0146422369999999</v>
      </c>
      <c r="X709" s="112">
        <f t="shared" si="375"/>
        <v>0</v>
      </c>
      <c r="Y709" s="112">
        <f t="shared" si="376"/>
        <v>0</v>
      </c>
      <c r="Z709" s="125" t="str">
        <f t="shared" si="386"/>
        <v>A+J=</v>
      </c>
      <c r="AA709" s="117">
        <f t="shared" si="387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22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3"/>
      <c r="DE709" s="1"/>
      <c r="DF709" s="1"/>
      <c r="DG709" s="1"/>
      <c r="DH709" s="1"/>
      <c r="DI709" s="1"/>
      <c r="DJ709" s="1"/>
      <c r="DK709" s="1"/>
      <c r="DL709" s="1"/>
      <c r="DM709" s="1"/>
      <c r="DN709" s="4"/>
      <c r="DO709" s="1"/>
      <c r="DP709" s="1"/>
      <c r="DQ709" s="1"/>
      <c r="DR709" s="1"/>
      <c r="DS709" s="1"/>
      <c r="DT709" s="1"/>
    </row>
    <row r="710" spans="1:124" ht="12.75" x14ac:dyDescent="0.2">
      <c r="A710" s="111">
        <f t="shared" si="377"/>
        <v>44975</v>
      </c>
      <c r="B710" s="112">
        <f t="shared" si="370"/>
        <v>0</v>
      </c>
      <c r="C710" s="112">
        <f t="shared" si="383"/>
        <v>0</v>
      </c>
      <c r="D710" s="113">
        <f t="shared" si="378"/>
        <v>5692.31</v>
      </c>
      <c r="E710" s="114">
        <f t="shared" si="391"/>
        <v>5739.56</v>
      </c>
      <c r="F710" s="115">
        <f t="shared" si="392"/>
        <v>44915</v>
      </c>
      <c r="G710" s="116">
        <f t="shared" si="371"/>
        <v>8.3006723105383262E-3</v>
      </c>
      <c r="H710" s="117">
        <f t="shared" si="379"/>
        <v>44979</v>
      </c>
      <c r="I710" s="117">
        <f t="shared" si="372"/>
        <v>44979</v>
      </c>
      <c r="J710" s="118">
        <f t="shared" si="380"/>
        <v>21</v>
      </c>
      <c r="K710" s="118">
        <f t="shared" si="395"/>
        <v>21</v>
      </c>
      <c r="L710" s="8">
        <f t="shared" si="381"/>
        <v>1.0083006699999999</v>
      </c>
      <c r="M710" s="119">
        <f t="shared" si="394"/>
        <v>1.0083006699999999</v>
      </c>
      <c r="N710" s="119">
        <f t="shared" si="388"/>
        <v>1.1876574902047787</v>
      </c>
      <c r="O710" s="112">
        <f t="shared" si="393"/>
        <v>1.1975158400000001</v>
      </c>
      <c r="P710" s="112">
        <f t="shared" si="373"/>
        <v>0</v>
      </c>
      <c r="Q710" s="162">
        <f t="shared" si="384"/>
        <v>0</v>
      </c>
      <c r="R710" s="30">
        <f t="shared" si="385"/>
        <v>0</v>
      </c>
      <c r="S710" s="112">
        <f t="shared" si="390"/>
        <v>0</v>
      </c>
      <c r="T710" s="122">
        <f t="shared" si="382"/>
        <v>0.20100000000000001</v>
      </c>
      <c r="U710" s="120">
        <f t="shared" si="389"/>
        <v>21</v>
      </c>
      <c r="V710" s="120">
        <v>252</v>
      </c>
      <c r="W710" s="119">
        <f t="shared" si="374"/>
        <v>1.0153799509999999</v>
      </c>
      <c r="X710" s="112">
        <f t="shared" si="375"/>
        <v>0</v>
      </c>
      <c r="Y710" s="112">
        <f t="shared" si="376"/>
        <v>0</v>
      </c>
      <c r="Z710" s="125" t="str">
        <f t="shared" si="386"/>
        <v>A+J=</v>
      </c>
      <c r="AA710" s="117">
        <f t="shared" si="387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22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3"/>
      <c r="DE710" s="1"/>
      <c r="DF710" s="1"/>
      <c r="DG710" s="1"/>
      <c r="DH710" s="1"/>
      <c r="DI710" s="1"/>
      <c r="DJ710" s="1"/>
      <c r="DK710" s="1"/>
      <c r="DL710" s="1"/>
      <c r="DM710" s="1"/>
      <c r="DN710" s="4"/>
      <c r="DO710" s="1"/>
      <c r="DP710" s="1"/>
      <c r="DQ710" s="1"/>
      <c r="DR710" s="1"/>
      <c r="DS710" s="1"/>
      <c r="DT710" s="1"/>
    </row>
    <row r="711" spans="1:124" ht="12.75" x14ac:dyDescent="0.2">
      <c r="A711" s="111">
        <f t="shared" si="377"/>
        <v>44976</v>
      </c>
      <c r="B711" s="112">
        <f t="shared" si="370"/>
        <v>0</v>
      </c>
      <c r="C711" s="112">
        <f t="shared" si="383"/>
        <v>0</v>
      </c>
      <c r="D711" s="113">
        <f t="shared" si="378"/>
        <v>5692.31</v>
      </c>
      <c r="E711" s="114">
        <f t="shared" si="391"/>
        <v>5739.56</v>
      </c>
      <c r="F711" s="115">
        <f t="shared" si="392"/>
        <v>44915</v>
      </c>
      <c r="G711" s="116">
        <f t="shared" si="371"/>
        <v>8.3006723105383262E-3</v>
      </c>
      <c r="H711" s="117">
        <f t="shared" si="379"/>
        <v>44979</v>
      </c>
      <c r="I711" s="117">
        <f t="shared" si="372"/>
        <v>44979</v>
      </c>
      <c r="J711" s="118">
        <f t="shared" si="380"/>
        <v>21</v>
      </c>
      <c r="K711" s="118">
        <f t="shared" si="395"/>
        <v>21</v>
      </c>
      <c r="L711" s="8">
        <f t="shared" si="381"/>
        <v>1.0083006699999999</v>
      </c>
      <c r="M711" s="119">
        <f t="shared" si="394"/>
        <v>1.0083006699999999</v>
      </c>
      <c r="N711" s="119">
        <f t="shared" si="388"/>
        <v>1.1876574902047787</v>
      </c>
      <c r="O711" s="112">
        <f t="shared" si="393"/>
        <v>1.1975158400000001</v>
      </c>
      <c r="P711" s="112">
        <f t="shared" si="373"/>
        <v>0</v>
      </c>
      <c r="Q711" s="162">
        <f t="shared" si="384"/>
        <v>0</v>
      </c>
      <c r="R711" s="30">
        <f t="shared" si="385"/>
        <v>0</v>
      </c>
      <c r="S711" s="112">
        <f t="shared" si="390"/>
        <v>0</v>
      </c>
      <c r="T711" s="122">
        <f t="shared" si="382"/>
        <v>0.20100000000000001</v>
      </c>
      <c r="U711" s="120">
        <f t="shared" si="389"/>
        <v>21</v>
      </c>
      <c r="V711" s="120">
        <v>252</v>
      </c>
      <c r="W711" s="119">
        <f t="shared" si="374"/>
        <v>1.0153799509999999</v>
      </c>
      <c r="X711" s="112">
        <f t="shared" si="375"/>
        <v>0</v>
      </c>
      <c r="Y711" s="112">
        <f t="shared" si="376"/>
        <v>0</v>
      </c>
      <c r="Z711" s="125" t="str">
        <f t="shared" si="386"/>
        <v>A+J=</v>
      </c>
      <c r="AA711" s="117">
        <f t="shared" si="387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22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3"/>
      <c r="DE711" s="1"/>
      <c r="DF711" s="1"/>
      <c r="DG711" s="1"/>
      <c r="DH711" s="1"/>
      <c r="DI711" s="1"/>
      <c r="DJ711" s="1"/>
      <c r="DK711" s="1"/>
      <c r="DL711" s="1"/>
      <c r="DM711" s="1"/>
      <c r="DN711" s="4"/>
      <c r="DO711" s="1"/>
      <c r="DP711" s="1"/>
      <c r="DQ711" s="1"/>
      <c r="DR711" s="1"/>
      <c r="DS711" s="1"/>
      <c r="DT711" s="1"/>
    </row>
    <row r="712" spans="1:124" ht="12.75" x14ac:dyDescent="0.2">
      <c r="A712" s="111">
        <f t="shared" si="377"/>
        <v>44977</v>
      </c>
      <c r="B712" s="112">
        <f t="shared" si="370"/>
        <v>0</v>
      </c>
      <c r="C712" s="112">
        <f t="shared" si="383"/>
        <v>0</v>
      </c>
      <c r="D712" s="113">
        <f t="shared" si="378"/>
        <v>5692.31</v>
      </c>
      <c r="E712" s="114">
        <f t="shared" si="391"/>
        <v>5739.56</v>
      </c>
      <c r="F712" s="115">
        <f t="shared" si="392"/>
        <v>44915</v>
      </c>
      <c r="G712" s="116">
        <f t="shared" si="371"/>
        <v>8.3006723105383262E-3</v>
      </c>
      <c r="H712" s="117">
        <f t="shared" si="379"/>
        <v>45005</v>
      </c>
      <c r="I712" s="117">
        <f t="shared" si="372"/>
        <v>44979</v>
      </c>
      <c r="J712" s="118">
        <f t="shared" si="380"/>
        <v>21</v>
      </c>
      <c r="K712" s="118">
        <f t="shared" si="395"/>
        <v>21</v>
      </c>
      <c r="L712" s="8">
        <f t="shared" si="381"/>
        <v>1.0083006699999999</v>
      </c>
      <c r="M712" s="119">
        <f t="shared" si="394"/>
        <v>1.0083006699999999</v>
      </c>
      <c r="N712" s="119">
        <f t="shared" si="388"/>
        <v>1.1876574902047787</v>
      </c>
      <c r="O712" s="112">
        <f t="shared" si="393"/>
        <v>1.1975158400000001</v>
      </c>
      <c r="P712" s="112">
        <f t="shared" si="373"/>
        <v>0</v>
      </c>
      <c r="Q712" s="162">
        <f t="shared" si="384"/>
        <v>0</v>
      </c>
      <c r="R712" s="30">
        <f t="shared" si="385"/>
        <v>0</v>
      </c>
      <c r="S712" s="112">
        <f t="shared" si="390"/>
        <v>0</v>
      </c>
      <c r="T712" s="122">
        <f t="shared" si="382"/>
        <v>0.20100000000000001</v>
      </c>
      <c r="U712" s="120">
        <f t="shared" si="389"/>
        <v>21</v>
      </c>
      <c r="V712" s="120">
        <v>252</v>
      </c>
      <c r="W712" s="119">
        <f t="shared" si="374"/>
        <v>1.0153799509999999</v>
      </c>
      <c r="X712" s="112">
        <f t="shared" si="375"/>
        <v>0</v>
      </c>
      <c r="Y712" s="112">
        <f t="shared" si="376"/>
        <v>0</v>
      </c>
      <c r="Z712" s="125" t="str">
        <f t="shared" si="386"/>
        <v>A+J=</v>
      </c>
      <c r="AA712" s="117">
        <f t="shared" si="387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22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3"/>
      <c r="DE712" s="1"/>
      <c r="DF712" s="1"/>
      <c r="DG712" s="1"/>
      <c r="DH712" s="1"/>
      <c r="DI712" s="1"/>
      <c r="DJ712" s="1"/>
      <c r="DK712" s="1"/>
      <c r="DL712" s="1"/>
      <c r="DM712" s="1"/>
      <c r="DN712" s="4"/>
      <c r="DO712" s="1"/>
      <c r="DP712" s="1"/>
      <c r="DQ712" s="1"/>
      <c r="DR712" s="1"/>
      <c r="DS712" s="1"/>
      <c r="DT712" s="1"/>
    </row>
    <row r="713" spans="1:124" ht="12.75" x14ac:dyDescent="0.2">
      <c r="A713" s="111">
        <f t="shared" si="377"/>
        <v>44978</v>
      </c>
      <c r="B713" s="112">
        <f t="shared" si="370"/>
        <v>0</v>
      </c>
      <c r="C713" s="112">
        <f t="shared" si="383"/>
        <v>0</v>
      </c>
      <c r="D713" s="113">
        <f t="shared" si="378"/>
        <v>5692.31</v>
      </c>
      <c r="E713" s="114">
        <f t="shared" si="391"/>
        <v>5739.56</v>
      </c>
      <c r="F713" s="115">
        <f t="shared" si="392"/>
        <v>44915</v>
      </c>
      <c r="G713" s="116">
        <f t="shared" si="371"/>
        <v>8.3006723105383262E-3</v>
      </c>
      <c r="H713" s="117">
        <f t="shared" si="379"/>
        <v>45005</v>
      </c>
      <c r="I713" s="117">
        <f t="shared" si="372"/>
        <v>44979</v>
      </c>
      <c r="J713" s="118">
        <f t="shared" si="380"/>
        <v>21</v>
      </c>
      <c r="K713" s="118">
        <f t="shared" si="395"/>
        <v>21</v>
      </c>
      <c r="L713" s="8">
        <f t="shared" si="381"/>
        <v>1.0083006699999999</v>
      </c>
      <c r="M713" s="119">
        <f t="shared" si="394"/>
        <v>1.0083006699999999</v>
      </c>
      <c r="N713" s="119">
        <f t="shared" si="388"/>
        <v>1.1876574902047787</v>
      </c>
      <c r="O713" s="112">
        <f t="shared" si="393"/>
        <v>1.1975158400000001</v>
      </c>
      <c r="P713" s="112">
        <f t="shared" si="373"/>
        <v>0</v>
      </c>
      <c r="Q713" s="162">
        <f t="shared" si="384"/>
        <v>0</v>
      </c>
      <c r="R713" s="30">
        <f t="shared" si="385"/>
        <v>0</v>
      </c>
      <c r="S713" s="112">
        <f t="shared" si="390"/>
        <v>0</v>
      </c>
      <c r="T713" s="122">
        <f t="shared" si="382"/>
        <v>0.20100000000000001</v>
      </c>
      <c r="U713" s="120">
        <f t="shared" si="389"/>
        <v>21</v>
      </c>
      <c r="V713" s="120">
        <v>252</v>
      </c>
      <c r="W713" s="119">
        <f t="shared" si="374"/>
        <v>1.0153799509999999</v>
      </c>
      <c r="X713" s="112">
        <f t="shared" si="375"/>
        <v>0</v>
      </c>
      <c r="Y713" s="112">
        <f t="shared" si="376"/>
        <v>0</v>
      </c>
      <c r="Z713" s="125" t="str">
        <f t="shared" si="386"/>
        <v>A+J=</v>
      </c>
      <c r="AA713" s="117">
        <f t="shared" si="387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22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3"/>
      <c r="DE713" s="1"/>
      <c r="DF713" s="1"/>
      <c r="DG713" s="1"/>
      <c r="DH713" s="1"/>
      <c r="DI713" s="1"/>
      <c r="DJ713" s="1"/>
      <c r="DK713" s="1"/>
      <c r="DL713" s="1"/>
      <c r="DM713" s="1"/>
      <c r="DN713" s="4"/>
      <c r="DO713" s="1"/>
      <c r="DP713" s="1"/>
      <c r="DQ713" s="1"/>
      <c r="DR713" s="1"/>
      <c r="DS713" s="1"/>
      <c r="DT713" s="1"/>
    </row>
    <row r="714" spans="1:124" ht="12.75" x14ac:dyDescent="0.2">
      <c r="A714" s="111">
        <f t="shared" si="377"/>
        <v>44979</v>
      </c>
      <c r="B714" s="112">
        <f t="shared" ref="B714:B777" si="396">(P714+X714)</f>
        <v>0</v>
      </c>
      <c r="C714" s="112">
        <f t="shared" si="383"/>
        <v>0</v>
      </c>
      <c r="D714" s="113">
        <f t="shared" si="378"/>
        <v>5692.31</v>
      </c>
      <c r="E714" s="114">
        <f t="shared" si="391"/>
        <v>5739.56</v>
      </c>
      <c r="F714" s="115">
        <f t="shared" si="392"/>
        <v>44915</v>
      </c>
      <c r="G714" s="116">
        <f t="shared" ref="G714:G777" si="397">(E714/D714)-1</f>
        <v>8.3006723105383262E-3</v>
      </c>
      <c r="H714" s="117">
        <f t="shared" si="379"/>
        <v>45005</v>
      </c>
      <c r="I714" s="117">
        <f t="shared" ref="I714:I777" si="398">IF(A714&gt;I713,H714,I713)</f>
        <v>44979</v>
      </c>
      <c r="J714" s="118">
        <f t="shared" si="380"/>
        <v>21</v>
      </c>
      <c r="K714" s="118">
        <f t="shared" si="395"/>
        <v>21</v>
      </c>
      <c r="L714" s="8">
        <f t="shared" si="381"/>
        <v>1.0083006699999999</v>
      </c>
      <c r="M714" s="119">
        <f t="shared" si="394"/>
        <v>1.0083006699999999</v>
      </c>
      <c r="N714" s="119">
        <f t="shared" si="388"/>
        <v>1.1876574902047787</v>
      </c>
      <c r="O714" s="112">
        <f t="shared" si="393"/>
        <v>1.1975158400000001</v>
      </c>
      <c r="P714" s="112">
        <f t="shared" ref="P714:P777" si="399">TRUNC(C714*O714,8)</f>
        <v>0</v>
      </c>
      <c r="Q714" s="162">
        <f t="shared" si="384"/>
        <v>23</v>
      </c>
      <c r="R714" s="30">
        <f t="shared" si="385"/>
        <v>4.5154E-2</v>
      </c>
      <c r="S714" s="112">
        <f t="shared" si="390"/>
        <v>0</v>
      </c>
      <c r="T714" s="122">
        <f t="shared" si="382"/>
        <v>0.20100000000000001</v>
      </c>
      <c r="U714" s="120">
        <f t="shared" si="389"/>
        <v>21</v>
      </c>
      <c r="V714" s="120">
        <v>252</v>
      </c>
      <c r="W714" s="119">
        <f t="shared" ref="W714:W777" si="400">ROUND((1+T714)^TRUNC((U714/V714),9),9)</f>
        <v>1.0153799509999999</v>
      </c>
      <c r="X714" s="112">
        <f t="shared" ref="X714:X777" si="401">TRUNC((P714*(W714-1)),8)</f>
        <v>0</v>
      </c>
      <c r="Y714" s="112">
        <f t="shared" ref="Y714:Y777" si="402">IF(Q714&gt;0,S714+X714,0)</f>
        <v>0</v>
      </c>
      <c r="Z714" s="125" t="str">
        <f t="shared" si="386"/>
        <v>A+J=</v>
      </c>
      <c r="AA714" s="117">
        <f t="shared" si="387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22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3"/>
      <c r="DE714" s="1"/>
      <c r="DF714" s="1"/>
      <c r="DG714" s="1"/>
      <c r="DH714" s="1"/>
      <c r="DI714" s="1"/>
      <c r="DJ714" s="1"/>
      <c r="DK714" s="1"/>
      <c r="DL714" s="1"/>
      <c r="DM714" s="1"/>
      <c r="DN714" s="4"/>
      <c r="DO714" s="1"/>
      <c r="DP714" s="1"/>
      <c r="DQ714" s="1"/>
      <c r="DR714" s="1"/>
      <c r="DS714" s="1"/>
      <c r="DT714" s="1"/>
    </row>
    <row r="715" spans="1:124" ht="12.75" x14ac:dyDescent="0.2">
      <c r="A715" s="111">
        <f t="shared" ref="A715:A778" si="403">(A714+1)</f>
        <v>44980</v>
      </c>
      <c r="B715" s="112">
        <f t="shared" si="396"/>
        <v>0</v>
      </c>
      <c r="C715" s="112">
        <f t="shared" si="383"/>
        <v>0</v>
      </c>
      <c r="D715" s="113">
        <f t="shared" ref="D715:D778" si="404">IF(E715=E714,D714,E714)</f>
        <v>5692.31</v>
      </c>
      <c r="E715" s="114">
        <f t="shared" si="391"/>
        <v>5739.56</v>
      </c>
      <c r="F715" s="115">
        <f t="shared" si="392"/>
        <v>44948</v>
      </c>
      <c r="G715" s="116">
        <f t="shared" si="397"/>
        <v>8.3006723105383262E-3</v>
      </c>
      <c r="H715" s="117">
        <f t="shared" ref="H715:H778" si="405">IF(DAY(A715)=H$9,VLOOKUP(A715,AH$118:AN$450,4),H714)</f>
        <v>45005</v>
      </c>
      <c r="I715" s="117">
        <f t="shared" si="398"/>
        <v>45005</v>
      </c>
      <c r="J715" s="118">
        <f t="shared" ref="J715:J778" si="406">IF(I715=I714,J714,NETWORKDAYS(I714,I715,$AD$148:$AD$502)-1)</f>
        <v>18</v>
      </c>
      <c r="K715" s="118">
        <f t="shared" si="395"/>
        <v>1</v>
      </c>
      <c r="L715" s="8">
        <f t="shared" ref="L715:L778" si="407">IF(E715&lt;D715,1,TRUNC((E715/D715)^TRUNC((K715/J715),9),8))</f>
        <v>1.0004593500000001</v>
      </c>
      <c r="M715" s="119">
        <f t="shared" si="394"/>
        <v>1.0083006699999999</v>
      </c>
      <c r="N715" s="119">
        <f t="shared" si="388"/>
        <v>1.1975158431039967</v>
      </c>
      <c r="O715" s="112">
        <f t="shared" si="393"/>
        <v>1.1980659199999999</v>
      </c>
      <c r="P715" s="112">
        <f t="shared" si="399"/>
        <v>0</v>
      </c>
      <c r="Q715" s="162">
        <f t="shared" si="384"/>
        <v>0</v>
      </c>
      <c r="R715" s="30">
        <f t="shared" si="385"/>
        <v>0</v>
      </c>
      <c r="S715" s="112">
        <f t="shared" si="390"/>
        <v>0</v>
      </c>
      <c r="T715" s="122">
        <f t="shared" ref="T715:T778" si="408">(T714)</f>
        <v>0.20100000000000001</v>
      </c>
      <c r="U715" s="120">
        <f t="shared" si="389"/>
        <v>1</v>
      </c>
      <c r="V715" s="120">
        <v>252</v>
      </c>
      <c r="W715" s="119">
        <f t="shared" si="400"/>
        <v>1.000727068</v>
      </c>
      <c r="X715" s="112">
        <f t="shared" si="401"/>
        <v>0</v>
      </c>
      <c r="Y715" s="112">
        <f t="shared" si="402"/>
        <v>0</v>
      </c>
      <c r="Z715" s="125" t="str">
        <f t="shared" si="386"/>
        <v>A+J=</v>
      </c>
      <c r="AA715" s="117">
        <f t="shared" si="387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22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3"/>
      <c r="DE715" s="1"/>
      <c r="DF715" s="1"/>
      <c r="DG715" s="1"/>
      <c r="DH715" s="1"/>
      <c r="DI715" s="1"/>
      <c r="DJ715" s="1"/>
      <c r="DK715" s="1"/>
      <c r="DL715" s="1"/>
      <c r="DM715" s="1"/>
      <c r="DN715" s="4"/>
      <c r="DO715" s="1"/>
      <c r="DP715" s="1"/>
      <c r="DQ715" s="1"/>
      <c r="DR715" s="1"/>
      <c r="DS715" s="1"/>
      <c r="DT715" s="1"/>
    </row>
    <row r="716" spans="1:124" ht="12.75" x14ac:dyDescent="0.2">
      <c r="A716" s="111">
        <f t="shared" si="403"/>
        <v>44981</v>
      </c>
      <c r="B716" s="112">
        <f t="shared" si="396"/>
        <v>0</v>
      </c>
      <c r="C716" s="112">
        <f t="shared" ref="C716:C779" si="409">TRUNC(IF(Q715&gt;0,VLOOKUP(A715,$AD$12:$AE$140,2),C715),8)</f>
        <v>0</v>
      </c>
      <c r="D716" s="113">
        <f t="shared" si="404"/>
        <v>5692.31</v>
      </c>
      <c r="E716" s="114">
        <f t="shared" si="391"/>
        <v>5739.56</v>
      </c>
      <c r="F716" s="115">
        <f t="shared" si="392"/>
        <v>44948</v>
      </c>
      <c r="G716" s="116">
        <f t="shared" si="397"/>
        <v>8.3006723105383262E-3</v>
      </c>
      <c r="H716" s="117">
        <f t="shared" si="405"/>
        <v>45005</v>
      </c>
      <c r="I716" s="117">
        <f t="shared" si="398"/>
        <v>45005</v>
      </c>
      <c r="J716" s="118">
        <f t="shared" si="406"/>
        <v>18</v>
      </c>
      <c r="K716" s="118">
        <f t="shared" si="395"/>
        <v>2</v>
      </c>
      <c r="L716" s="8">
        <f t="shared" si="407"/>
        <v>1.00091891</v>
      </c>
      <c r="M716" s="119">
        <f t="shared" si="394"/>
        <v>1.0083006699999999</v>
      </c>
      <c r="N716" s="119">
        <f t="shared" si="388"/>
        <v>1.1975158431039967</v>
      </c>
      <c r="O716" s="112">
        <f t="shared" si="393"/>
        <v>1.1986162499999999</v>
      </c>
      <c r="P716" s="112">
        <f t="shared" si="399"/>
        <v>0</v>
      </c>
      <c r="Q716" s="162">
        <f t="shared" ref="Q716:Q779" si="410">IF(VLOOKUP(A716,AD$10:AK$140,8)=VLOOKUP(A715,AD$10:AK$140,8),0,VLOOKUP(A716,AD$10:AK$140,8))</f>
        <v>0</v>
      </c>
      <c r="R716" s="30">
        <f t="shared" ref="R716:R779" si="411">IF(Q716&gt;0,VLOOKUP($A716,$AD$10:$AI$140,6),0)</f>
        <v>0</v>
      </c>
      <c r="S716" s="112">
        <f t="shared" si="390"/>
        <v>0</v>
      </c>
      <c r="T716" s="122">
        <f t="shared" si="408"/>
        <v>0.20100000000000001</v>
      </c>
      <c r="U716" s="120">
        <f t="shared" si="389"/>
        <v>2</v>
      </c>
      <c r="V716" s="120">
        <v>252</v>
      </c>
      <c r="W716" s="119">
        <f t="shared" si="400"/>
        <v>1.0014546639999999</v>
      </c>
      <c r="X716" s="112">
        <f t="shared" si="401"/>
        <v>0</v>
      </c>
      <c r="Y716" s="112">
        <f t="shared" si="402"/>
        <v>0</v>
      </c>
      <c r="Z716" s="125" t="str">
        <f t="shared" ref="Z716:Z779" si="412">IF($Q715&gt;0,VLOOKUP($A715,$AD$10:$AM$140,9),Z715)</f>
        <v>A+J=</v>
      </c>
      <c r="AA716" s="117">
        <f t="shared" ref="AA716:AA779" si="413">IF($Q715&gt;0,VLOOKUP($A715,$AD$10:$AM$140,10),AA715)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22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3"/>
      <c r="DE716" s="1"/>
      <c r="DF716" s="1"/>
      <c r="DG716" s="1"/>
      <c r="DH716" s="1"/>
      <c r="DI716" s="1"/>
      <c r="DJ716" s="1"/>
      <c r="DK716" s="1"/>
      <c r="DL716" s="1"/>
      <c r="DM716" s="1"/>
      <c r="DN716" s="4"/>
      <c r="DO716" s="1"/>
      <c r="DP716" s="1"/>
      <c r="DQ716" s="1"/>
      <c r="DR716" s="1"/>
      <c r="DS716" s="1"/>
      <c r="DT716" s="1"/>
    </row>
    <row r="717" spans="1:124" ht="12.75" x14ac:dyDescent="0.2">
      <c r="A717" s="111">
        <f t="shared" si="403"/>
        <v>44982</v>
      </c>
      <c r="B717" s="112">
        <f t="shared" si="396"/>
        <v>0</v>
      </c>
      <c r="C717" s="112">
        <f t="shared" si="409"/>
        <v>0</v>
      </c>
      <c r="D717" s="113">
        <f t="shared" si="404"/>
        <v>5692.31</v>
      </c>
      <c r="E717" s="114">
        <f t="shared" si="391"/>
        <v>5739.56</v>
      </c>
      <c r="F717" s="115">
        <f t="shared" si="392"/>
        <v>44948</v>
      </c>
      <c r="G717" s="116">
        <f t="shared" si="397"/>
        <v>8.3006723105383262E-3</v>
      </c>
      <c r="H717" s="117">
        <f t="shared" si="405"/>
        <v>45005</v>
      </c>
      <c r="I717" s="117">
        <f t="shared" si="398"/>
        <v>45005</v>
      </c>
      <c r="J717" s="118">
        <f t="shared" si="406"/>
        <v>18</v>
      </c>
      <c r="K717" s="118">
        <f t="shared" si="395"/>
        <v>3</v>
      </c>
      <c r="L717" s="8">
        <f t="shared" si="407"/>
        <v>1.00137868</v>
      </c>
      <c r="M717" s="119">
        <f t="shared" si="394"/>
        <v>1.0083006699999999</v>
      </c>
      <c r="N717" s="119">
        <f t="shared" si="388"/>
        <v>1.1975158431039967</v>
      </c>
      <c r="O717" s="112">
        <f t="shared" si="393"/>
        <v>1.19916683</v>
      </c>
      <c r="P717" s="112">
        <f t="shared" si="399"/>
        <v>0</v>
      </c>
      <c r="Q717" s="162">
        <f t="shared" si="410"/>
        <v>0</v>
      </c>
      <c r="R717" s="30">
        <f t="shared" si="411"/>
        <v>0</v>
      </c>
      <c r="S717" s="112">
        <f t="shared" si="390"/>
        <v>0</v>
      </c>
      <c r="T717" s="122">
        <f t="shared" si="408"/>
        <v>0.20100000000000001</v>
      </c>
      <c r="U717" s="120">
        <f t="shared" si="389"/>
        <v>3</v>
      </c>
      <c r="V717" s="120">
        <v>252</v>
      </c>
      <c r="W717" s="119">
        <f t="shared" si="400"/>
        <v>1.00218279</v>
      </c>
      <c r="X717" s="112">
        <f t="shared" si="401"/>
        <v>0</v>
      </c>
      <c r="Y717" s="112">
        <f t="shared" si="402"/>
        <v>0</v>
      </c>
      <c r="Z717" s="125" t="str">
        <f t="shared" si="412"/>
        <v>A+J=</v>
      </c>
      <c r="AA717" s="117">
        <f t="shared" si="413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22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3"/>
      <c r="DE717" s="1"/>
      <c r="DF717" s="1"/>
      <c r="DG717" s="1"/>
      <c r="DH717" s="1"/>
      <c r="DI717" s="1"/>
      <c r="DJ717" s="1"/>
      <c r="DK717" s="1"/>
      <c r="DL717" s="1"/>
      <c r="DM717" s="1"/>
      <c r="DN717" s="4"/>
      <c r="DO717" s="1"/>
      <c r="DP717" s="1"/>
      <c r="DQ717" s="1"/>
      <c r="DR717" s="1"/>
      <c r="DS717" s="1"/>
      <c r="DT717" s="1"/>
    </row>
    <row r="718" spans="1:124" ht="12.75" x14ac:dyDescent="0.2">
      <c r="A718" s="111">
        <f t="shared" si="403"/>
        <v>44983</v>
      </c>
      <c r="B718" s="112">
        <f t="shared" si="396"/>
        <v>0</v>
      </c>
      <c r="C718" s="112">
        <f t="shared" si="409"/>
        <v>0</v>
      </c>
      <c r="D718" s="113">
        <f t="shared" si="404"/>
        <v>5692.31</v>
      </c>
      <c r="E718" s="114">
        <f t="shared" si="391"/>
        <v>5739.56</v>
      </c>
      <c r="F718" s="115">
        <f t="shared" si="392"/>
        <v>44948</v>
      </c>
      <c r="G718" s="116">
        <f t="shared" si="397"/>
        <v>8.3006723105383262E-3</v>
      </c>
      <c r="H718" s="117">
        <f t="shared" si="405"/>
        <v>45005</v>
      </c>
      <c r="I718" s="117">
        <f t="shared" si="398"/>
        <v>45005</v>
      </c>
      <c r="J718" s="118">
        <f t="shared" si="406"/>
        <v>18</v>
      </c>
      <c r="K718" s="118">
        <f t="shared" si="395"/>
        <v>3</v>
      </c>
      <c r="L718" s="8">
        <f t="shared" si="407"/>
        <v>1.00137868</v>
      </c>
      <c r="M718" s="119">
        <f t="shared" si="394"/>
        <v>1.0083006699999999</v>
      </c>
      <c r="N718" s="119">
        <f t="shared" si="388"/>
        <v>1.1975158431039967</v>
      </c>
      <c r="O718" s="112">
        <f t="shared" si="393"/>
        <v>1.19916683</v>
      </c>
      <c r="P718" s="112">
        <f t="shared" si="399"/>
        <v>0</v>
      </c>
      <c r="Q718" s="162">
        <f t="shared" si="410"/>
        <v>0</v>
      </c>
      <c r="R718" s="30">
        <f t="shared" si="411"/>
        <v>0</v>
      </c>
      <c r="S718" s="112">
        <f t="shared" si="390"/>
        <v>0</v>
      </c>
      <c r="T718" s="122">
        <f t="shared" si="408"/>
        <v>0.20100000000000001</v>
      </c>
      <c r="U718" s="120">
        <f t="shared" si="389"/>
        <v>3</v>
      </c>
      <c r="V718" s="120">
        <v>252</v>
      </c>
      <c r="W718" s="119">
        <f t="shared" si="400"/>
        <v>1.00218279</v>
      </c>
      <c r="X718" s="112">
        <f t="shared" si="401"/>
        <v>0</v>
      </c>
      <c r="Y718" s="112">
        <f t="shared" si="402"/>
        <v>0</v>
      </c>
      <c r="Z718" s="125" t="str">
        <f t="shared" si="412"/>
        <v>A+J=</v>
      </c>
      <c r="AA718" s="117">
        <f t="shared" si="413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22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3"/>
      <c r="DE718" s="1"/>
      <c r="DF718" s="1"/>
      <c r="DG718" s="1"/>
      <c r="DH718" s="1"/>
      <c r="DI718" s="1"/>
      <c r="DJ718" s="1"/>
      <c r="DK718" s="1"/>
      <c r="DL718" s="1"/>
      <c r="DM718" s="1"/>
      <c r="DN718" s="4"/>
      <c r="DO718" s="1"/>
      <c r="DP718" s="1"/>
      <c r="DQ718" s="1"/>
      <c r="DR718" s="1"/>
      <c r="DS718" s="1"/>
      <c r="DT718" s="1"/>
    </row>
    <row r="719" spans="1:124" ht="12.75" x14ac:dyDescent="0.2">
      <c r="A719" s="111">
        <f t="shared" si="403"/>
        <v>44984</v>
      </c>
      <c r="B719" s="112">
        <f t="shared" si="396"/>
        <v>0</v>
      </c>
      <c r="C719" s="112">
        <f t="shared" si="409"/>
        <v>0</v>
      </c>
      <c r="D719" s="113">
        <f t="shared" si="404"/>
        <v>5692.31</v>
      </c>
      <c r="E719" s="114">
        <f t="shared" si="391"/>
        <v>5739.56</v>
      </c>
      <c r="F719" s="115">
        <f t="shared" si="392"/>
        <v>44948</v>
      </c>
      <c r="G719" s="116">
        <f t="shared" si="397"/>
        <v>8.3006723105383262E-3</v>
      </c>
      <c r="H719" s="117">
        <f t="shared" si="405"/>
        <v>45005</v>
      </c>
      <c r="I719" s="117">
        <f t="shared" si="398"/>
        <v>45005</v>
      </c>
      <c r="J719" s="118">
        <f t="shared" si="406"/>
        <v>18</v>
      </c>
      <c r="K719" s="118">
        <f t="shared" si="395"/>
        <v>3</v>
      </c>
      <c r="L719" s="8">
        <f t="shared" si="407"/>
        <v>1.00137868</v>
      </c>
      <c r="M719" s="119">
        <f t="shared" si="394"/>
        <v>1.0083006699999999</v>
      </c>
      <c r="N719" s="119">
        <f t="shared" si="388"/>
        <v>1.1975158431039967</v>
      </c>
      <c r="O719" s="112">
        <f t="shared" si="393"/>
        <v>1.19916683</v>
      </c>
      <c r="P719" s="112">
        <f t="shared" si="399"/>
        <v>0</v>
      </c>
      <c r="Q719" s="162">
        <f t="shared" si="410"/>
        <v>0</v>
      </c>
      <c r="R719" s="30">
        <f t="shared" si="411"/>
        <v>0</v>
      </c>
      <c r="S719" s="112">
        <f t="shared" si="390"/>
        <v>0</v>
      </c>
      <c r="T719" s="122">
        <f t="shared" si="408"/>
        <v>0.20100000000000001</v>
      </c>
      <c r="U719" s="120">
        <f t="shared" si="389"/>
        <v>3</v>
      </c>
      <c r="V719" s="120">
        <v>252</v>
      </c>
      <c r="W719" s="119">
        <f t="shared" si="400"/>
        <v>1.00218279</v>
      </c>
      <c r="X719" s="112">
        <f t="shared" si="401"/>
        <v>0</v>
      </c>
      <c r="Y719" s="112">
        <f t="shared" si="402"/>
        <v>0</v>
      </c>
      <c r="Z719" s="125" t="str">
        <f t="shared" si="412"/>
        <v>A+J=</v>
      </c>
      <c r="AA719" s="117">
        <f t="shared" si="413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22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3"/>
      <c r="DE719" s="1"/>
      <c r="DF719" s="1"/>
      <c r="DG719" s="1"/>
      <c r="DH719" s="1"/>
      <c r="DI719" s="1"/>
      <c r="DJ719" s="1"/>
      <c r="DK719" s="1"/>
      <c r="DL719" s="1"/>
      <c r="DM719" s="1"/>
      <c r="DN719" s="4"/>
      <c r="DO719" s="1"/>
      <c r="DP719" s="1"/>
      <c r="DQ719" s="1"/>
      <c r="DR719" s="1"/>
      <c r="DS719" s="1"/>
      <c r="DT719" s="1"/>
    </row>
    <row r="720" spans="1:124" ht="12.75" x14ac:dyDescent="0.2">
      <c r="A720" s="111">
        <f t="shared" si="403"/>
        <v>44985</v>
      </c>
      <c r="B720" s="112">
        <f t="shared" si="396"/>
        <v>0</v>
      </c>
      <c r="C720" s="112">
        <f t="shared" si="409"/>
        <v>0</v>
      </c>
      <c r="D720" s="113">
        <f t="shared" si="404"/>
        <v>5692.31</v>
      </c>
      <c r="E720" s="114">
        <f t="shared" si="391"/>
        <v>5739.56</v>
      </c>
      <c r="F720" s="115">
        <f t="shared" si="392"/>
        <v>44948</v>
      </c>
      <c r="G720" s="116">
        <f t="shared" si="397"/>
        <v>8.3006723105383262E-3</v>
      </c>
      <c r="H720" s="117">
        <f t="shared" si="405"/>
        <v>45005</v>
      </c>
      <c r="I720" s="117">
        <f t="shared" si="398"/>
        <v>45005</v>
      </c>
      <c r="J720" s="118">
        <f t="shared" si="406"/>
        <v>18</v>
      </c>
      <c r="K720" s="118">
        <f t="shared" si="395"/>
        <v>4</v>
      </c>
      <c r="L720" s="8">
        <f t="shared" si="407"/>
        <v>1.00183866</v>
      </c>
      <c r="M720" s="119">
        <f t="shared" si="394"/>
        <v>1.0083006699999999</v>
      </c>
      <c r="N720" s="119">
        <f t="shared" si="388"/>
        <v>1.1975158431039967</v>
      </c>
      <c r="O720" s="112">
        <f t="shared" si="393"/>
        <v>1.1997176599999999</v>
      </c>
      <c r="P720" s="112">
        <f t="shared" si="399"/>
        <v>0</v>
      </c>
      <c r="Q720" s="162">
        <f t="shared" si="410"/>
        <v>0</v>
      </c>
      <c r="R720" s="30">
        <f t="shared" si="411"/>
        <v>0</v>
      </c>
      <c r="S720" s="112">
        <f t="shared" si="390"/>
        <v>0</v>
      </c>
      <c r="T720" s="122">
        <f t="shared" si="408"/>
        <v>0.20100000000000001</v>
      </c>
      <c r="U720" s="120">
        <f t="shared" si="389"/>
        <v>4</v>
      </c>
      <c r="V720" s="120">
        <v>252</v>
      </c>
      <c r="W720" s="119">
        <f t="shared" si="400"/>
        <v>1.0029114450000001</v>
      </c>
      <c r="X720" s="112">
        <f t="shared" si="401"/>
        <v>0</v>
      </c>
      <c r="Y720" s="112">
        <f t="shared" si="402"/>
        <v>0</v>
      </c>
      <c r="Z720" s="125" t="str">
        <f t="shared" si="412"/>
        <v>A+J=</v>
      </c>
      <c r="AA720" s="117">
        <f t="shared" si="413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22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3"/>
      <c r="DE720" s="1"/>
      <c r="DF720" s="1"/>
      <c r="DG720" s="1"/>
      <c r="DH720" s="1"/>
      <c r="DI720" s="1"/>
      <c r="DJ720" s="1"/>
      <c r="DK720" s="1"/>
      <c r="DL720" s="1"/>
      <c r="DM720" s="1"/>
      <c r="DN720" s="4"/>
      <c r="DO720" s="1"/>
      <c r="DP720" s="1"/>
      <c r="DQ720" s="1"/>
      <c r="DR720" s="1"/>
      <c r="DS720" s="1"/>
      <c r="DT720" s="1"/>
    </row>
    <row r="721" spans="1:124" ht="12.75" x14ac:dyDescent="0.2">
      <c r="A721" s="111">
        <f t="shared" si="403"/>
        <v>44986</v>
      </c>
      <c r="B721" s="112">
        <f t="shared" si="396"/>
        <v>0</v>
      </c>
      <c r="C721" s="112">
        <f t="shared" si="409"/>
        <v>0</v>
      </c>
      <c r="D721" s="113">
        <f t="shared" si="404"/>
        <v>5692.31</v>
      </c>
      <c r="E721" s="114">
        <f t="shared" si="391"/>
        <v>5739.56</v>
      </c>
      <c r="F721" s="115">
        <f t="shared" si="392"/>
        <v>44948</v>
      </c>
      <c r="G721" s="116">
        <f t="shared" si="397"/>
        <v>8.3006723105383262E-3</v>
      </c>
      <c r="H721" s="117">
        <f t="shared" si="405"/>
        <v>45005</v>
      </c>
      <c r="I721" s="117">
        <f t="shared" si="398"/>
        <v>45005</v>
      </c>
      <c r="J721" s="118">
        <f t="shared" si="406"/>
        <v>18</v>
      </c>
      <c r="K721" s="118">
        <f t="shared" si="395"/>
        <v>5</v>
      </c>
      <c r="L721" s="8">
        <f t="shared" si="407"/>
        <v>1.00229886</v>
      </c>
      <c r="M721" s="119">
        <f t="shared" si="394"/>
        <v>1.0083006699999999</v>
      </c>
      <c r="N721" s="119">
        <f t="shared" si="388"/>
        <v>1.1975158431039967</v>
      </c>
      <c r="O721" s="112">
        <f t="shared" si="393"/>
        <v>1.2002687599999999</v>
      </c>
      <c r="P721" s="112">
        <f t="shared" si="399"/>
        <v>0</v>
      </c>
      <c r="Q721" s="162">
        <f t="shared" si="410"/>
        <v>0</v>
      </c>
      <c r="R721" s="30">
        <f t="shared" si="411"/>
        <v>0</v>
      </c>
      <c r="S721" s="112">
        <f t="shared" si="390"/>
        <v>0</v>
      </c>
      <c r="T721" s="122">
        <f t="shared" si="408"/>
        <v>0.20100000000000001</v>
      </c>
      <c r="U721" s="120">
        <f t="shared" si="389"/>
        <v>5</v>
      </c>
      <c r="V721" s="120">
        <v>252</v>
      </c>
      <c r="W721" s="119">
        <f t="shared" si="400"/>
        <v>1.00364063</v>
      </c>
      <c r="X721" s="112">
        <f t="shared" si="401"/>
        <v>0</v>
      </c>
      <c r="Y721" s="112">
        <f t="shared" si="402"/>
        <v>0</v>
      </c>
      <c r="Z721" s="125" t="str">
        <f t="shared" si="412"/>
        <v>A+J=</v>
      </c>
      <c r="AA721" s="117">
        <f t="shared" si="413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22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3"/>
      <c r="DE721" s="1"/>
      <c r="DF721" s="1"/>
      <c r="DG721" s="1"/>
      <c r="DH721" s="1"/>
      <c r="DI721" s="1"/>
      <c r="DJ721" s="1"/>
      <c r="DK721" s="1"/>
      <c r="DL721" s="1"/>
      <c r="DM721" s="1"/>
      <c r="DN721" s="4"/>
      <c r="DO721" s="1"/>
      <c r="DP721" s="1"/>
      <c r="DQ721" s="1"/>
      <c r="DR721" s="1"/>
      <c r="DS721" s="1"/>
      <c r="DT721" s="1"/>
    </row>
    <row r="722" spans="1:124" ht="12.75" x14ac:dyDescent="0.2">
      <c r="A722" s="111">
        <f t="shared" si="403"/>
        <v>44987</v>
      </c>
      <c r="B722" s="112">
        <f t="shared" si="396"/>
        <v>0</v>
      </c>
      <c r="C722" s="112">
        <f t="shared" si="409"/>
        <v>0</v>
      </c>
      <c r="D722" s="113">
        <f t="shared" si="404"/>
        <v>5692.31</v>
      </c>
      <c r="E722" s="114">
        <f t="shared" si="391"/>
        <v>5739.56</v>
      </c>
      <c r="F722" s="115">
        <f t="shared" si="392"/>
        <v>44948</v>
      </c>
      <c r="G722" s="116">
        <f t="shared" si="397"/>
        <v>8.3006723105383262E-3</v>
      </c>
      <c r="H722" s="117">
        <f t="shared" si="405"/>
        <v>45005</v>
      </c>
      <c r="I722" s="117">
        <f t="shared" si="398"/>
        <v>45005</v>
      </c>
      <c r="J722" s="118">
        <f t="shared" si="406"/>
        <v>18</v>
      </c>
      <c r="K722" s="118">
        <f t="shared" si="395"/>
        <v>6</v>
      </c>
      <c r="L722" s="8">
        <f t="shared" si="407"/>
        <v>1.0027592700000001</v>
      </c>
      <c r="M722" s="119">
        <f t="shared" si="394"/>
        <v>1.0083006699999999</v>
      </c>
      <c r="N722" s="119">
        <f t="shared" si="388"/>
        <v>1.1975158431039967</v>
      </c>
      <c r="O722" s="112">
        <f t="shared" si="393"/>
        <v>1.20082011</v>
      </c>
      <c r="P722" s="112">
        <f t="shared" si="399"/>
        <v>0</v>
      </c>
      <c r="Q722" s="162">
        <f t="shared" si="410"/>
        <v>0</v>
      </c>
      <c r="R722" s="30">
        <f t="shared" si="411"/>
        <v>0</v>
      </c>
      <c r="S722" s="112">
        <f t="shared" si="390"/>
        <v>0</v>
      </c>
      <c r="T722" s="122">
        <f t="shared" si="408"/>
        <v>0.20100000000000001</v>
      </c>
      <c r="U722" s="120">
        <f t="shared" si="389"/>
        <v>6</v>
      </c>
      <c r="V722" s="120">
        <v>252</v>
      </c>
      <c r="W722" s="119">
        <f t="shared" si="400"/>
        <v>1.0043703450000001</v>
      </c>
      <c r="X722" s="112">
        <f t="shared" si="401"/>
        <v>0</v>
      </c>
      <c r="Y722" s="112">
        <f t="shared" si="402"/>
        <v>0</v>
      </c>
      <c r="Z722" s="125" t="str">
        <f t="shared" si="412"/>
        <v>A+J=</v>
      </c>
      <c r="AA722" s="117">
        <f t="shared" si="413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22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3"/>
      <c r="DE722" s="1"/>
      <c r="DF722" s="1"/>
      <c r="DG722" s="1"/>
      <c r="DH722" s="1"/>
      <c r="DI722" s="1"/>
      <c r="DJ722" s="1"/>
      <c r="DK722" s="1"/>
      <c r="DL722" s="1"/>
      <c r="DM722" s="1"/>
      <c r="DN722" s="4"/>
      <c r="DO722" s="1"/>
      <c r="DP722" s="1"/>
      <c r="DQ722" s="1"/>
      <c r="DR722" s="1"/>
      <c r="DS722" s="1"/>
      <c r="DT722" s="1"/>
    </row>
    <row r="723" spans="1:124" ht="12.75" x14ac:dyDescent="0.2">
      <c r="A723" s="111">
        <f t="shared" si="403"/>
        <v>44988</v>
      </c>
      <c r="B723" s="112">
        <f t="shared" si="396"/>
        <v>0</v>
      </c>
      <c r="C723" s="112">
        <f t="shared" si="409"/>
        <v>0</v>
      </c>
      <c r="D723" s="113">
        <f t="shared" si="404"/>
        <v>5692.31</v>
      </c>
      <c r="E723" s="114">
        <f t="shared" si="391"/>
        <v>5739.56</v>
      </c>
      <c r="F723" s="115">
        <f t="shared" si="392"/>
        <v>44948</v>
      </c>
      <c r="G723" s="116">
        <f t="shared" si="397"/>
        <v>8.3006723105383262E-3</v>
      </c>
      <c r="H723" s="117">
        <f t="shared" si="405"/>
        <v>45005</v>
      </c>
      <c r="I723" s="117">
        <f t="shared" si="398"/>
        <v>45005</v>
      </c>
      <c r="J723" s="118">
        <f t="shared" si="406"/>
        <v>18</v>
      </c>
      <c r="K723" s="118">
        <f t="shared" si="395"/>
        <v>7</v>
      </c>
      <c r="L723" s="8">
        <f t="shared" si="407"/>
        <v>1.0032198800000001</v>
      </c>
      <c r="M723" s="119">
        <f t="shared" si="394"/>
        <v>1.0083006699999999</v>
      </c>
      <c r="N723" s="119">
        <f t="shared" si="388"/>
        <v>1.1975158431039967</v>
      </c>
      <c r="O723" s="112">
        <f t="shared" si="393"/>
        <v>1.2013716999999999</v>
      </c>
      <c r="P723" s="112">
        <f t="shared" si="399"/>
        <v>0</v>
      </c>
      <c r="Q723" s="162">
        <f t="shared" si="410"/>
        <v>0</v>
      </c>
      <c r="R723" s="30">
        <f t="shared" si="411"/>
        <v>0</v>
      </c>
      <c r="S723" s="112">
        <f t="shared" si="390"/>
        <v>0</v>
      </c>
      <c r="T723" s="122">
        <f t="shared" si="408"/>
        <v>0.20100000000000001</v>
      </c>
      <c r="U723" s="120">
        <f t="shared" si="389"/>
        <v>7</v>
      </c>
      <c r="V723" s="120">
        <v>252</v>
      </c>
      <c r="W723" s="119">
        <f t="shared" si="400"/>
        <v>1.0051005900000001</v>
      </c>
      <c r="X723" s="112">
        <f t="shared" si="401"/>
        <v>0</v>
      </c>
      <c r="Y723" s="112">
        <f t="shared" si="402"/>
        <v>0</v>
      </c>
      <c r="Z723" s="125" t="str">
        <f t="shared" si="412"/>
        <v>A+J=</v>
      </c>
      <c r="AA723" s="117">
        <f t="shared" si="413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22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3"/>
      <c r="DE723" s="1"/>
      <c r="DF723" s="1"/>
      <c r="DG723" s="1"/>
      <c r="DH723" s="1"/>
      <c r="DI723" s="1"/>
      <c r="DJ723" s="1"/>
      <c r="DK723" s="1"/>
      <c r="DL723" s="1"/>
      <c r="DM723" s="1"/>
      <c r="DN723" s="4"/>
      <c r="DO723" s="1"/>
      <c r="DP723" s="1"/>
      <c r="DQ723" s="1"/>
      <c r="DR723" s="1"/>
      <c r="DS723" s="1"/>
      <c r="DT723" s="1"/>
    </row>
    <row r="724" spans="1:124" ht="12.75" x14ac:dyDescent="0.2">
      <c r="A724" s="111">
        <f t="shared" si="403"/>
        <v>44989</v>
      </c>
      <c r="B724" s="112">
        <f t="shared" si="396"/>
        <v>0</v>
      </c>
      <c r="C724" s="112">
        <f t="shared" si="409"/>
        <v>0</v>
      </c>
      <c r="D724" s="113">
        <f t="shared" si="404"/>
        <v>5692.31</v>
      </c>
      <c r="E724" s="114">
        <f t="shared" si="391"/>
        <v>5739.56</v>
      </c>
      <c r="F724" s="115">
        <f t="shared" si="392"/>
        <v>44948</v>
      </c>
      <c r="G724" s="116">
        <f t="shared" si="397"/>
        <v>8.3006723105383262E-3</v>
      </c>
      <c r="H724" s="117">
        <f t="shared" si="405"/>
        <v>45005</v>
      </c>
      <c r="I724" s="117">
        <f t="shared" si="398"/>
        <v>45005</v>
      </c>
      <c r="J724" s="118">
        <f t="shared" si="406"/>
        <v>18</v>
      </c>
      <c r="K724" s="118">
        <f t="shared" si="395"/>
        <v>8</v>
      </c>
      <c r="L724" s="8">
        <f t="shared" si="407"/>
        <v>1.00368071</v>
      </c>
      <c r="M724" s="119">
        <f t="shared" si="394"/>
        <v>1.0083006699999999</v>
      </c>
      <c r="N724" s="119">
        <f t="shared" si="388"/>
        <v>1.1975158431039967</v>
      </c>
      <c r="O724" s="112">
        <f t="shared" si="393"/>
        <v>1.2019235500000001</v>
      </c>
      <c r="P724" s="112">
        <f t="shared" si="399"/>
        <v>0</v>
      </c>
      <c r="Q724" s="162">
        <f t="shared" si="410"/>
        <v>0</v>
      </c>
      <c r="R724" s="30">
        <f t="shared" si="411"/>
        <v>0</v>
      </c>
      <c r="S724" s="112">
        <f t="shared" si="390"/>
        <v>0</v>
      </c>
      <c r="T724" s="122">
        <f t="shared" si="408"/>
        <v>0.20100000000000001</v>
      </c>
      <c r="U724" s="120">
        <f t="shared" si="389"/>
        <v>8</v>
      </c>
      <c r="V724" s="120">
        <v>252</v>
      </c>
      <c r="W724" s="119">
        <f t="shared" si="400"/>
        <v>1.005831366</v>
      </c>
      <c r="X724" s="112">
        <f t="shared" si="401"/>
        <v>0</v>
      </c>
      <c r="Y724" s="112">
        <f t="shared" si="402"/>
        <v>0</v>
      </c>
      <c r="Z724" s="125" t="str">
        <f t="shared" si="412"/>
        <v>A+J=</v>
      </c>
      <c r="AA724" s="117">
        <f t="shared" si="413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22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3"/>
      <c r="DE724" s="1"/>
      <c r="DF724" s="1"/>
      <c r="DG724" s="1"/>
      <c r="DH724" s="1"/>
      <c r="DI724" s="1"/>
      <c r="DJ724" s="1"/>
      <c r="DK724" s="1"/>
      <c r="DL724" s="1"/>
      <c r="DM724" s="1"/>
      <c r="DN724" s="4"/>
      <c r="DO724" s="1"/>
      <c r="DP724" s="1"/>
      <c r="DQ724" s="1"/>
      <c r="DR724" s="1"/>
      <c r="DS724" s="1"/>
      <c r="DT724" s="1"/>
    </row>
    <row r="725" spans="1:124" ht="12.75" x14ac:dyDescent="0.2">
      <c r="A725" s="111">
        <f t="shared" si="403"/>
        <v>44990</v>
      </c>
      <c r="B725" s="112">
        <f t="shared" si="396"/>
        <v>0</v>
      </c>
      <c r="C725" s="112">
        <f t="shared" si="409"/>
        <v>0</v>
      </c>
      <c r="D725" s="113">
        <f t="shared" si="404"/>
        <v>5692.31</v>
      </c>
      <c r="E725" s="114">
        <f t="shared" si="391"/>
        <v>5739.56</v>
      </c>
      <c r="F725" s="115">
        <f t="shared" si="392"/>
        <v>44948</v>
      </c>
      <c r="G725" s="116">
        <f t="shared" si="397"/>
        <v>8.3006723105383262E-3</v>
      </c>
      <c r="H725" s="117">
        <f t="shared" si="405"/>
        <v>45005</v>
      </c>
      <c r="I725" s="117">
        <f t="shared" si="398"/>
        <v>45005</v>
      </c>
      <c r="J725" s="118">
        <f t="shared" si="406"/>
        <v>18</v>
      </c>
      <c r="K725" s="118">
        <f t="shared" si="395"/>
        <v>8</v>
      </c>
      <c r="L725" s="8">
        <f t="shared" si="407"/>
        <v>1.00368071</v>
      </c>
      <c r="M725" s="119">
        <f t="shared" si="394"/>
        <v>1.0083006699999999</v>
      </c>
      <c r="N725" s="119">
        <f t="shared" si="388"/>
        <v>1.1975158431039967</v>
      </c>
      <c r="O725" s="112">
        <f t="shared" si="393"/>
        <v>1.2019235500000001</v>
      </c>
      <c r="P725" s="112">
        <f t="shared" si="399"/>
        <v>0</v>
      </c>
      <c r="Q725" s="162">
        <f t="shared" si="410"/>
        <v>0</v>
      </c>
      <c r="R725" s="30">
        <f t="shared" si="411"/>
        <v>0</v>
      </c>
      <c r="S725" s="112">
        <f t="shared" si="390"/>
        <v>0</v>
      </c>
      <c r="T725" s="122">
        <f t="shared" si="408"/>
        <v>0.20100000000000001</v>
      </c>
      <c r="U725" s="120">
        <f t="shared" si="389"/>
        <v>8</v>
      </c>
      <c r="V725" s="120">
        <v>252</v>
      </c>
      <c r="W725" s="119">
        <f t="shared" si="400"/>
        <v>1.005831366</v>
      </c>
      <c r="X725" s="112">
        <f t="shared" si="401"/>
        <v>0</v>
      </c>
      <c r="Y725" s="112">
        <f t="shared" si="402"/>
        <v>0</v>
      </c>
      <c r="Z725" s="125" t="str">
        <f t="shared" si="412"/>
        <v>A+J=</v>
      </c>
      <c r="AA725" s="117">
        <f t="shared" si="413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22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3"/>
      <c r="DE725" s="1"/>
      <c r="DF725" s="1"/>
      <c r="DG725" s="1"/>
      <c r="DH725" s="1"/>
      <c r="DI725" s="1"/>
      <c r="DJ725" s="1"/>
      <c r="DK725" s="1"/>
      <c r="DL725" s="1"/>
      <c r="DM725" s="1"/>
      <c r="DN725" s="4"/>
      <c r="DO725" s="1"/>
      <c r="DP725" s="1"/>
      <c r="DQ725" s="1"/>
      <c r="DR725" s="1"/>
      <c r="DS725" s="1"/>
      <c r="DT725" s="1"/>
    </row>
    <row r="726" spans="1:124" ht="12.75" x14ac:dyDescent="0.2">
      <c r="A726" s="111">
        <f t="shared" si="403"/>
        <v>44991</v>
      </c>
      <c r="B726" s="112">
        <f t="shared" si="396"/>
        <v>0</v>
      </c>
      <c r="C726" s="112">
        <f t="shared" si="409"/>
        <v>0</v>
      </c>
      <c r="D726" s="113">
        <f t="shared" si="404"/>
        <v>5692.31</v>
      </c>
      <c r="E726" s="114">
        <f t="shared" si="391"/>
        <v>5739.56</v>
      </c>
      <c r="F726" s="115">
        <f t="shared" si="392"/>
        <v>44948</v>
      </c>
      <c r="G726" s="116">
        <f t="shared" si="397"/>
        <v>8.3006723105383262E-3</v>
      </c>
      <c r="H726" s="117">
        <f t="shared" si="405"/>
        <v>45005</v>
      </c>
      <c r="I726" s="117">
        <f t="shared" si="398"/>
        <v>45005</v>
      </c>
      <c r="J726" s="118">
        <f t="shared" si="406"/>
        <v>18</v>
      </c>
      <c r="K726" s="118">
        <f t="shared" si="395"/>
        <v>8</v>
      </c>
      <c r="L726" s="8">
        <f t="shared" si="407"/>
        <v>1.00368071</v>
      </c>
      <c r="M726" s="119">
        <f t="shared" si="394"/>
        <v>1.0083006699999999</v>
      </c>
      <c r="N726" s="119">
        <f t="shared" si="388"/>
        <v>1.1975158431039967</v>
      </c>
      <c r="O726" s="112">
        <f t="shared" si="393"/>
        <v>1.2019235500000001</v>
      </c>
      <c r="P726" s="112">
        <f t="shared" si="399"/>
        <v>0</v>
      </c>
      <c r="Q726" s="162">
        <f t="shared" si="410"/>
        <v>0</v>
      </c>
      <c r="R726" s="30">
        <f t="shared" si="411"/>
        <v>0</v>
      </c>
      <c r="S726" s="112">
        <f t="shared" si="390"/>
        <v>0</v>
      </c>
      <c r="T726" s="122">
        <f t="shared" si="408"/>
        <v>0.20100000000000001</v>
      </c>
      <c r="U726" s="120">
        <f t="shared" si="389"/>
        <v>8</v>
      </c>
      <c r="V726" s="120">
        <v>252</v>
      </c>
      <c r="W726" s="119">
        <f t="shared" si="400"/>
        <v>1.005831366</v>
      </c>
      <c r="X726" s="112">
        <f t="shared" si="401"/>
        <v>0</v>
      </c>
      <c r="Y726" s="112">
        <f t="shared" si="402"/>
        <v>0</v>
      </c>
      <c r="Z726" s="125" t="str">
        <f t="shared" si="412"/>
        <v>A+J=</v>
      </c>
      <c r="AA726" s="117">
        <f t="shared" si="413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22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3"/>
      <c r="DE726" s="1"/>
      <c r="DF726" s="1"/>
      <c r="DG726" s="1"/>
      <c r="DH726" s="1"/>
      <c r="DI726" s="1"/>
      <c r="DJ726" s="1"/>
      <c r="DK726" s="1"/>
      <c r="DL726" s="1"/>
      <c r="DM726" s="1"/>
      <c r="DN726" s="4"/>
      <c r="DO726" s="1"/>
      <c r="DP726" s="1"/>
      <c r="DQ726" s="1"/>
      <c r="DR726" s="1"/>
      <c r="DS726" s="1"/>
      <c r="DT726" s="1"/>
    </row>
    <row r="727" spans="1:124" ht="12.75" x14ac:dyDescent="0.2">
      <c r="A727" s="111">
        <f t="shared" si="403"/>
        <v>44992</v>
      </c>
      <c r="B727" s="112">
        <f t="shared" si="396"/>
        <v>0</v>
      </c>
      <c r="C727" s="112">
        <f t="shared" si="409"/>
        <v>0</v>
      </c>
      <c r="D727" s="113">
        <f t="shared" si="404"/>
        <v>5692.31</v>
      </c>
      <c r="E727" s="114">
        <f t="shared" si="391"/>
        <v>5739.56</v>
      </c>
      <c r="F727" s="115">
        <f t="shared" si="392"/>
        <v>44948</v>
      </c>
      <c r="G727" s="116">
        <f t="shared" si="397"/>
        <v>8.3006723105383262E-3</v>
      </c>
      <c r="H727" s="117">
        <f t="shared" si="405"/>
        <v>45005</v>
      </c>
      <c r="I727" s="117">
        <f t="shared" si="398"/>
        <v>45005</v>
      </c>
      <c r="J727" s="118">
        <f t="shared" si="406"/>
        <v>18</v>
      </c>
      <c r="K727" s="118">
        <f t="shared" si="395"/>
        <v>9</v>
      </c>
      <c r="L727" s="8">
        <f t="shared" si="407"/>
        <v>1.0041417500000001</v>
      </c>
      <c r="M727" s="119">
        <f t="shared" si="394"/>
        <v>1.0083006699999999</v>
      </c>
      <c r="N727" s="119">
        <f t="shared" si="388"/>
        <v>1.1975158431039967</v>
      </c>
      <c r="O727" s="112">
        <f t="shared" si="393"/>
        <v>1.20247565</v>
      </c>
      <c r="P727" s="112">
        <f t="shared" si="399"/>
        <v>0</v>
      </c>
      <c r="Q727" s="162">
        <f t="shared" si="410"/>
        <v>0</v>
      </c>
      <c r="R727" s="30">
        <f t="shared" si="411"/>
        <v>0</v>
      </c>
      <c r="S727" s="112">
        <f t="shared" si="390"/>
        <v>0</v>
      </c>
      <c r="T727" s="122">
        <f t="shared" si="408"/>
        <v>0.20100000000000001</v>
      </c>
      <c r="U727" s="120">
        <f t="shared" si="389"/>
        <v>9</v>
      </c>
      <c r="V727" s="120">
        <v>252</v>
      </c>
      <c r="W727" s="119">
        <f t="shared" si="400"/>
        <v>1.006562674</v>
      </c>
      <c r="X727" s="112">
        <f t="shared" si="401"/>
        <v>0</v>
      </c>
      <c r="Y727" s="112">
        <f t="shared" si="402"/>
        <v>0</v>
      </c>
      <c r="Z727" s="125" t="str">
        <f t="shared" si="412"/>
        <v>A+J=</v>
      </c>
      <c r="AA727" s="117">
        <f t="shared" si="413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22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3"/>
      <c r="DE727" s="1"/>
      <c r="DF727" s="1"/>
      <c r="DG727" s="1"/>
      <c r="DH727" s="1"/>
      <c r="DI727" s="1"/>
      <c r="DJ727" s="1"/>
      <c r="DK727" s="1"/>
      <c r="DL727" s="1"/>
      <c r="DM727" s="1"/>
      <c r="DN727" s="4"/>
      <c r="DO727" s="1"/>
      <c r="DP727" s="1"/>
      <c r="DQ727" s="1"/>
      <c r="DR727" s="1"/>
      <c r="DS727" s="1"/>
      <c r="DT727" s="1"/>
    </row>
    <row r="728" spans="1:124" ht="12.75" x14ac:dyDescent="0.2">
      <c r="A728" s="111">
        <f t="shared" si="403"/>
        <v>44993</v>
      </c>
      <c r="B728" s="112">
        <f t="shared" si="396"/>
        <v>0</v>
      </c>
      <c r="C728" s="112">
        <f t="shared" si="409"/>
        <v>0</v>
      </c>
      <c r="D728" s="113">
        <f t="shared" si="404"/>
        <v>5692.31</v>
      </c>
      <c r="E728" s="114">
        <f t="shared" si="391"/>
        <v>5739.56</v>
      </c>
      <c r="F728" s="115">
        <f t="shared" si="392"/>
        <v>44948</v>
      </c>
      <c r="G728" s="116">
        <f t="shared" si="397"/>
        <v>8.3006723105383262E-3</v>
      </c>
      <c r="H728" s="117">
        <f t="shared" si="405"/>
        <v>45005</v>
      </c>
      <c r="I728" s="117">
        <f t="shared" si="398"/>
        <v>45005</v>
      </c>
      <c r="J728" s="118">
        <f t="shared" si="406"/>
        <v>18</v>
      </c>
      <c r="K728" s="118">
        <f t="shared" si="395"/>
        <v>10</v>
      </c>
      <c r="L728" s="8">
        <f t="shared" si="407"/>
        <v>1.0046030100000001</v>
      </c>
      <c r="M728" s="119">
        <f t="shared" si="394"/>
        <v>1.0083006699999999</v>
      </c>
      <c r="N728" s="119">
        <f t="shared" si="388"/>
        <v>1.1975158431039967</v>
      </c>
      <c r="O728" s="112">
        <f t="shared" si="393"/>
        <v>1.2030280200000001</v>
      </c>
      <c r="P728" s="112">
        <f t="shared" si="399"/>
        <v>0</v>
      </c>
      <c r="Q728" s="162">
        <f t="shared" si="410"/>
        <v>0</v>
      </c>
      <c r="R728" s="30">
        <f t="shared" si="411"/>
        <v>0</v>
      </c>
      <c r="S728" s="112">
        <f t="shared" si="390"/>
        <v>0</v>
      </c>
      <c r="T728" s="122">
        <f t="shared" si="408"/>
        <v>0.20100000000000001</v>
      </c>
      <c r="U728" s="120">
        <f t="shared" si="389"/>
        <v>10</v>
      </c>
      <c r="V728" s="120">
        <v>252</v>
      </c>
      <c r="W728" s="119">
        <f t="shared" si="400"/>
        <v>1.007294514</v>
      </c>
      <c r="X728" s="112">
        <f t="shared" si="401"/>
        <v>0</v>
      </c>
      <c r="Y728" s="112">
        <f t="shared" si="402"/>
        <v>0</v>
      </c>
      <c r="Z728" s="125" t="str">
        <f t="shared" si="412"/>
        <v>A+J=</v>
      </c>
      <c r="AA728" s="117">
        <f t="shared" si="413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22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3"/>
      <c r="DE728" s="1"/>
      <c r="DF728" s="1"/>
      <c r="DG728" s="1"/>
      <c r="DH728" s="1"/>
      <c r="DI728" s="1"/>
      <c r="DJ728" s="1"/>
      <c r="DK728" s="1"/>
      <c r="DL728" s="1"/>
      <c r="DM728" s="1"/>
      <c r="DN728" s="4"/>
      <c r="DO728" s="1"/>
      <c r="DP728" s="1"/>
      <c r="DQ728" s="1"/>
      <c r="DR728" s="1"/>
      <c r="DS728" s="1"/>
      <c r="DT728" s="1"/>
    </row>
    <row r="729" spans="1:124" ht="12.75" x14ac:dyDescent="0.2">
      <c r="A729" s="111">
        <f t="shared" si="403"/>
        <v>44994</v>
      </c>
      <c r="B729" s="112">
        <f t="shared" si="396"/>
        <v>0</v>
      </c>
      <c r="C729" s="112">
        <f t="shared" si="409"/>
        <v>0</v>
      </c>
      <c r="D729" s="113">
        <f t="shared" si="404"/>
        <v>5692.31</v>
      </c>
      <c r="E729" s="114">
        <f t="shared" si="391"/>
        <v>5739.56</v>
      </c>
      <c r="F729" s="115">
        <f t="shared" si="392"/>
        <v>44948</v>
      </c>
      <c r="G729" s="116">
        <f t="shared" si="397"/>
        <v>8.3006723105383262E-3</v>
      </c>
      <c r="H729" s="117">
        <f t="shared" si="405"/>
        <v>45005</v>
      </c>
      <c r="I729" s="117">
        <f t="shared" si="398"/>
        <v>45005</v>
      </c>
      <c r="J729" s="118">
        <f t="shared" si="406"/>
        <v>18</v>
      </c>
      <c r="K729" s="118">
        <f t="shared" si="395"/>
        <v>11</v>
      </c>
      <c r="L729" s="8">
        <f t="shared" si="407"/>
        <v>1.00506447</v>
      </c>
      <c r="M729" s="119">
        <f t="shared" si="394"/>
        <v>1.0083006699999999</v>
      </c>
      <c r="N729" s="119">
        <f t="shared" si="388"/>
        <v>1.1975158431039967</v>
      </c>
      <c r="O729" s="112">
        <f t="shared" si="393"/>
        <v>1.2035806200000001</v>
      </c>
      <c r="P729" s="112">
        <f t="shared" si="399"/>
        <v>0</v>
      </c>
      <c r="Q729" s="162">
        <f t="shared" si="410"/>
        <v>0</v>
      </c>
      <c r="R729" s="30">
        <f t="shared" si="411"/>
        <v>0</v>
      </c>
      <c r="S729" s="112">
        <f t="shared" si="390"/>
        <v>0</v>
      </c>
      <c r="T729" s="122">
        <f t="shared" si="408"/>
        <v>0.20100000000000001</v>
      </c>
      <c r="U729" s="120">
        <f t="shared" si="389"/>
        <v>11</v>
      </c>
      <c r="V729" s="120">
        <v>252</v>
      </c>
      <c r="W729" s="119">
        <f t="shared" si="400"/>
        <v>1.008026885</v>
      </c>
      <c r="X729" s="112">
        <f t="shared" si="401"/>
        <v>0</v>
      </c>
      <c r="Y729" s="112">
        <f t="shared" si="402"/>
        <v>0</v>
      </c>
      <c r="Z729" s="125" t="str">
        <f t="shared" si="412"/>
        <v>A+J=</v>
      </c>
      <c r="AA729" s="117">
        <f t="shared" si="413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22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3"/>
      <c r="DE729" s="1"/>
      <c r="DF729" s="1"/>
      <c r="DG729" s="1"/>
      <c r="DH729" s="1"/>
      <c r="DI729" s="1"/>
      <c r="DJ729" s="1"/>
      <c r="DK729" s="1"/>
      <c r="DL729" s="1"/>
      <c r="DM729" s="1"/>
      <c r="DN729" s="4"/>
      <c r="DO729" s="1"/>
      <c r="DP729" s="1"/>
      <c r="DQ729" s="1"/>
      <c r="DR729" s="1"/>
      <c r="DS729" s="1"/>
      <c r="DT729" s="1"/>
    </row>
    <row r="730" spans="1:124" ht="12.75" x14ac:dyDescent="0.2">
      <c r="A730" s="111">
        <f t="shared" si="403"/>
        <v>44995</v>
      </c>
      <c r="B730" s="112">
        <f t="shared" si="396"/>
        <v>0</v>
      </c>
      <c r="C730" s="112">
        <f t="shared" si="409"/>
        <v>0</v>
      </c>
      <c r="D730" s="113">
        <f t="shared" si="404"/>
        <v>5692.31</v>
      </c>
      <c r="E730" s="114">
        <f t="shared" si="391"/>
        <v>5739.56</v>
      </c>
      <c r="F730" s="115">
        <f t="shared" si="392"/>
        <v>44948</v>
      </c>
      <c r="G730" s="116">
        <f t="shared" si="397"/>
        <v>8.3006723105383262E-3</v>
      </c>
      <c r="H730" s="117">
        <f t="shared" si="405"/>
        <v>45005</v>
      </c>
      <c r="I730" s="117">
        <f t="shared" si="398"/>
        <v>45005</v>
      </c>
      <c r="J730" s="118">
        <f t="shared" si="406"/>
        <v>18</v>
      </c>
      <c r="K730" s="118">
        <f t="shared" si="395"/>
        <v>12</v>
      </c>
      <c r="L730" s="8">
        <f t="shared" si="407"/>
        <v>1.0055261499999999</v>
      </c>
      <c r="M730" s="119">
        <f t="shared" si="394"/>
        <v>1.0083006699999999</v>
      </c>
      <c r="N730" s="119">
        <f t="shared" si="388"/>
        <v>1.1975158431039967</v>
      </c>
      <c r="O730" s="112">
        <f t="shared" si="393"/>
        <v>1.20413349</v>
      </c>
      <c r="P730" s="112">
        <f t="shared" si="399"/>
        <v>0</v>
      </c>
      <c r="Q730" s="162">
        <f t="shared" si="410"/>
        <v>0</v>
      </c>
      <c r="R730" s="30">
        <f t="shared" si="411"/>
        <v>0</v>
      </c>
      <c r="S730" s="112">
        <f t="shared" si="390"/>
        <v>0</v>
      </c>
      <c r="T730" s="122">
        <f t="shared" si="408"/>
        <v>0.20100000000000001</v>
      </c>
      <c r="U730" s="120">
        <f t="shared" si="389"/>
        <v>12</v>
      </c>
      <c r="V730" s="120">
        <v>252</v>
      </c>
      <c r="W730" s="119">
        <f t="shared" si="400"/>
        <v>1.008759789</v>
      </c>
      <c r="X730" s="112">
        <f t="shared" si="401"/>
        <v>0</v>
      </c>
      <c r="Y730" s="112">
        <f t="shared" si="402"/>
        <v>0</v>
      </c>
      <c r="Z730" s="125" t="str">
        <f t="shared" si="412"/>
        <v>A+J=</v>
      </c>
      <c r="AA730" s="117">
        <f t="shared" si="413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22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3"/>
      <c r="DE730" s="1"/>
      <c r="DF730" s="1"/>
      <c r="DG730" s="1"/>
      <c r="DH730" s="1"/>
      <c r="DI730" s="1"/>
      <c r="DJ730" s="1"/>
      <c r="DK730" s="1"/>
      <c r="DL730" s="1"/>
      <c r="DM730" s="1"/>
      <c r="DN730" s="4"/>
      <c r="DO730" s="1"/>
      <c r="DP730" s="1"/>
      <c r="DQ730" s="1"/>
      <c r="DR730" s="1"/>
      <c r="DS730" s="1"/>
      <c r="DT730" s="1"/>
    </row>
    <row r="731" spans="1:124" ht="12.75" x14ac:dyDescent="0.2">
      <c r="A731" s="111">
        <f t="shared" si="403"/>
        <v>44996</v>
      </c>
      <c r="B731" s="112">
        <f t="shared" si="396"/>
        <v>0</v>
      </c>
      <c r="C731" s="112">
        <f t="shared" si="409"/>
        <v>0</v>
      </c>
      <c r="D731" s="113">
        <f t="shared" si="404"/>
        <v>5692.31</v>
      </c>
      <c r="E731" s="114">
        <f t="shared" si="391"/>
        <v>5739.56</v>
      </c>
      <c r="F731" s="115">
        <f t="shared" si="392"/>
        <v>44948</v>
      </c>
      <c r="G731" s="116">
        <f t="shared" si="397"/>
        <v>8.3006723105383262E-3</v>
      </c>
      <c r="H731" s="117">
        <f t="shared" si="405"/>
        <v>45005</v>
      </c>
      <c r="I731" s="117">
        <f t="shared" si="398"/>
        <v>45005</v>
      </c>
      <c r="J731" s="118">
        <f t="shared" si="406"/>
        <v>18</v>
      </c>
      <c r="K731" s="118">
        <f t="shared" si="395"/>
        <v>13</v>
      </c>
      <c r="L731" s="8">
        <f t="shared" si="407"/>
        <v>1.0059880400000001</v>
      </c>
      <c r="M731" s="119">
        <f t="shared" si="394"/>
        <v>1.0083006699999999</v>
      </c>
      <c r="N731" s="119">
        <f t="shared" si="388"/>
        <v>1.1975158431039967</v>
      </c>
      <c r="O731" s="112">
        <f t="shared" si="393"/>
        <v>1.20468661</v>
      </c>
      <c r="P731" s="112">
        <f t="shared" si="399"/>
        <v>0</v>
      </c>
      <c r="Q731" s="162">
        <f t="shared" si="410"/>
        <v>0</v>
      </c>
      <c r="R731" s="30">
        <f t="shared" si="411"/>
        <v>0</v>
      </c>
      <c r="S731" s="112">
        <f t="shared" si="390"/>
        <v>0</v>
      </c>
      <c r="T731" s="122">
        <f t="shared" si="408"/>
        <v>0.20100000000000001</v>
      </c>
      <c r="U731" s="120">
        <f t="shared" si="389"/>
        <v>13</v>
      </c>
      <c r="V731" s="120">
        <v>252</v>
      </c>
      <c r="W731" s="119">
        <f t="shared" si="400"/>
        <v>1.009493226</v>
      </c>
      <c r="X731" s="112">
        <f t="shared" si="401"/>
        <v>0</v>
      </c>
      <c r="Y731" s="112">
        <f t="shared" si="402"/>
        <v>0</v>
      </c>
      <c r="Z731" s="125" t="str">
        <f t="shared" si="412"/>
        <v>A+J=</v>
      </c>
      <c r="AA731" s="117">
        <f t="shared" si="413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22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3"/>
      <c r="DE731" s="1"/>
      <c r="DF731" s="1"/>
      <c r="DG731" s="1"/>
      <c r="DH731" s="1"/>
      <c r="DI731" s="1"/>
      <c r="DJ731" s="1"/>
      <c r="DK731" s="1"/>
      <c r="DL731" s="1"/>
      <c r="DM731" s="1"/>
      <c r="DN731" s="4"/>
      <c r="DO731" s="1"/>
      <c r="DP731" s="1"/>
      <c r="DQ731" s="1"/>
      <c r="DR731" s="1"/>
      <c r="DS731" s="1"/>
      <c r="DT731" s="1"/>
    </row>
    <row r="732" spans="1:124" ht="12.75" x14ac:dyDescent="0.2">
      <c r="A732" s="111">
        <f t="shared" si="403"/>
        <v>44997</v>
      </c>
      <c r="B732" s="112">
        <f t="shared" si="396"/>
        <v>0</v>
      </c>
      <c r="C732" s="112">
        <f t="shared" si="409"/>
        <v>0</v>
      </c>
      <c r="D732" s="113">
        <f t="shared" si="404"/>
        <v>5692.31</v>
      </c>
      <c r="E732" s="114">
        <f t="shared" si="391"/>
        <v>5739.56</v>
      </c>
      <c r="F732" s="115">
        <f t="shared" si="392"/>
        <v>44948</v>
      </c>
      <c r="G732" s="116">
        <f t="shared" si="397"/>
        <v>8.3006723105383262E-3</v>
      </c>
      <c r="H732" s="117">
        <f t="shared" si="405"/>
        <v>45005</v>
      </c>
      <c r="I732" s="117">
        <f t="shared" si="398"/>
        <v>45005</v>
      </c>
      <c r="J732" s="118">
        <f t="shared" si="406"/>
        <v>18</v>
      </c>
      <c r="K732" s="118">
        <f t="shared" si="395"/>
        <v>13</v>
      </c>
      <c r="L732" s="8">
        <f t="shared" si="407"/>
        <v>1.0059880400000001</v>
      </c>
      <c r="M732" s="119">
        <f t="shared" si="394"/>
        <v>1.0083006699999999</v>
      </c>
      <c r="N732" s="119">
        <f t="shared" si="388"/>
        <v>1.1975158431039967</v>
      </c>
      <c r="O732" s="112">
        <f t="shared" si="393"/>
        <v>1.20468661</v>
      </c>
      <c r="P732" s="112">
        <f t="shared" si="399"/>
        <v>0</v>
      </c>
      <c r="Q732" s="162">
        <f t="shared" si="410"/>
        <v>0</v>
      </c>
      <c r="R732" s="30">
        <f t="shared" si="411"/>
        <v>0</v>
      </c>
      <c r="S732" s="112">
        <f t="shared" si="390"/>
        <v>0</v>
      </c>
      <c r="T732" s="122">
        <f t="shared" si="408"/>
        <v>0.20100000000000001</v>
      </c>
      <c r="U732" s="120">
        <f t="shared" si="389"/>
        <v>13</v>
      </c>
      <c r="V732" s="120">
        <v>252</v>
      </c>
      <c r="W732" s="119">
        <f t="shared" si="400"/>
        <v>1.009493226</v>
      </c>
      <c r="X732" s="112">
        <f t="shared" si="401"/>
        <v>0</v>
      </c>
      <c r="Y732" s="112">
        <f t="shared" si="402"/>
        <v>0</v>
      </c>
      <c r="Z732" s="125" t="str">
        <f t="shared" si="412"/>
        <v>A+J=</v>
      </c>
      <c r="AA732" s="117">
        <f t="shared" si="413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22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3"/>
      <c r="DE732" s="1"/>
      <c r="DF732" s="1"/>
      <c r="DG732" s="1"/>
      <c r="DH732" s="1"/>
      <c r="DI732" s="1"/>
      <c r="DJ732" s="1"/>
      <c r="DK732" s="1"/>
      <c r="DL732" s="1"/>
      <c r="DM732" s="1"/>
      <c r="DN732" s="4"/>
      <c r="DO732" s="1"/>
      <c r="DP732" s="1"/>
      <c r="DQ732" s="1"/>
      <c r="DR732" s="1"/>
      <c r="DS732" s="1"/>
      <c r="DT732" s="1"/>
    </row>
    <row r="733" spans="1:124" ht="12.75" x14ac:dyDescent="0.2">
      <c r="A733" s="111">
        <f t="shared" si="403"/>
        <v>44998</v>
      </c>
      <c r="B733" s="112">
        <f t="shared" si="396"/>
        <v>0</v>
      </c>
      <c r="C733" s="112">
        <f t="shared" si="409"/>
        <v>0</v>
      </c>
      <c r="D733" s="113">
        <f t="shared" si="404"/>
        <v>5692.31</v>
      </c>
      <c r="E733" s="114">
        <f t="shared" si="391"/>
        <v>5739.56</v>
      </c>
      <c r="F733" s="115">
        <f t="shared" si="392"/>
        <v>44948</v>
      </c>
      <c r="G733" s="116">
        <f t="shared" si="397"/>
        <v>8.3006723105383262E-3</v>
      </c>
      <c r="H733" s="117">
        <f t="shared" si="405"/>
        <v>45005</v>
      </c>
      <c r="I733" s="117">
        <f t="shared" si="398"/>
        <v>45005</v>
      </c>
      <c r="J733" s="118">
        <f t="shared" si="406"/>
        <v>18</v>
      </c>
      <c r="K733" s="118">
        <f t="shared" si="395"/>
        <v>13</v>
      </c>
      <c r="L733" s="8">
        <f t="shared" si="407"/>
        <v>1.0059880400000001</v>
      </c>
      <c r="M733" s="119">
        <f t="shared" si="394"/>
        <v>1.0083006699999999</v>
      </c>
      <c r="N733" s="119">
        <f t="shared" si="388"/>
        <v>1.1975158431039967</v>
      </c>
      <c r="O733" s="112">
        <f t="shared" si="393"/>
        <v>1.20468661</v>
      </c>
      <c r="P733" s="112">
        <f t="shared" si="399"/>
        <v>0</v>
      </c>
      <c r="Q733" s="162">
        <f t="shared" si="410"/>
        <v>0</v>
      </c>
      <c r="R733" s="30">
        <f t="shared" si="411"/>
        <v>0</v>
      </c>
      <c r="S733" s="112">
        <f t="shared" si="390"/>
        <v>0</v>
      </c>
      <c r="T733" s="122">
        <f t="shared" si="408"/>
        <v>0.20100000000000001</v>
      </c>
      <c r="U733" s="120">
        <f t="shared" si="389"/>
        <v>13</v>
      </c>
      <c r="V733" s="120">
        <v>252</v>
      </c>
      <c r="W733" s="119">
        <f t="shared" si="400"/>
        <v>1.009493226</v>
      </c>
      <c r="X733" s="112">
        <f t="shared" si="401"/>
        <v>0</v>
      </c>
      <c r="Y733" s="112">
        <f t="shared" si="402"/>
        <v>0</v>
      </c>
      <c r="Z733" s="125" t="str">
        <f t="shared" si="412"/>
        <v>A+J=</v>
      </c>
      <c r="AA733" s="117">
        <f t="shared" si="413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22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3"/>
      <c r="DE733" s="1"/>
      <c r="DF733" s="1"/>
      <c r="DG733" s="1"/>
      <c r="DH733" s="1"/>
      <c r="DI733" s="1"/>
      <c r="DJ733" s="1"/>
      <c r="DK733" s="1"/>
      <c r="DL733" s="1"/>
      <c r="DM733" s="1"/>
      <c r="DN733" s="4"/>
      <c r="DO733" s="1"/>
      <c r="DP733" s="1"/>
      <c r="DQ733" s="1"/>
      <c r="DR733" s="1"/>
      <c r="DS733" s="1"/>
      <c r="DT733" s="1"/>
    </row>
    <row r="734" spans="1:124" ht="12.75" x14ac:dyDescent="0.2">
      <c r="A734" s="111">
        <f t="shared" si="403"/>
        <v>44999</v>
      </c>
      <c r="B734" s="112">
        <f t="shared" si="396"/>
        <v>0</v>
      </c>
      <c r="C734" s="112">
        <f t="shared" si="409"/>
        <v>0</v>
      </c>
      <c r="D734" s="113">
        <f t="shared" si="404"/>
        <v>5692.31</v>
      </c>
      <c r="E734" s="114">
        <f t="shared" si="391"/>
        <v>5739.56</v>
      </c>
      <c r="F734" s="115">
        <f t="shared" si="392"/>
        <v>44948</v>
      </c>
      <c r="G734" s="116">
        <f t="shared" si="397"/>
        <v>8.3006723105383262E-3</v>
      </c>
      <c r="H734" s="117">
        <f t="shared" si="405"/>
        <v>45005</v>
      </c>
      <c r="I734" s="117">
        <f t="shared" si="398"/>
        <v>45005</v>
      </c>
      <c r="J734" s="118">
        <f t="shared" si="406"/>
        <v>18</v>
      </c>
      <c r="K734" s="118">
        <f t="shared" si="395"/>
        <v>14</v>
      </c>
      <c r="L734" s="8">
        <f t="shared" si="407"/>
        <v>1.0064501400000001</v>
      </c>
      <c r="M734" s="119">
        <f t="shared" si="394"/>
        <v>1.0083006699999999</v>
      </c>
      <c r="N734" s="119">
        <f t="shared" si="388"/>
        <v>1.1975158431039967</v>
      </c>
      <c r="O734" s="112">
        <f t="shared" si="393"/>
        <v>1.20523998</v>
      </c>
      <c r="P734" s="112">
        <f t="shared" si="399"/>
        <v>0</v>
      </c>
      <c r="Q734" s="162">
        <f t="shared" si="410"/>
        <v>0</v>
      </c>
      <c r="R734" s="30">
        <f t="shared" si="411"/>
        <v>0</v>
      </c>
      <c r="S734" s="112">
        <f t="shared" si="390"/>
        <v>0</v>
      </c>
      <c r="T734" s="122">
        <f t="shared" si="408"/>
        <v>0.20100000000000001</v>
      </c>
      <c r="U734" s="120">
        <f t="shared" si="389"/>
        <v>14</v>
      </c>
      <c r="V734" s="120">
        <v>252</v>
      </c>
      <c r="W734" s="119">
        <f t="shared" si="400"/>
        <v>1.010227196</v>
      </c>
      <c r="X734" s="112">
        <f t="shared" si="401"/>
        <v>0</v>
      </c>
      <c r="Y734" s="112">
        <f t="shared" si="402"/>
        <v>0</v>
      </c>
      <c r="Z734" s="125" t="str">
        <f t="shared" si="412"/>
        <v>A+J=</v>
      </c>
      <c r="AA734" s="117">
        <f t="shared" si="413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22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3"/>
      <c r="DE734" s="1"/>
      <c r="DF734" s="1"/>
      <c r="DG734" s="1"/>
      <c r="DH734" s="1"/>
      <c r="DI734" s="1"/>
      <c r="DJ734" s="1"/>
      <c r="DK734" s="1"/>
      <c r="DL734" s="1"/>
      <c r="DM734" s="1"/>
      <c r="DN734" s="4"/>
      <c r="DO734" s="1"/>
      <c r="DP734" s="1"/>
      <c r="DQ734" s="1"/>
      <c r="DR734" s="1"/>
      <c r="DS734" s="1"/>
      <c r="DT734" s="1"/>
    </row>
    <row r="735" spans="1:124" ht="12.75" x14ac:dyDescent="0.2">
      <c r="A735" s="111">
        <f t="shared" si="403"/>
        <v>45000</v>
      </c>
      <c r="B735" s="112">
        <f t="shared" si="396"/>
        <v>0</v>
      </c>
      <c r="C735" s="112">
        <f t="shared" si="409"/>
        <v>0</v>
      </c>
      <c r="D735" s="113">
        <f t="shared" si="404"/>
        <v>5692.31</v>
      </c>
      <c r="E735" s="114">
        <f t="shared" si="391"/>
        <v>5739.56</v>
      </c>
      <c r="F735" s="115">
        <f t="shared" si="392"/>
        <v>44948</v>
      </c>
      <c r="G735" s="116">
        <f t="shared" si="397"/>
        <v>8.3006723105383262E-3</v>
      </c>
      <c r="H735" s="117">
        <f t="shared" si="405"/>
        <v>45005</v>
      </c>
      <c r="I735" s="117">
        <f t="shared" si="398"/>
        <v>45005</v>
      </c>
      <c r="J735" s="118">
        <f t="shared" si="406"/>
        <v>18</v>
      </c>
      <c r="K735" s="118">
        <f t="shared" si="395"/>
        <v>15</v>
      </c>
      <c r="L735" s="8">
        <f t="shared" si="407"/>
        <v>1.00691245</v>
      </c>
      <c r="M735" s="119">
        <f t="shared" si="394"/>
        <v>1.0083006699999999</v>
      </c>
      <c r="N735" s="119">
        <f t="shared" ref="N735:N798" si="414">IF(I735&gt;I734,N734*M735,N734)</f>
        <v>1.1975158431039967</v>
      </c>
      <c r="O735" s="112">
        <f t="shared" si="393"/>
        <v>1.20579361</v>
      </c>
      <c r="P735" s="112">
        <f t="shared" si="399"/>
        <v>0</v>
      </c>
      <c r="Q735" s="162">
        <f t="shared" si="410"/>
        <v>0</v>
      </c>
      <c r="R735" s="30">
        <f t="shared" si="411"/>
        <v>0</v>
      </c>
      <c r="S735" s="112">
        <f t="shared" si="390"/>
        <v>0</v>
      </c>
      <c r="T735" s="122">
        <f t="shared" si="408"/>
        <v>0.20100000000000001</v>
      </c>
      <c r="U735" s="120">
        <f t="shared" si="389"/>
        <v>15</v>
      </c>
      <c r="V735" s="120">
        <v>252</v>
      </c>
      <c r="W735" s="119">
        <f t="shared" si="400"/>
        <v>1.0109617</v>
      </c>
      <c r="X735" s="112">
        <f t="shared" si="401"/>
        <v>0</v>
      </c>
      <c r="Y735" s="112">
        <f t="shared" si="402"/>
        <v>0</v>
      </c>
      <c r="Z735" s="125" t="str">
        <f t="shared" si="412"/>
        <v>A+J=</v>
      </c>
      <c r="AA735" s="117">
        <f t="shared" si="413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22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3"/>
      <c r="DE735" s="1"/>
      <c r="DF735" s="1"/>
      <c r="DG735" s="1"/>
      <c r="DH735" s="1"/>
      <c r="DI735" s="1"/>
      <c r="DJ735" s="1"/>
      <c r="DK735" s="1"/>
      <c r="DL735" s="1"/>
      <c r="DM735" s="1"/>
      <c r="DN735" s="4"/>
      <c r="DO735" s="1"/>
      <c r="DP735" s="1"/>
      <c r="DQ735" s="1"/>
      <c r="DR735" s="1"/>
      <c r="DS735" s="1"/>
      <c r="DT735" s="1"/>
    </row>
    <row r="736" spans="1:124" ht="12.75" x14ac:dyDescent="0.2">
      <c r="A736" s="111">
        <f t="shared" si="403"/>
        <v>45001</v>
      </c>
      <c r="B736" s="112">
        <f t="shared" si="396"/>
        <v>0</v>
      </c>
      <c r="C736" s="112">
        <f t="shared" si="409"/>
        <v>0</v>
      </c>
      <c r="D736" s="113">
        <f t="shared" si="404"/>
        <v>5692.31</v>
      </c>
      <c r="E736" s="114">
        <f t="shared" si="391"/>
        <v>5739.56</v>
      </c>
      <c r="F736" s="115">
        <f t="shared" si="392"/>
        <v>44948</v>
      </c>
      <c r="G736" s="116">
        <f t="shared" si="397"/>
        <v>8.3006723105383262E-3</v>
      </c>
      <c r="H736" s="117">
        <f t="shared" si="405"/>
        <v>45005</v>
      </c>
      <c r="I736" s="117">
        <f t="shared" si="398"/>
        <v>45005</v>
      </c>
      <c r="J736" s="118">
        <f t="shared" si="406"/>
        <v>18</v>
      </c>
      <c r="K736" s="118">
        <f t="shared" si="395"/>
        <v>16</v>
      </c>
      <c r="L736" s="8">
        <f t="shared" si="407"/>
        <v>1.00737498</v>
      </c>
      <c r="M736" s="119">
        <f t="shared" si="394"/>
        <v>1.0083006699999999</v>
      </c>
      <c r="N736" s="119">
        <f t="shared" si="414"/>
        <v>1.1975158431039967</v>
      </c>
      <c r="O736" s="112">
        <f t="shared" si="393"/>
        <v>1.20634749</v>
      </c>
      <c r="P736" s="112">
        <f t="shared" si="399"/>
        <v>0</v>
      </c>
      <c r="Q736" s="162">
        <f t="shared" si="410"/>
        <v>0</v>
      </c>
      <c r="R736" s="30">
        <f t="shared" si="411"/>
        <v>0</v>
      </c>
      <c r="S736" s="112">
        <f t="shared" si="390"/>
        <v>0</v>
      </c>
      <c r="T736" s="122">
        <f t="shared" si="408"/>
        <v>0.20100000000000001</v>
      </c>
      <c r="U736" s="120">
        <f t="shared" si="389"/>
        <v>16</v>
      </c>
      <c r="V736" s="120">
        <v>252</v>
      </c>
      <c r="W736" s="119">
        <f t="shared" si="400"/>
        <v>1.0116967379999999</v>
      </c>
      <c r="X736" s="112">
        <f t="shared" si="401"/>
        <v>0</v>
      </c>
      <c r="Y736" s="112">
        <f t="shared" si="402"/>
        <v>0</v>
      </c>
      <c r="Z736" s="125" t="str">
        <f t="shared" si="412"/>
        <v>A+J=</v>
      </c>
      <c r="AA736" s="117">
        <f t="shared" si="413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22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3"/>
      <c r="DE736" s="1"/>
      <c r="DF736" s="1"/>
      <c r="DG736" s="1"/>
      <c r="DH736" s="1"/>
      <c r="DI736" s="1"/>
      <c r="DJ736" s="1"/>
      <c r="DK736" s="1"/>
      <c r="DL736" s="1"/>
      <c r="DM736" s="1"/>
      <c r="DN736" s="4"/>
      <c r="DO736" s="1"/>
      <c r="DP736" s="1"/>
      <c r="DQ736" s="1"/>
      <c r="DR736" s="1"/>
      <c r="DS736" s="1"/>
      <c r="DT736" s="1"/>
    </row>
    <row r="737" spans="1:124" ht="12.75" x14ac:dyDescent="0.2">
      <c r="A737" s="111">
        <f t="shared" si="403"/>
        <v>45002</v>
      </c>
      <c r="B737" s="112">
        <f t="shared" si="396"/>
        <v>0</v>
      </c>
      <c r="C737" s="112">
        <f t="shared" si="409"/>
        <v>0</v>
      </c>
      <c r="D737" s="113">
        <f t="shared" si="404"/>
        <v>5692.31</v>
      </c>
      <c r="E737" s="114">
        <f t="shared" si="391"/>
        <v>5739.56</v>
      </c>
      <c r="F737" s="115">
        <f t="shared" si="392"/>
        <v>44948</v>
      </c>
      <c r="G737" s="116">
        <f t="shared" si="397"/>
        <v>8.3006723105383262E-3</v>
      </c>
      <c r="H737" s="117">
        <f t="shared" si="405"/>
        <v>45005</v>
      </c>
      <c r="I737" s="117">
        <f t="shared" si="398"/>
        <v>45005</v>
      </c>
      <c r="J737" s="118">
        <f t="shared" si="406"/>
        <v>18</v>
      </c>
      <c r="K737" s="118">
        <f t="shared" si="395"/>
        <v>17</v>
      </c>
      <c r="L737" s="8">
        <f t="shared" si="407"/>
        <v>1.0078377199999999</v>
      </c>
      <c r="M737" s="119">
        <f t="shared" si="394"/>
        <v>1.0083006699999999</v>
      </c>
      <c r="N737" s="119">
        <f t="shared" si="414"/>
        <v>1.1975158431039967</v>
      </c>
      <c r="O737" s="112">
        <f t="shared" si="393"/>
        <v>1.2069016299999999</v>
      </c>
      <c r="P737" s="112">
        <f t="shared" si="399"/>
        <v>0</v>
      </c>
      <c r="Q737" s="162">
        <f t="shared" si="410"/>
        <v>0</v>
      </c>
      <c r="R737" s="30">
        <f t="shared" si="411"/>
        <v>0</v>
      </c>
      <c r="S737" s="112">
        <f t="shared" si="390"/>
        <v>0</v>
      </c>
      <c r="T737" s="122">
        <f t="shared" si="408"/>
        <v>0.20100000000000001</v>
      </c>
      <c r="U737" s="120">
        <f t="shared" si="389"/>
        <v>17</v>
      </c>
      <c r="V737" s="120">
        <v>252</v>
      </c>
      <c r="W737" s="119">
        <f t="shared" si="400"/>
        <v>1.0124323099999999</v>
      </c>
      <c r="X737" s="112">
        <f t="shared" si="401"/>
        <v>0</v>
      </c>
      <c r="Y737" s="112">
        <f t="shared" si="402"/>
        <v>0</v>
      </c>
      <c r="Z737" s="125" t="str">
        <f t="shared" si="412"/>
        <v>A+J=</v>
      </c>
      <c r="AA737" s="117">
        <f t="shared" si="413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22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3"/>
      <c r="DE737" s="1"/>
      <c r="DF737" s="1"/>
      <c r="DG737" s="1"/>
      <c r="DH737" s="1"/>
      <c r="DI737" s="1"/>
      <c r="DJ737" s="1"/>
      <c r="DK737" s="1"/>
      <c r="DL737" s="1"/>
      <c r="DM737" s="1"/>
      <c r="DN737" s="4"/>
      <c r="DO737" s="1"/>
      <c r="DP737" s="1"/>
      <c r="DQ737" s="1"/>
      <c r="DR737" s="1"/>
      <c r="DS737" s="1"/>
      <c r="DT737" s="1"/>
    </row>
    <row r="738" spans="1:124" ht="12.75" x14ac:dyDescent="0.2">
      <c r="A738" s="111">
        <f t="shared" si="403"/>
        <v>45003</v>
      </c>
      <c r="B738" s="112">
        <f t="shared" si="396"/>
        <v>0</v>
      </c>
      <c r="C738" s="112">
        <f t="shared" si="409"/>
        <v>0</v>
      </c>
      <c r="D738" s="113">
        <f t="shared" si="404"/>
        <v>5692.31</v>
      </c>
      <c r="E738" s="114">
        <f t="shared" si="391"/>
        <v>5739.56</v>
      </c>
      <c r="F738" s="115">
        <f t="shared" si="392"/>
        <v>44948</v>
      </c>
      <c r="G738" s="116">
        <f t="shared" si="397"/>
        <v>8.3006723105383262E-3</v>
      </c>
      <c r="H738" s="117">
        <f t="shared" si="405"/>
        <v>45005</v>
      </c>
      <c r="I738" s="117">
        <f t="shared" si="398"/>
        <v>45005</v>
      </c>
      <c r="J738" s="118">
        <f t="shared" si="406"/>
        <v>18</v>
      </c>
      <c r="K738" s="118">
        <f t="shared" si="395"/>
        <v>18</v>
      </c>
      <c r="L738" s="8">
        <f t="shared" si="407"/>
        <v>1.0083006699999999</v>
      </c>
      <c r="M738" s="119">
        <f t="shared" si="394"/>
        <v>1.0083006699999999</v>
      </c>
      <c r="N738" s="119">
        <f t="shared" si="414"/>
        <v>1.1975158431039967</v>
      </c>
      <c r="O738" s="112">
        <f t="shared" si="393"/>
        <v>1.20745602</v>
      </c>
      <c r="P738" s="112">
        <f t="shared" si="399"/>
        <v>0</v>
      </c>
      <c r="Q738" s="162">
        <f t="shared" si="410"/>
        <v>0</v>
      </c>
      <c r="R738" s="30">
        <f t="shared" si="411"/>
        <v>0</v>
      </c>
      <c r="S738" s="112">
        <f t="shared" si="390"/>
        <v>0</v>
      </c>
      <c r="T738" s="122">
        <f t="shared" si="408"/>
        <v>0.20100000000000001</v>
      </c>
      <c r="U738" s="120">
        <f t="shared" si="389"/>
        <v>18</v>
      </c>
      <c r="V738" s="120">
        <v>252</v>
      </c>
      <c r="W738" s="119">
        <f t="shared" si="400"/>
        <v>1.0131684169999999</v>
      </c>
      <c r="X738" s="112">
        <f t="shared" si="401"/>
        <v>0</v>
      </c>
      <c r="Y738" s="112">
        <f t="shared" si="402"/>
        <v>0</v>
      </c>
      <c r="Z738" s="125" t="str">
        <f t="shared" si="412"/>
        <v>A+J=</v>
      </c>
      <c r="AA738" s="117">
        <f t="shared" si="413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22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3"/>
      <c r="DE738" s="1"/>
      <c r="DF738" s="1"/>
      <c r="DG738" s="1"/>
      <c r="DH738" s="1"/>
      <c r="DI738" s="1"/>
      <c r="DJ738" s="1"/>
      <c r="DK738" s="1"/>
      <c r="DL738" s="1"/>
      <c r="DM738" s="1"/>
      <c r="DN738" s="4"/>
      <c r="DO738" s="1"/>
      <c r="DP738" s="1"/>
      <c r="DQ738" s="1"/>
      <c r="DR738" s="1"/>
      <c r="DS738" s="1"/>
      <c r="DT738" s="1"/>
    </row>
    <row r="739" spans="1:124" ht="12.75" x14ac:dyDescent="0.2">
      <c r="A739" s="111">
        <f t="shared" si="403"/>
        <v>45004</v>
      </c>
      <c r="B739" s="112">
        <f t="shared" si="396"/>
        <v>0</v>
      </c>
      <c r="C739" s="112">
        <f t="shared" si="409"/>
        <v>0</v>
      </c>
      <c r="D739" s="113">
        <f t="shared" si="404"/>
        <v>5692.31</v>
      </c>
      <c r="E739" s="114">
        <f t="shared" si="391"/>
        <v>5739.56</v>
      </c>
      <c r="F739" s="115">
        <f t="shared" si="392"/>
        <v>44948</v>
      </c>
      <c r="G739" s="116">
        <f t="shared" si="397"/>
        <v>8.3006723105383262E-3</v>
      </c>
      <c r="H739" s="117">
        <f t="shared" si="405"/>
        <v>45005</v>
      </c>
      <c r="I739" s="117">
        <f t="shared" si="398"/>
        <v>45005</v>
      </c>
      <c r="J739" s="118">
        <f t="shared" si="406"/>
        <v>18</v>
      </c>
      <c r="K739" s="118">
        <f t="shared" si="395"/>
        <v>18</v>
      </c>
      <c r="L739" s="8">
        <f t="shared" si="407"/>
        <v>1.0083006699999999</v>
      </c>
      <c r="M739" s="119">
        <f t="shared" si="394"/>
        <v>1.0083006699999999</v>
      </c>
      <c r="N739" s="119">
        <f t="shared" si="414"/>
        <v>1.1975158431039967</v>
      </c>
      <c r="O739" s="112">
        <f t="shared" si="393"/>
        <v>1.20745602</v>
      </c>
      <c r="P739" s="112">
        <f t="shared" si="399"/>
        <v>0</v>
      </c>
      <c r="Q739" s="162">
        <f t="shared" si="410"/>
        <v>0</v>
      </c>
      <c r="R739" s="30">
        <f t="shared" si="411"/>
        <v>0</v>
      </c>
      <c r="S739" s="112">
        <f t="shared" si="390"/>
        <v>0</v>
      </c>
      <c r="T739" s="122">
        <f t="shared" si="408"/>
        <v>0.20100000000000001</v>
      </c>
      <c r="U739" s="120">
        <f t="shared" si="389"/>
        <v>18</v>
      </c>
      <c r="V739" s="120">
        <v>252</v>
      </c>
      <c r="W739" s="119">
        <f t="shared" si="400"/>
        <v>1.0131684169999999</v>
      </c>
      <c r="X739" s="112">
        <f t="shared" si="401"/>
        <v>0</v>
      </c>
      <c r="Y739" s="112">
        <f t="shared" si="402"/>
        <v>0</v>
      </c>
      <c r="Z739" s="125" t="str">
        <f t="shared" si="412"/>
        <v>A+J=</v>
      </c>
      <c r="AA739" s="117">
        <f t="shared" si="413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22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3"/>
      <c r="DE739" s="1"/>
      <c r="DF739" s="1"/>
      <c r="DG739" s="1"/>
      <c r="DH739" s="1"/>
      <c r="DI739" s="1"/>
      <c r="DJ739" s="1"/>
      <c r="DK739" s="1"/>
      <c r="DL739" s="1"/>
      <c r="DM739" s="1"/>
      <c r="DN739" s="4"/>
      <c r="DO739" s="1"/>
      <c r="DP739" s="1"/>
      <c r="DQ739" s="1"/>
      <c r="DR739" s="1"/>
      <c r="DS739" s="1"/>
      <c r="DT739" s="1"/>
    </row>
    <row r="740" spans="1:124" ht="12.75" x14ac:dyDescent="0.2">
      <c r="A740" s="111">
        <f t="shared" si="403"/>
        <v>45005</v>
      </c>
      <c r="B740" s="112">
        <f t="shared" si="396"/>
        <v>0</v>
      </c>
      <c r="C740" s="112">
        <f t="shared" si="409"/>
        <v>0</v>
      </c>
      <c r="D740" s="113">
        <f t="shared" si="404"/>
        <v>5692.31</v>
      </c>
      <c r="E740" s="114">
        <f t="shared" si="391"/>
        <v>5739.56</v>
      </c>
      <c r="F740" s="115">
        <f t="shared" si="392"/>
        <v>44948</v>
      </c>
      <c r="G740" s="116">
        <f t="shared" si="397"/>
        <v>8.3006723105383262E-3</v>
      </c>
      <c r="H740" s="117">
        <f t="shared" si="405"/>
        <v>45036</v>
      </c>
      <c r="I740" s="117">
        <f t="shared" si="398"/>
        <v>45005</v>
      </c>
      <c r="J740" s="118">
        <f t="shared" si="406"/>
        <v>18</v>
      </c>
      <c r="K740" s="118">
        <f t="shared" si="395"/>
        <v>18</v>
      </c>
      <c r="L740" s="8">
        <f t="shared" si="407"/>
        <v>1.0083006699999999</v>
      </c>
      <c r="M740" s="119">
        <f t="shared" si="394"/>
        <v>1.0083006699999999</v>
      </c>
      <c r="N740" s="119">
        <f t="shared" si="414"/>
        <v>1.1975158431039967</v>
      </c>
      <c r="O740" s="112">
        <f t="shared" si="393"/>
        <v>1.20745602</v>
      </c>
      <c r="P740" s="112">
        <f t="shared" si="399"/>
        <v>0</v>
      </c>
      <c r="Q740" s="162">
        <f t="shared" si="410"/>
        <v>24</v>
      </c>
      <c r="R740" s="30">
        <f t="shared" si="411"/>
        <v>4.9024999999999999E-2</v>
      </c>
      <c r="S740" s="112">
        <f t="shared" si="390"/>
        <v>0</v>
      </c>
      <c r="T740" s="122">
        <f t="shared" si="408"/>
        <v>0.20100000000000001</v>
      </c>
      <c r="U740" s="120">
        <f t="shared" si="389"/>
        <v>18</v>
      </c>
      <c r="V740" s="120">
        <v>252</v>
      </c>
      <c r="W740" s="119">
        <f t="shared" si="400"/>
        <v>1.0131684169999999</v>
      </c>
      <c r="X740" s="112">
        <f t="shared" si="401"/>
        <v>0</v>
      </c>
      <c r="Y740" s="112">
        <f t="shared" si="402"/>
        <v>0</v>
      </c>
      <c r="Z740" s="125" t="str">
        <f t="shared" si="412"/>
        <v>A+J=</v>
      </c>
      <c r="AA740" s="117">
        <f t="shared" si="413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1"/>
      <c r="CO740" s="25"/>
      <c r="CP740" s="1"/>
      <c r="CQ740" s="3"/>
      <c r="CR740" s="3"/>
      <c r="CS740" s="3"/>
      <c r="CT740" s="3"/>
      <c r="CU740" s="1"/>
      <c r="CV740" s="3"/>
      <c r="CW740" s="1"/>
      <c r="CX740" s="3"/>
      <c r="CY740" s="3"/>
      <c r="CZ740" s="3"/>
      <c r="DA740" s="3"/>
      <c r="DB740" s="3"/>
      <c r="DC740" s="1"/>
      <c r="DD740" s="3"/>
      <c r="DE740" s="3"/>
      <c r="DF740" s="3"/>
      <c r="DG740" s="3"/>
      <c r="DH740" s="1"/>
      <c r="DI740" s="3"/>
      <c r="DJ740" s="3"/>
      <c r="DK740" s="3"/>
      <c r="DL740" s="3"/>
      <c r="DM740" s="3"/>
      <c r="DN740" s="26"/>
      <c r="DO740" s="3"/>
      <c r="DP740" s="3"/>
      <c r="DQ740" s="3"/>
      <c r="DR740" s="3"/>
      <c r="DS740" s="3"/>
      <c r="DT740" s="3"/>
    </row>
    <row r="741" spans="1:124" ht="12.75" x14ac:dyDescent="0.2">
      <c r="A741" s="111">
        <f t="shared" si="403"/>
        <v>45006</v>
      </c>
      <c r="B741" s="112">
        <f t="shared" si="396"/>
        <v>0</v>
      </c>
      <c r="C741" s="112">
        <f t="shared" si="409"/>
        <v>0</v>
      </c>
      <c r="D741" s="113">
        <f t="shared" si="404"/>
        <v>5692.31</v>
      </c>
      <c r="E741" s="114">
        <f t="shared" si="391"/>
        <v>5739.56</v>
      </c>
      <c r="F741" s="115">
        <f t="shared" si="392"/>
        <v>44977</v>
      </c>
      <c r="G741" s="116">
        <f t="shared" si="397"/>
        <v>8.3006723105383262E-3</v>
      </c>
      <c r="H741" s="117">
        <f t="shared" si="405"/>
        <v>45036</v>
      </c>
      <c r="I741" s="117">
        <f t="shared" si="398"/>
        <v>45036</v>
      </c>
      <c r="J741" s="118">
        <f t="shared" si="406"/>
        <v>22</v>
      </c>
      <c r="K741" s="118">
        <f t="shared" si="395"/>
        <v>1</v>
      </c>
      <c r="L741" s="8">
        <f t="shared" si="407"/>
        <v>1.00037581</v>
      </c>
      <c r="M741" s="119">
        <f t="shared" si="394"/>
        <v>1.0083006699999999</v>
      </c>
      <c r="N741" s="119">
        <f t="shared" si="414"/>
        <v>1.2074560269373746</v>
      </c>
      <c r="O741" s="112">
        <f t="shared" si="393"/>
        <v>1.2079097999999999</v>
      </c>
      <c r="P741" s="112">
        <f t="shared" si="399"/>
        <v>0</v>
      </c>
      <c r="Q741" s="162">
        <f t="shared" si="410"/>
        <v>0</v>
      </c>
      <c r="R741" s="30">
        <f t="shared" si="411"/>
        <v>0</v>
      </c>
      <c r="S741" s="112">
        <f t="shared" si="390"/>
        <v>0</v>
      </c>
      <c r="T741" s="122">
        <f t="shared" si="408"/>
        <v>0.20100000000000001</v>
      </c>
      <c r="U741" s="120">
        <f t="shared" ref="U741:U804" si="415">IF(Q740&gt;0,1,IF(K741=K740,U740,U740+1))</f>
        <v>1</v>
      </c>
      <c r="V741" s="120">
        <v>252</v>
      </c>
      <c r="W741" s="119">
        <f t="shared" si="400"/>
        <v>1.000727068</v>
      </c>
      <c r="X741" s="112">
        <f t="shared" si="401"/>
        <v>0</v>
      </c>
      <c r="Y741" s="112">
        <f t="shared" si="402"/>
        <v>0</v>
      </c>
      <c r="Z741" s="125" t="str">
        <f t="shared" si="412"/>
        <v>A+J=</v>
      </c>
      <c r="AA741" s="117">
        <f t="shared" si="413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1"/>
      <c r="CN741" s="1"/>
      <c r="CO741" s="22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3"/>
      <c r="DE741" s="1"/>
      <c r="DF741" s="1"/>
      <c r="DG741" s="1"/>
      <c r="DH741" s="1"/>
      <c r="DI741" s="1"/>
      <c r="DJ741" s="1"/>
      <c r="DK741" s="1"/>
      <c r="DL741" s="1"/>
      <c r="DM741" s="1"/>
      <c r="DN741" s="26"/>
      <c r="DO741" s="3"/>
      <c r="DP741" s="3"/>
      <c r="DQ741" s="3"/>
      <c r="DR741" s="3"/>
      <c r="DS741" s="3"/>
      <c r="DT741" s="3"/>
    </row>
    <row r="742" spans="1:124" ht="12.75" x14ac:dyDescent="0.2">
      <c r="A742" s="111">
        <f t="shared" si="403"/>
        <v>45007</v>
      </c>
      <c r="B742" s="112">
        <f t="shared" si="396"/>
        <v>0</v>
      </c>
      <c r="C742" s="112">
        <f t="shared" si="409"/>
        <v>0</v>
      </c>
      <c r="D742" s="113">
        <f t="shared" si="404"/>
        <v>5692.31</v>
      </c>
      <c r="E742" s="114">
        <f t="shared" si="391"/>
        <v>5739.56</v>
      </c>
      <c r="F742" s="115">
        <f t="shared" si="392"/>
        <v>44977</v>
      </c>
      <c r="G742" s="116">
        <f t="shared" si="397"/>
        <v>8.3006723105383262E-3</v>
      </c>
      <c r="H742" s="117">
        <f t="shared" si="405"/>
        <v>45036</v>
      </c>
      <c r="I742" s="117">
        <f t="shared" si="398"/>
        <v>45036</v>
      </c>
      <c r="J742" s="118">
        <f t="shared" si="406"/>
        <v>22</v>
      </c>
      <c r="K742" s="118">
        <f t="shared" si="395"/>
        <v>2</v>
      </c>
      <c r="L742" s="8">
        <f t="shared" si="407"/>
        <v>1.0007517699999999</v>
      </c>
      <c r="M742" s="119">
        <f t="shared" si="394"/>
        <v>1.0083006699999999</v>
      </c>
      <c r="N742" s="119">
        <f t="shared" si="414"/>
        <v>1.2074560269373746</v>
      </c>
      <c r="O742" s="112">
        <f t="shared" si="393"/>
        <v>1.20836375</v>
      </c>
      <c r="P742" s="112">
        <f t="shared" si="399"/>
        <v>0</v>
      </c>
      <c r="Q742" s="162">
        <f t="shared" si="410"/>
        <v>0</v>
      </c>
      <c r="R742" s="30">
        <f t="shared" si="411"/>
        <v>0</v>
      </c>
      <c r="S742" s="112">
        <f t="shared" si="390"/>
        <v>0</v>
      </c>
      <c r="T742" s="122">
        <f t="shared" si="408"/>
        <v>0.20100000000000001</v>
      </c>
      <c r="U742" s="120">
        <f t="shared" si="415"/>
        <v>2</v>
      </c>
      <c r="V742" s="120">
        <v>252</v>
      </c>
      <c r="W742" s="119">
        <f t="shared" si="400"/>
        <v>1.0014546639999999</v>
      </c>
      <c r="X742" s="112">
        <f t="shared" si="401"/>
        <v>0</v>
      </c>
      <c r="Y742" s="112">
        <f t="shared" si="402"/>
        <v>0</v>
      </c>
      <c r="Z742" s="125" t="str">
        <f t="shared" si="412"/>
        <v>A+J=</v>
      </c>
      <c r="AA742" s="117">
        <f t="shared" si="413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22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3"/>
      <c r="DE742" s="1"/>
      <c r="DF742" s="1"/>
      <c r="DG742" s="1"/>
      <c r="DH742" s="1"/>
      <c r="DI742" s="1"/>
      <c r="DJ742" s="1"/>
      <c r="DK742" s="1"/>
      <c r="DL742" s="1"/>
      <c r="DM742" s="1"/>
      <c r="DN742" s="4"/>
      <c r="DO742" s="1"/>
      <c r="DP742" s="1"/>
      <c r="DQ742" s="1"/>
      <c r="DR742" s="1"/>
      <c r="DS742" s="1"/>
      <c r="DT742" s="1"/>
    </row>
    <row r="743" spans="1:124" ht="12.75" x14ac:dyDescent="0.2">
      <c r="A743" s="111">
        <f t="shared" si="403"/>
        <v>45008</v>
      </c>
      <c r="B743" s="112">
        <f t="shared" si="396"/>
        <v>0</v>
      </c>
      <c r="C743" s="112">
        <f t="shared" si="409"/>
        <v>0</v>
      </c>
      <c r="D743" s="113">
        <f t="shared" si="404"/>
        <v>5692.31</v>
      </c>
      <c r="E743" s="114">
        <f t="shared" si="391"/>
        <v>5739.56</v>
      </c>
      <c r="F743" s="115">
        <f t="shared" si="392"/>
        <v>44977</v>
      </c>
      <c r="G743" s="116">
        <f t="shared" si="397"/>
        <v>8.3006723105383262E-3</v>
      </c>
      <c r="H743" s="117">
        <f t="shared" si="405"/>
        <v>45036</v>
      </c>
      <c r="I743" s="117">
        <f t="shared" si="398"/>
        <v>45036</v>
      </c>
      <c r="J743" s="118">
        <f t="shared" si="406"/>
        <v>22</v>
      </c>
      <c r="K743" s="118">
        <f t="shared" si="395"/>
        <v>3</v>
      </c>
      <c r="L743" s="8">
        <f t="shared" si="407"/>
        <v>1.0011278699999999</v>
      </c>
      <c r="M743" s="119">
        <f t="shared" si="394"/>
        <v>1.0083006699999999</v>
      </c>
      <c r="N743" s="119">
        <f t="shared" si="414"/>
        <v>1.2074560269373746</v>
      </c>
      <c r="O743" s="112">
        <f t="shared" si="393"/>
        <v>1.20881788</v>
      </c>
      <c r="P743" s="112">
        <f t="shared" si="399"/>
        <v>0</v>
      </c>
      <c r="Q743" s="162">
        <f t="shared" si="410"/>
        <v>0</v>
      </c>
      <c r="R743" s="30">
        <f t="shared" si="411"/>
        <v>0</v>
      </c>
      <c r="S743" s="112">
        <f t="shared" ref="S743:S806" si="416">IF(R743&gt;0,TRUNC(R743*P743,8),0)</f>
        <v>0</v>
      </c>
      <c r="T743" s="122">
        <f t="shared" si="408"/>
        <v>0.20100000000000001</v>
      </c>
      <c r="U743" s="120">
        <f t="shared" si="415"/>
        <v>3</v>
      </c>
      <c r="V743" s="120">
        <v>252</v>
      </c>
      <c r="W743" s="119">
        <f t="shared" si="400"/>
        <v>1.00218279</v>
      </c>
      <c r="X743" s="112">
        <f t="shared" si="401"/>
        <v>0</v>
      </c>
      <c r="Y743" s="112">
        <f t="shared" si="402"/>
        <v>0</v>
      </c>
      <c r="Z743" s="125" t="str">
        <f t="shared" si="412"/>
        <v>A+J=</v>
      </c>
      <c r="AA743" s="117">
        <f t="shared" si="413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22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3"/>
      <c r="DE743" s="1"/>
      <c r="DF743" s="1"/>
      <c r="DG743" s="1"/>
      <c r="DH743" s="1"/>
      <c r="DI743" s="1"/>
      <c r="DJ743" s="1"/>
      <c r="DK743" s="1"/>
      <c r="DL743" s="1"/>
      <c r="DM743" s="1"/>
      <c r="DN743" s="4"/>
      <c r="DO743" s="1"/>
      <c r="DP743" s="1"/>
      <c r="DQ743" s="1"/>
      <c r="DR743" s="1"/>
      <c r="DS743" s="1"/>
      <c r="DT743" s="1"/>
    </row>
    <row r="744" spans="1:124" ht="12.75" x14ac:dyDescent="0.2">
      <c r="A744" s="111">
        <f t="shared" si="403"/>
        <v>45009</v>
      </c>
      <c r="B744" s="112">
        <f t="shared" si="396"/>
        <v>0</v>
      </c>
      <c r="C744" s="112">
        <f t="shared" si="409"/>
        <v>0</v>
      </c>
      <c r="D744" s="113">
        <f t="shared" si="404"/>
        <v>5692.31</v>
      </c>
      <c r="E744" s="114">
        <f t="shared" ref="E744:E807" si="417">IF($K744=1,VLOOKUP($A743,$AO$10:$AS$131,4),E743)</f>
        <v>5739.56</v>
      </c>
      <c r="F744" s="115">
        <f t="shared" ref="F744:F807" si="418">IF($K744=1,VLOOKUP($A743,$AO$10:$AS$131,5),F743)</f>
        <v>44977</v>
      </c>
      <c r="G744" s="116">
        <f t="shared" si="397"/>
        <v>8.3006723105383262E-3</v>
      </c>
      <c r="H744" s="117">
        <f t="shared" si="405"/>
        <v>45036</v>
      </c>
      <c r="I744" s="117">
        <f t="shared" si="398"/>
        <v>45036</v>
      </c>
      <c r="J744" s="118">
        <f t="shared" si="406"/>
        <v>22</v>
      </c>
      <c r="K744" s="118">
        <f t="shared" si="395"/>
        <v>4</v>
      </c>
      <c r="L744" s="8">
        <f t="shared" si="407"/>
        <v>1.0015041099999999</v>
      </c>
      <c r="M744" s="119">
        <f t="shared" si="394"/>
        <v>1.0083006699999999</v>
      </c>
      <c r="N744" s="119">
        <f t="shared" si="414"/>
        <v>1.2074560269373746</v>
      </c>
      <c r="O744" s="112">
        <f t="shared" si="393"/>
        <v>1.20927217</v>
      </c>
      <c r="P744" s="112">
        <f t="shared" si="399"/>
        <v>0</v>
      </c>
      <c r="Q744" s="162">
        <f t="shared" si="410"/>
        <v>0</v>
      </c>
      <c r="R744" s="30">
        <f t="shared" si="411"/>
        <v>0</v>
      </c>
      <c r="S744" s="112">
        <f t="shared" si="416"/>
        <v>0</v>
      </c>
      <c r="T744" s="122">
        <f t="shared" si="408"/>
        <v>0.20100000000000001</v>
      </c>
      <c r="U744" s="120">
        <f t="shared" si="415"/>
        <v>4</v>
      </c>
      <c r="V744" s="120">
        <v>252</v>
      </c>
      <c r="W744" s="119">
        <f t="shared" si="400"/>
        <v>1.0029114450000001</v>
      </c>
      <c r="X744" s="112">
        <f t="shared" si="401"/>
        <v>0</v>
      </c>
      <c r="Y744" s="112">
        <f t="shared" si="402"/>
        <v>0</v>
      </c>
      <c r="Z744" s="125" t="str">
        <f t="shared" si="412"/>
        <v>A+J=</v>
      </c>
      <c r="AA744" s="117">
        <f t="shared" si="413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22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3"/>
      <c r="DE744" s="1"/>
      <c r="DF744" s="1"/>
      <c r="DG744" s="1"/>
      <c r="DH744" s="1"/>
      <c r="DI744" s="1"/>
      <c r="DJ744" s="1"/>
      <c r="DK744" s="1"/>
      <c r="DL744" s="1"/>
      <c r="DM744" s="1"/>
      <c r="DN744" s="4"/>
      <c r="DO744" s="1"/>
      <c r="DP744" s="1"/>
      <c r="DQ744" s="1"/>
      <c r="DR744" s="1"/>
      <c r="DS744" s="1"/>
      <c r="DT744" s="1"/>
    </row>
    <row r="745" spans="1:124" ht="12.75" x14ac:dyDescent="0.2">
      <c r="A745" s="111">
        <f t="shared" si="403"/>
        <v>45010</v>
      </c>
      <c r="B745" s="112">
        <f t="shared" si="396"/>
        <v>0</v>
      </c>
      <c r="C745" s="112">
        <f t="shared" si="409"/>
        <v>0</v>
      </c>
      <c r="D745" s="113">
        <f t="shared" si="404"/>
        <v>5692.31</v>
      </c>
      <c r="E745" s="114">
        <f t="shared" si="417"/>
        <v>5739.56</v>
      </c>
      <c r="F745" s="115">
        <f t="shared" si="418"/>
        <v>44977</v>
      </c>
      <c r="G745" s="116">
        <f t="shared" si="397"/>
        <v>8.3006723105383262E-3</v>
      </c>
      <c r="H745" s="117">
        <f t="shared" si="405"/>
        <v>45036</v>
      </c>
      <c r="I745" s="117">
        <f t="shared" si="398"/>
        <v>45036</v>
      </c>
      <c r="J745" s="118">
        <f t="shared" si="406"/>
        <v>22</v>
      </c>
      <c r="K745" s="118">
        <f t="shared" si="395"/>
        <v>5</v>
      </c>
      <c r="L745" s="8">
        <f t="shared" si="407"/>
        <v>1.00188049</v>
      </c>
      <c r="M745" s="119">
        <f t="shared" si="394"/>
        <v>1.0083006699999999</v>
      </c>
      <c r="N745" s="119">
        <f t="shared" si="414"/>
        <v>1.2074560269373746</v>
      </c>
      <c r="O745" s="112">
        <f t="shared" ref="O745:O808" si="419">TRUNC(TRUNC((L745*N745),15),8)</f>
        <v>1.20972663</v>
      </c>
      <c r="P745" s="112">
        <f t="shared" si="399"/>
        <v>0</v>
      </c>
      <c r="Q745" s="162">
        <f t="shared" si="410"/>
        <v>0</v>
      </c>
      <c r="R745" s="30">
        <f t="shared" si="411"/>
        <v>0</v>
      </c>
      <c r="S745" s="112">
        <f t="shared" si="416"/>
        <v>0</v>
      </c>
      <c r="T745" s="122">
        <f t="shared" si="408"/>
        <v>0.20100000000000001</v>
      </c>
      <c r="U745" s="120">
        <f t="shared" si="415"/>
        <v>5</v>
      </c>
      <c r="V745" s="120">
        <v>252</v>
      </c>
      <c r="W745" s="119">
        <f t="shared" si="400"/>
        <v>1.00364063</v>
      </c>
      <c r="X745" s="112">
        <f t="shared" si="401"/>
        <v>0</v>
      </c>
      <c r="Y745" s="112">
        <f t="shared" si="402"/>
        <v>0</v>
      </c>
      <c r="Z745" s="125" t="str">
        <f t="shared" si="412"/>
        <v>A+J=</v>
      </c>
      <c r="AA745" s="117">
        <f t="shared" si="413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22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3"/>
      <c r="DE745" s="1"/>
      <c r="DF745" s="1"/>
      <c r="DG745" s="1"/>
      <c r="DH745" s="1"/>
      <c r="DI745" s="1"/>
      <c r="DJ745" s="1"/>
      <c r="DK745" s="1"/>
      <c r="DL745" s="1"/>
      <c r="DM745" s="1"/>
      <c r="DN745" s="4"/>
      <c r="DO745" s="1"/>
      <c r="DP745" s="1"/>
      <c r="DQ745" s="1"/>
      <c r="DR745" s="1"/>
      <c r="DS745" s="1"/>
      <c r="DT745" s="1"/>
    </row>
    <row r="746" spans="1:124" ht="12.75" x14ac:dyDescent="0.2">
      <c r="A746" s="111">
        <f t="shared" si="403"/>
        <v>45011</v>
      </c>
      <c r="B746" s="112">
        <f t="shared" si="396"/>
        <v>0</v>
      </c>
      <c r="C746" s="112">
        <f t="shared" si="409"/>
        <v>0</v>
      </c>
      <c r="D746" s="113">
        <f t="shared" si="404"/>
        <v>5692.31</v>
      </c>
      <c r="E746" s="114">
        <f t="shared" si="417"/>
        <v>5739.56</v>
      </c>
      <c r="F746" s="115">
        <f t="shared" si="418"/>
        <v>44977</v>
      </c>
      <c r="G746" s="116">
        <f t="shared" si="397"/>
        <v>8.3006723105383262E-3</v>
      </c>
      <c r="H746" s="117">
        <f t="shared" si="405"/>
        <v>45036</v>
      </c>
      <c r="I746" s="117">
        <f t="shared" si="398"/>
        <v>45036</v>
      </c>
      <c r="J746" s="118">
        <f t="shared" si="406"/>
        <v>22</v>
      </c>
      <c r="K746" s="118">
        <f t="shared" si="395"/>
        <v>5</v>
      </c>
      <c r="L746" s="8">
        <f t="shared" si="407"/>
        <v>1.00188049</v>
      </c>
      <c r="M746" s="119">
        <f t="shared" ref="M746:M809" si="420">IF(I746&gt;I745,L745,M745)</f>
        <v>1.0083006699999999</v>
      </c>
      <c r="N746" s="119">
        <f t="shared" si="414"/>
        <v>1.2074560269373746</v>
      </c>
      <c r="O746" s="112">
        <f t="shared" si="419"/>
        <v>1.20972663</v>
      </c>
      <c r="P746" s="112">
        <f t="shared" si="399"/>
        <v>0</v>
      </c>
      <c r="Q746" s="162">
        <f t="shared" si="410"/>
        <v>0</v>
      </c>
      <c r="R746" s="30">
        <f t="shared" si="411"/>
        <v>0</v>
      </c>
      <c r="S746" s="112">
        <f t="shared" si="416"/>
        <v>0</v>
      </c>
      <c r="T746" s="122">
        <f t="shared" si="408"/>
        <v>0.20100000000000001</v>
      </c>
      <c r="U746" s="120">
        <f t="shared" si="415"/>
        <v>5</v>
      </c>
      <c r="V746" s="120">
        <v>252</v>
      </c>
      <c r="W746" s="119">
        <f t="shared" si="400"/>
        <v>1.00364063</v>
      </c>
      <c r="X746" s="112">
        <f t="shared" si="401"/>
        <v>0</v>
      </c>
      <c r="Y746" s="112">
        <f t="shared" si="402"/>
        <v>0</v>
      </c>
      <c r="Z746" s="125" t="str">
        <f t="shared" si="412"/>
        <v>A+J=</v>
      </c>
      <c r="AA746" s="117">
        <f t="shared" si="413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22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3"/>
      <c r="DE746" s="1"/>
      <c r="DF746" s="1"/>
      <c r="DG746" s="1"/>
      <c r="DH746" s="1"/>
      <c r="DI746" s="1"/>
      <c r="DJ746" s="1"/>
      <c r="DK746" s="1"/>
      <c r="DL746" s="1"/>
      <c r="DM746" s="1"/>
      <c r="DN746" s="4"/>
      <c r="DO746" s="1"/>
      <c r="DP746" s="1"/>
      <c r="DQ746" s="1"/>
      <c r="DR746" s="1"/>
      <c r="DS746" s="1"/>
      <c r="DT746" s="1"/>
    </row>
    <row r="747" spans="1:124" ht="12.75" x14ac:dyDescent="0.2">
      <c r="A747" s="111">
        <f t="shared" si="403"/>
        <v>45012</v>
      </c>
      <c r="B747" s="112">
        <f t="shared" si="396"/>
        <v>0</v>
      </c>
      <c r="C747" s="112">
        <f t="shared" si="409"/>
        <v>0</v>
      </c>
      <c r="D747" s="113">
        <f t="shared" si="404"/>
        <v>5692.31</v>
      </c>
      <c r="E747" s="114">
        <f t="shared" si="417"/>
        <v>5739.56</v>
      </c>
      <c r="F747" s="115">
        <f t="shared" si="418"/>
        <v>44977</v>
      </c>
      <c r="G747" s="116">
        <f t="shared" si="397"/>
        <v>8.3006723105383262E-3</v>
      </c>
      <c r="H747" s="117">
        <f t="shared" si="405"/>
        <v>45036</v>
      </c>
      <c r="I747" s="117">
        <f t="shared" si="398"/>
        <v>45036</v>
      </c>
      <c r="J747" s="118">
        <f t="shared" si="406"/>
        <v>22</v>
      </c>
      <c r="K747" s="118">
        <f t="shared" si="395"/>
        <v>5</v>
      </c>
      <c r="L747" s="8">
        <f t="shared" si="407"/>
        <v>1.00188049</v>
      </c>
      <c r="M747" s="119">
        <f t="shared" si="420"/>
        <v>1.0083006699999999</v>
      </c>
      <c r="N747" s="119">
        <f t="shared" si="414"/>
        <v>1.2074560269373746</v>
      </c>
      <c r="O747" s="112">
        <f t="shared" si="419"/>
        <v>1.20972663</v>
      </c>
      <c r="P747" s="112">
        <f t="shared" si="399"/>
        <v>0</v>
      </c>
      <c r="Q747" s="162">
        <f t="shared" si="410"/>
        <v>0</v>
      </c>
      <c r="R747" s="30">
        <f t="shared" si="411"/>
        <v>0</v>
      </c>
      <c r="S747" s="112">
        <f t="shared" si="416"/>
        <v>0</v>
      </c>
      <c r="T747" s="122">
        <f t="shared" si="408"/>
        <v>0.20100000000000001</v>
      </c>
      <c r="U747" s="120">
        <f t="shared" si="415"/>
        <v>5</v>
      </c>
      <c r="V747" s="120">
        <v>252</v>
      </c>
      <c r="W747" s="119">
        <f t="shared" si="400"/>
        <v>1.00364063</v>
      </c>
      <c r="X747" s="112">
        <f t="shared" si="401"/>
        <v>0</v>
      </c>
      <c r="Y747" s="112">
        <f t="shared" si="402"/>
        <v>0</v>
      </c>
      <c r="Z747" s="125" t="str">
        <f t="shared" si="412"/>
        <v>A+J=</v>
      </c>
      <c r="AA747" s="117">
        <f t="shared" si="413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22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3"/>
      <c r="DE747" s="1"/>
      <c r="DF747" s="1"/>
      <c r="DG747" s="1"/>
      <c r="DH747" s="1"/>
      <c r="DI747" s="1"/>
      <c r="DJ747" s="1"/>
      <c r="DK747" s="1"/>
      <c r="DL747" s="1"/>
      <c r="DM747" s="1"/>
      <c r="DN747" s="4"/>
      <c r="DO747" s="1"/>
      <c r="DP747" s="1"/>
      <c r="DQ747" s="1"/>
      <c r="DR747" s="1"/>
      <c r="DS747" s="1"/>
      <c r="DT747" s="1"/>
    </row>
    <row r="748" spans="1:124" ht="12.75" x14ac:dyDescent="0.2">
      <c r="A748" s="111">
        <f t="shared" si="403"/>
        <v>45013</v>
      </c>
      <c r="B748" s="112">
        <f t="shared" si="396"/>
        <v>0</v>
      </c>
      <c r="C748" s="112">
        <f t="shared" si="409"/>
        <v>0</v>
      </c>
      <c r="D748" s="113">
        <f t="shared" si="404"/>
        <v>5692.31</v>
      </c>
      <c r="E748" s="114">
        <f t="shared" si="417"/>
        <v>5739.56</v>
      </c>
      <c r="F748" s="115">
        <f t="shared" si="418"/>
        <v>44977</v>
      </c>
      <c r="G748" s="116">
        <f t="shared" si="397"/>
        <v>8.3006723105383262E-3</v>
      </c>
      <c r="H748" s="117">
        <f t="shared" si="405"/>
        <v>45036</v>
      </c>
      <c r="I748" s="117">
        <f t="shared" si="398"/>
        <v>45036</v>
      </c>
      <c r="J748" s="118">
        <f t="shared" si="406"/>
        <v>22</v>
      </c>
      <c r="K748" s="118">
        <f t="shared" si="395"/>
        <v>6</v>
      </c>
      <c r="L748" s="8">
        <f t="shared" si="407"/>
        <v>1.0022570099999999</v>
      </c>
      <c r="M748" s="119">
        <f t="shared" si="420"/>
        <v>1.0083006699999999</v>
      </c>
      <c r="N748" s="119">
        <f t="shared" si="414"/>
        <v>1.2074560269373746</v>
      </c>
      <c r="O748" s="112">
        <f t="shared" si="419"/>
        <v>1.2101812599999999</v>
      </c>
      <c r="P748" s="112">
        <f t="shared" si="399"/>
        <v>0</v>
      </c>
      <c r="Q748" s="162">
        <f t="shared" si="410"/>
        <v>0</v>
      </c>
      <c r="R748" s="30">
        <f t="shared" si="411"/>
        <v>0</v>
      </c>
      <c r="S748" s="112">
        <f t="shared" si="416"/>
        <v>0</v>
      </c>
      <c r="T748" s="122">
        <f t="shared" si="408"/>
        <v>0.20100000000000001</v>
      </c>
      <c r="U748" s="120">
        <f t="shared" si="415"/>
        <v>6</v>
      </c>
      <c r="V748" s="120">
        <v>252</v>
      </c>
      <c r="W748" s="119">
        <f t="shared" si="400"/>
        <v>1.0043703450000001</v>
      </c>
      <c r="X748" s="112">
        <f t="shared" si="401"/>
        <v>0</v>
      </c>
      <c r="Y748" s="112">
        <f t="shared" si="402"/>
        <v>0</v>
      </c>
      <c r="Z748" s="125" t="str">
        <f t="shared" si="412"/>
        <v>A+J=</v>
      </c>
      <c r="AA748" s="117">
        <f t="shared" si="413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22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3"/>
      <c r="DE748" s="1"/>
      <c r="DF748" s="1"/>
      <c r="DG748" s="1"/>
      <c r="DH748" s="1"/>
      <c r="DI748" s="1"/>
      <c r="DJ748" s="1"/>
      <c r="DK748" s="1"/>
      <c r="DL748" s="1"/>
      <c r="DM748" s="1"/>
      <c r="DN748" s="4"/>
      <c r="DO748" s="1"/>
      <c r="DP748" s="1"/>
      <c r="DQ748" s="1"/>
      <c r="DR748" s="1"/>
      <c r="DS748" s="1"/>
      <c r="DT748" s="1"/>
    </row>
    <row r="749" spans="1:124" ht="12.75" x14ac:dyDescent="0.2">
      <c r="A749" s="111">
        <f t="shared" si="403"/>
        <v>45014</v>
      </c>
      <c r="B749" s="112">
        <f t="shared" si="396"/>
        <v>0</v>
      </c>
      <c r="C749" s="112">
        <f t="shared" si="409"/>
        <v>0</v>
      </c>
      <c r="D749" s="113">
        <f t="shared" si="404"/>
        <v>5692.31</v>
      </c>
      <c r="E749" s="114">
        <f t="shared" si="417"/>
        <v>5739.56</v>
      </c>
      <c r="F749" s="115">
        <f t="shared" si="418"/>
        <v>44977</v>
      </c>
      <c r="G749" s="116">
        <f t="shared" si="397"/>
        <v>8.3006723105383262E-3</v>
      </c>
      <c r="H749" s="117">
        <f t="shared" si="405"/>
        <v>45036</v>
      </c>
      <c r="I749" s="117">
        <f t="shared" si="398"/>
        <v>45036</v>
      </c>
      <c r="J749" s="118">
        <f t="shared" si="406"/>
        <v>22</v>
      </c>
      <c r="K749" s="118">
        <f t="shared" si="395"/>
        <v>7</v>
      </c>
      <c r="L749" s="8">
        <f t="shared" si="407"/>
        <v>1.00263368</v>
      </c>
      <c r="M749" s="119">
        <f t="shared" si="420"/>
        <v>1.0083006699999999</v>
      </c>
      <c r="N749" s="119">
        <f t="shared" si="414"/>
        <v>1.2074560269373746</v>
      </c>
      <c r="O749" s="112">
        <f t="shared" si="419"/>
        <v>1.2106360700000001</v>
      </c>
      <c r="P749" s="112">
        <f t="shared" si="399"/>
        <v>0</v>
      </c>
      <c r="Q749" s="162">
        <f t="shared" si="410"/>
        <v>0</v>
      </c>
      <c r="R749" s="30">
        <f t="shared" si="411"/>
        <v>0</v>
      </c>
      <c r="S749" s="112">
        <f t="shared" si="416"/>
        <v>0</v>
      </c>
      <c r="T749" s="122">
        <f t="shared" si="408"/>
        <v>0.20100000000000001</v>
      </c>
      <c r="U749" s="120">
        <f t="shared" si="415"/>
        <v>7</v>
      </c>
      <c r="V749" s="120">
        <v>252</v>
      </c>
      <c r="W749" s="119">
        <f t="shared" si="400"/>
        <v>1.0051005900000001</v>
      </c>
      <c r="X749" s="112">
        <f t="shared" si="401"/>
        <v>0</v>
      </c>
      <c r="Y749" s="112">
        <f t="shared" si="402"/>
        <v>0</v>
      </c>
      <c r="Z749" s="125" t="str">
        <f t="shared" si="412"/>
        <v>A+J=</v>
      </c>
      <c r="AA749" s="117">
        <f t="shared" si="413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22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3"/>
      <c r="DE749" s="1"/>
      <c r="DF749" s="1"/>
      <c r="DG749" s="1"/>
      <c r="DH749" s="1"/>
      <c r="DI749" s="1"/>
      <c r="DJ749" s="1"/>
      <c r="DK749" s="1"/>
      <c r="DL749" s="1"/>
      <c r="DM749" s="1"/>
      <c r="DN749" s="4"/>
      <c r="DO749" s="1"/>
      <c r="DP749" s="1"/>
      <c r="DQ749" s="1"/>
      <c r="DR749" s="1"/>
      <c r="DS749" s="1"/>
      <c r="DT749" s="1"/>
    </row>
    <row r="750" spans="1:124" ht="12.75" x14ac:dyDescent="0.2">
      <c r="A750" s="111">
        <f t="shared" si="403"/>
        <v>45015</v>
      </c>
      <c r="B750" s="112">
        <f t="shared" si="396"/>
        <v>0</v>
      </c>
      <c r="C750" s="112">
        <f t="shared" si="409"/>
        <v>0</v>
      </c>
      <c r="D750" s="113">
        <f t="shared" si="404"/>
        <v>5692.31</v>
      </c>
      <c r="E750" s="114">
        <f t="shared" si="417"/>
        <v>5739.56</v>
      </c>
      <c r="F750" s="115">
        <f t="shared" si="418"/>
        <v>44977</v>
      </c>
      <c r="G750" s="116">
        <f t="shared" si="397"/>
        <v>8.3006723105383262E-3</v>
      </c>
      <c r="H750" s="117">
        <f t="shared" si="405"/>
        <v>45036</v>
      </c>
      <c r="I750" s="117">
        <f t="shared" si="398"/>
        <v>45036</v>
      </c>
      <c r="J750" s="118">
        <f t="shared" si="406"/>
        <v>22</v>
      </c>
      <c r="K750" s="118">
        <f t="shared" ref="K750:K813" si="421">(J750-(NETWORKDAYS(A750,I750,AD$148:AD$502)-1))</f>
        <v>8</v>
      </c>
      <c r="L750" s="8">
        <f t="shared" si="407"/>
        <v>1.0030104900000001</v>
      </c>
      <c r="M750" s="119">
        <f t="shared" si="420"/>
        <v>1.0083006699999999</v>
      </c>
      <c r="N750" s="119">
        <f t="shared" si="414"/>
        <v>1.2074560269373746</v>
      </c>
      <c r="O750" s="112">
        <f t="shared" si="419"/>
        <v>1.21109106</v>
      </c>
      <c r="P750" s="112">
        <f t="shared" si="399"/>
        <v>0</v>
      </c>
      <c r="Q750" s="162">
        <f t="shared" si="410"/>
        <v>0</v>
      </c>
      <c r="R750" s="30">
        <f t="shared" si="411"/>
        <v>0</v>
      </c>
      <c r="S750" s="112">
        <f t="shared" si="416"/>
        <v>0</v>
      </c>
      <c r="T750" s="122">
        <f t="shared" si="408"/>
        <v>0.20100000000000001</v>
      </c>
      <c r="U750" s="120">
        <f t="shared" si="415"/>
        <v>8</v>
      </c>
      <c r="V750" s="120">
        <v>252</v>
      </c>
      <c r="W750" s="119">
        <f t="shared" si="400"/>
        <v>1.005831366</v>
      </c>
      <c r="X750" s="112">
        <f t="shared" si="401"/>
        <v>0</v>
      </c>
      <c r="Y750" s="112">
        <f t="shared" si="402"/>
        <v>0</v>
      </c>
      <c r="Z750" s="125" t="str">
        <f t="shared" si="412"/>
        <v>A+J=</v>
      </c>
      <c r="AA750" s="117">
        <f t="shared" si="413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22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3"/>
      <c r="DE750" s="1"/>
      <c r="DF750" s="1"/>
      <c r="DG750" s="1"/>
      <c r="DH750" s="1"/>
      <c r="DI750" s="1"/>
      <c r="DJ750" s="1"/>
      <c r="DK750" s="1"/>
      <c r="DL750" s="1"/>
      <c r="DM750" s="1"/>
      <c r="DN750" s="4"/>
      <c r="DO750" s="1"/>
      <c r="DP750" s="1"/>
      <c r="DQ750" s="1"/>
      <c r="DR750" s="1"/>
      <c r="DS750" s="1"/>
      <c r="DT750" s="1"/>
    </row>
    <row r="751" spans="1:124" ht="12.75" x14ac:dyDescent="0.2">
      <c r="A751" s="111">
        <f t="shared" si="403"/>
        <v>45016</v>
      </c>
      <c r="B751" s="112">
        <f t="shared" si="396"/>
        <v>0</v>
      </c>
      <c r="C751" s="112">
        <f t="shared" si="409"/>
        <v>0</v>
      </c>
      <c r="D751" s="113">
        <f t="shared" si="404"/>
        <v>5692.31</v>
      </c>
      <c r="E751" s="114">
        <f t="shared" si="417"/>
        <v>5739.56</v>
      </c>
      <c r="F751" s="115">
        <f t="shared" si="418"/>
        <v>44977</v>
      </c>
      <c r="G751" s="116">
        <f t="shared" si="397"/>
        <v>8.3006723105383262E-3</v>
      </c>
      <c r="H751" s="117">
        <f t="shared" si="405"/>
        <v>45036</v>
      </c>
      <c r="I751" s="117">
        <f t="shared" si="398"/>
        <v>45036</v>
      </c>
      <c r="J751" s="118">
        <f t="shared" si="406"/>
        <v>22</v>
      </c>
      <c r="K751" s="118">
        <f t="shared" si="421"/>
        <v>9</v>
      </c>
      <c r="L751" s="8">
        <f t="shared" si="407"/>
        <v>1.0033874300000001</v>
      </c>
      <c r="M751" s="119">
        <f t="shared" si="420"/>
        <v>1.0083006699999999</v>
      </c>
      <c r="N751" s="119">
        <f t="shared" si="414"/>
        <v>1.2074560269373746</v>
      </c>
      <c r="O751" s="112">
        <f t="shared" si="419"/>
        <v>1.21154619</v>
      </c>
      <c r="P751" s="112">
        <f t="shared" si="399"/>
        <v>0</v>
      </c>
      <c r="Q751" s="162">
        <f t="shared" si="410"/>
        <v>0</v>
      </c>
      <c r="R751" s="30">
        <f t="shared" si="411"/>
        <v>0</v>
      </c>
      <c r="S751" s="112">
        <f t="shared" si="416"/>
        <v>0</v>
      </c>
      <c r="T751" s="122">
        <f t="shared" si="408"/>
        <v>0.20100000000000001</v>
      </c>
      <c r="U751" s="120">
        <f t="shared" si="415"/>
        <v>9</v>
      </c>
      <c r="V751" s="120">
        <v>252</v>
      </c>
      <c r="W751" s="119">
        <f t="shared" si="400"/>
        <v>1.006562674</v>
      </c>
      <c r="X751" s="112">
        <f t="shared" si="401"/>
        <v>0</v>
      </c>
      <c r="Y751" s="112">
        <f t="shared" si="402"/>
        <v>0</v>
      </c>
      <c r="Z751" s="125" t="str">
        <f t="shared" si="412"/>
        <v>A+J=</v>
      </c>
      <c r="AA751" s="117">
        <f t="shared" si="413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22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3"/>
      <c r="DE751" s="1"/>
      <c r="DF751" s="1"/>
      <c r="DG751" s="1"/>
      <c r="DH751" s="1"/>
      <c r="DI751" s="1"/>
      <c r="DJ751" s="1"/>
      <c r="DK751" s="1"/>
      <c r="DL751" s="1"/>
      <c r="DM751" s="1"/>
      <c r="DN751" s="4"/>
      <c r="DO751" s="1"/>
      <c r="DP751" s="1"/>
      <c r="DQ751" s="1"/>
      <c r="DR751" s="1"/>
      <c r="DS751" s="1"/>
      <c r="DT751" s="1"/>
    </row>
    <row r="752" spans="1:124" ht="12.75" x14ac:dyDescent="0.2">
      <c r="A752" s="111">
        <f t="shared" si="403"/>
        <v>45017</v>
      </c>
      <c r="B752" s="112">
        <f t="shared" si="396"/>
        <v>0</v>
      </c>
      <c r="C752" s="112">
        <f t="shared" si="409"/>
        <v>0</v>
      </c>
      <c r="D752" s="113">
        <f t="shared" si="404"/>
        <v>5692.31</v>
      </c>
      <c r="E752" s="114">
        <f t="shared" si="417"/>
        <v>5739.56</v>
      </c>
      <c r="F752" s="115">
        <f t="shared" si="418"/>
        <v>44977</v>
      </c>
      <c r="G752" s="116">
        <f t="shared" si="397"/>
        <v>8.3006723105383262E-3</v>
      </c>
      <c r="H752" s="117">
        <f t="shared" si="405"/>
        <v>45036</v>
      </c>
      <c r="I752" s="117">
        <f t="shared" si="398"/>
        <v>45036</v>
      </c>
      <c r="J752" s="118">
        <f t="shared" si="406"/>
        <v>22</v>
      </c>
      <c r="K752" s="118">
        <f t="shared" si="421"/>
        <v>10</v>
      </c>
      <c r="L752" s="8">
        <f t="shared" si="407"/>
        <v>1.00376452</v>
      </c>
      <c r="M752" s="119">
        <f t="shared" si="420"/>
        <v>1.0083006699999999</v>
      </c>
      <c r="N752" s="119">
        <f t="shared" si="414"/>
        <v>1.2074560269373746</v>
      </c>
      <c r="O752" s="112">
        <f t="shared" si="419"/>
        <v>1.2120015099999999</v>
      </c>
      <c r="P752" s="112">
        <f t="shared" si="399"/>
        <v>0</v>
      </c>
      <c r="Q752" s="162">
        <f t="shared" si="410"/>
        <v>0</v>
      </c>
      <c r="R752" s="30">
        <f t="shared" si="411"/>
        <v>0</v>
      </c>
      <c r="S752" s="112">
        <f t="shared" si="416"/>
        <v>0</v>
      </c>
      <c r="T752" s="122">
        <f t="shared" si="408"/>
        <v>0.20100000000000001</v>
      </c>
      <c r="U752" s="120">
        <f t="shared" si="415"/>
        <v>10</v>
      </c>
      <c r="V752" s="120">
        <v>252</v>
      </c>
      <c r="W752" s="119">
        <f t="shared" si="400"/>
        <v>1.007294514</v>
      </c>
      <c r="X752" s="112">
        <f t="shared" si="401"/>
        <v>0</v>
      </c>
      <c r="Y752" s="112">
        <f t="shared" si="402"/>
        <v>0</v>
      </c>
      <c r="Z752" s="125" t="str">
        <f t="shared" si="412"/>
        <v>A+J=</v>
      </c>
      <c r="AA752" s="117">
        <f t="shared" si="413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22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3"/>
      <c r="DE752" s="1"/>
      <c r="DF752" s="1"/>
      <c r="DG752" s="1"/>
      <c r="DH752" s="1"/>
      <c r="DI752" s="1"/>
      <c r="DJ752" s="1"/>
      <c r="DK752" s="1"/>
      <c r="DL752" s="1"/>
      <c r="DM752" s="1"/>
      <c r="DN752" s="4"/>
      <c r="DO752" s="1"/>
      <c r="DP752" s="1"/>
      <c r="DQ752" s="1"/>
      <c r="DR752" s="1"/>
      <c r="DS752" s="1"/>
      <c r="DT752" s="1"/>
    </row>
    <row r="753" spans="1:124" ht="12.75" x14ac:dyDescent="0.2">
      <c r="A753" s="111">
        <f t="shared" si="403"/>
        <v>45018</v>
      </c>
      <c r="B753" s="112">
        <f t="shared" si="396"/>
        <v>0</v>
      </c>
      <c r="C753" s="112">
        <f t="shared" si="409"/>
        <v>0</v>
      </c>
      <c r="D753" s="113">
        <f t="shared" si="404"/>
        <v>5692.31</v>
      </c>
      <c r="E753" s="114">
        <f t="shared" si="417"/>
        <v>5739.56</v>
      </c>
      <c r="F753" s="115">
        <f t="shared" si="418"/>
        <v>44977</v>
      </c>
      <c r="G753" s="116">
        <f t="shared" si="397"/>
        <v>8.3006723105383262E-3</v>
      </c>
      <c r="H753" s="117">
        <f t="shared" si="405"/>
        <v>45036</v>
      </c>
      <c r="I753" s="117">
        <f t="shared" si="398"/>
        <v>45036</v>
      </c>
      <c r="J753" s="118">
        <f t="shared" si="406"/>
        <v>22</v>
      </c>
      <c r="K753" s="118">
        <f t="shared" si="421"/>
        <v>10</v>
      </c>
      <c r="L753" s="8">
        <f t="shared" si="407"/>
        <v>1.00376452</v>
      </c>
      <c r="M753" s="119">
        <f t="shared" si="420"/>
        <v>1.0083006699999999</v>
      </c>
      <c r="N753" s="119">
        <f t="shared" si="414"/>
        <v>1.2074560269373746</v>
      </c>
      <c r="O753" s="112">
        <f t="shared" si="419"/>
        <v>1.2120015099999999</v>
      </c>
      <c r="P753" s="112">
        <f t="shared" si="399"/>
        <v>0</v>
      </c>
      <c r="Q753" s="162">
        <f t="shared" si="410"/>
        <v>0</v>
      </c>
      <c r="R753" s="30">
        <f t="shared" si="411"/>
        <v>0</v>
      </c>
      <c r="S753" s="112">
        <f t="shared" si="416"/>
        <v>0</v>
      </c>
      <c r="T753" s="122">
        <f t="shared" si="408"/>
        <v>0.20100000000000001</v>
      </c>
      <c r="U753" s="120">
        <f t="shared" si="415"/>
        <v>10</v>
      </c>
      <c r="V753" s="120">
        <v>252</v>
      </c>
      <c r="W753" s="119">
        <f t="shared" si="400"/>
        <v>1.007294514</v>
      </c>
      <c r="X753" s="112">
        <f t="shared" si="401"/>
        <v>0</v>
      </c>
      <c r="Y753" s="112">
        <f t="shared" si="402"/>
        <v>0</v>
      </c>
      <c r="Z753" s="125" t="str">
        <f t="shared" si="412"/>
        <v>A+J=</v>
      </c>
      <c r="AA753" s="117">
        <f t="shared" si="413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22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3"/>
      <c r="DE753" s="1"/>
      <c r="DF753" s="1"/>
      <c r="DG753" s="1"/>
      <c r="DH753" s="1"/>
      <c r="DI753" s="1"/>
      <c r="DJ753" s="1"/>
      <c r="DK753" s="1"/>
      <c r="DL753" s="1"/>
      <c r="DM753" s="1"/>
      <c r="DN753" s="4"/>
      <c r="DO753" s="1"/>
      <c r="DP753" s="1"/>
      <c r="DQ753" s="1"/>
      <c r="DR753" s="1"/>
      <c r="DS753" s="1"/>
      <c r="DT753" s="1"/>
    </row>
    <row r="754" spans="1:124" ht="12.75" x14ac:dyDescent="0.2">
      <c r="A754" s="111">
        <f t="shared" si="403"/>
        <v>45019</v>
      </c>
      <c r="B754" s="112">
        <f t="shared" si="396"/>
        <v>0</v>
      </c>
      <c r="C754" s="112">
        <f t="shared" si="409"/>
        <v>0</v>
      </c>
      <c r="D754" s="113">
        <f t="shared" si="404"/>
        <v>5692.31</v>
      </c>
      <c r="E754" s="114">
        <f t="shared" si="417"/>
        <v>5739.56</v>
      </c>
      <c r="F754" s="115">
        <f t="shared" si="418"/>
        <v>44977</v>
      </c>
      <c r="G754" s="116">
        <f t="shared" si="397"/>
        <v>8.3006723105383262E-3</v>
      </c>
      <c r="H754" s="117">
        <f t="shared" si="405"/>
        <v>45036</v>
      </c>
      <c r="I754" s="117">
        <f t="shared" si="398"/>
        <v>45036</v>
      </c>
      <c r="J754" s="118">
        <f t="shared" si="406"/>
        <v>22</v>
      </c>
      <c r="K754" s="118">
        <f t="shared" si="421"/>
        <v>10</v>
      </c>
      <c r="L754" s="8">
        <f t="shared" si="407"/>
        <v>1.00376452</v>
      </c>
      <c r="M754" s="119">
        <f t="shared" si="420"/>
        <v>1.0083006699999999</v>
      </c>
      <c r="N754" s="119">
        <f t="shared" si="414"/>
        <v>1.2074560269373746</v>
      </c>
      <c r="O754" s="112">
        <f t="shared" si="419"/>
        <v>1.2120015099999999</v>
      </c>
      <c r="P754" s="112">
        <f t="shared" si="399"/>
        <v>0</v>
      </c>
      <c r="Q754" s="162">
        <f t="shared" si="410"/>
        <v>0</v>
      </c>
      <c r="R754" s="30">
        <f t="shared" si="411"/>
        <v>0</v>
      </c>
      <c r="S754" s="112">
        <f t="shared" si="416"/>
        <v>0</v>
      </c>
      <c r="T754" s="122">
        <f t="shared" si="408"/>
        <v>0.20100000000000001</v>
      </c>
      <c r="U754" s="120">
        <f t="shared" si="415"/>
        <v>10</v>
      </c>
      <c r="V754" s="120">
        <v>252</v>
      </c>
      <c r="W754" s="119">
        <f t="shared" si="400"/>
        <v>1.007294514</v>
      </c>
      <c r="X754" s="112">
        <f t="shared" si="401"/>
        <v>0</v>
      </c>
      <c r="Y754" s="112">
        <f t="shared" si="402"/>
        <v>0</v>
      </c>
      <c r="Z754" s="125" t="str">
        <f t="shared" si="412"/>
        <v>A+J=</v>
      </c>
      <c r="AA754" s="117">
        <f t="shared" si="413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22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3"/>
      <c r="DE754" s="1"/>
      <c r="DF754" s="1"/>
      <c r="DG754" s="1"/>
      <c r="DH754" s="1"/>
      <c r="DI754" s="1"/>
      <c r="DJ754" s="1"/>
      <c r="DK754" s="1"/>
      <c r="DL754" s="1"/>
      <c r="DM754" s="1"/>
      <c r="DN754" s="4"/>
      <c r="DO754" s="1"/>
      <c r="DP754" s="1"/>
      <c r="DQ754" s="1"/>
      <c r="DR754" s="1"/>
      <c r="DS754" s="1"/>
      <c r="DT754" s="1"/>
    </row>
    <row r="755" spans="1:124" ht="12.75" x14ac:dyDescent="0.2">
      <c r="A755" s="111">
        <f t="shared" si="403"/>
        <v>45020</v>
      </c>
      <c r="B755" s="112">
        <f t="shared" si="396"/>
        <v>0</v>
      </c>
      <c r="C755" s="112">
        <f t="shared" si="409"/>
        <v>0</v>
      </c>
      <c r="D755" s="113">
        <f t="shared" si="404"/>
        <v>5692.31</v>
      </c>
      <c r="E755" s="114">
        <f t="shared" si="417"/>
        <v>5739.56</v>
      </c>
      <c r="F755" s="115">
        <f t="shared" si="418"/>
        <v>44977</v>
      </c>
      <c r="G755" s="116">
        <f t="shared" si="397"/>
        <v>8.3006723105383262E-3</v>
      </c>
      <c r="H755" s="117">
        <f t="shared" si="405"/>
        <v>45036</v>
      </c>
      <c r="I755" s="117">
        <f t="shared" si="398"/>
        <v>45036</v>
      </c>
      <c r="J755" s="118">
        <f t="shared" si="406"/>
        <v>22</v>
      </c>
      <c r="K755" s="118">
        <f t="shared" si="421"/>
        <v>11</v>
      </c>
      <c r="L755" s="8">
        <f t="shared" si="407"/>
        <v>1.0041417500000001</v>
      </c>
      <c r="M755" s="119">
        <f t="shared" si="420"/>
        <v>1.0083006699999999</v>
      </c>
      <c r="N755" s="119">
        <f t="shared" si="414"/>
        <v>1.2074560269373746</v>
      </c>
      <c r="O755" s="112">
        <f t="shared" si="419"/>
        <v>1.2124569999999999</v>
      </c>
      <c r="P755" s="112">
        <f t="shared" si="399"/>
        <v>0</v>
      </c>
      <c r="Q755" s="162">
        <f t="shared" si="410"/>
        <v>0</v>
      </c>
      <c r="R755" s="30">
        <f t="shared" si="411"/>
        <v>0</v>
      </c>
      <c r="S755" s="112">
        <f t="shared" si="416"/>
        <v>0</v>
      </c>
      <c r="T755" s="122">
        <f t="shared" si="408"/>
        <v>0.20100000000000001</v>
      </c>
      <c r="U755" s="120">
        <f t="shared" si="415"/>
        <v>11</v>
      </c>
      <c r="V755" s="120">
        <v>252</v>
      </c>
      <c r="W755" s="119">
        <f t="shared" si="400"/>
        <v>1.008026885</v>
      </c>
      <c r="X755" s="112">
        <f t="shared" si="401"/>
        <v>0</v>
      </c>
      <c r="Y755" s="112">
        <f t="shared" si="402"/>
        <v>0</v>
      </c>
      <c r="Z755" s="125" t="str">
        <f t="shared" si="412"/>
        <v>A+J=</v>
      </c>
      <c r="AA755" s="117">
        <f t="shared" si="413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22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3"/>
      <c r="DE755" s="1"/>
      <c r="DF755" s="1"/>
      <c r="DG755" s="1"/>
      <c r="DH755" s="1"/>
      <c r="DI755" s="1"/>
      <c r="DJ755" s="1"/>
      <c r="DK755" s="1"/>
      <c r="DL755" s="1"/>
      <c r="DM755" s="1"/>
      <c r="DN755" s="4"/>
      <c r="DO755" s="1"/>
      <c r="DP755" s="1"/>
      <c r="DQ755" s="1"/>
      <c r="DR755" s="1"/>
      <c r="DS755" s="1"/>
      <c r="DT755" s="1"/>
    </row>
    <row r="756" spans="1:124" ht="12.75" x14ac:dyDescent="0.2">
      <c r="A756" s="111">
        <f t="shared" si="403"/>
        <v>45021</v>
      </c>
      <c r="B756" s="112">
        <f t="shared" si="396"/>
        <v>0</v>
      </c>
      <c r="C756" s="112">
        <f t="shared" si="409"/>
        <v>0</v>
      </c>
      <c r="D756" s="113">
        <f t="shared" si="404"/>
        <v>5692.31</v>
      </c>
      <c r="E756" s="114">
        <f t="shared" si="417"/>
        <v>5739.56</v>
      </c>
      <c r="F756" s="115">
        <f t="shared" si="418"/>
        <v>44977</v>
      </c>
      <c r="G756" s="116">
        <f t="shared" si="397"/>
        <v>8.3006723105383262E-3</v>
      </c>
      <c r="H756" s="117">
        <f t="shared" si="405"/>
        <v>45036</v>
      </c>
      <c r="I756" s="117">
        <f t="shared" si="398"/>
        <v>45036</v>
      </c>
      <c r="J756" s="118">
        <f t="shared" si="406"/>
        <v>22</v>
      </c>
      <c r="K756" s="118">
        <f t="shared" si="421"/>
        <v>12</v>
      </c>
      <c r="L756" s="8">
        <f t="shared" si="407"/>
        <v>1.00451913</v>
      </c>
      <c r="M756" s="119">
        <f t="shared" si="420"/>
        <v>1.0083006699999999</v>
      </c>
      <c r="N756" s="119">
        <f t="shared" si="414"/>
        <v>1.2074560269373746</v>
      </c>
      <c r="O756" s="112">
        <f t="shared" si="419"/>
        <v>1.2129126699999999</v>
      </c>
      <c r="P756" s="112">
        <f t="shared" si="399"/>
        <v>0</v>
      </c>
      <c r="Q756" s="162">
        <f t="shared" si="410"/>
        <v>0</v>
      </c>
      <c r="R756" s="30">
        <f t="shared" si="411"/>
        <v>0</v>
      </c>
      <c r="S756" s="112">
        <f t="shared" si="416"/>
        <v>0</v>
      </c>
      <c r="T756" s="122">
        <f t="shared" si="408"/>
        <v>0.20100000000000001</v>
      </c>
      <c r="U756" s="120">
        <f t="shared" si="415"/>
        <v>12</v>
      </c>
      <c r="V756" s="120">
        <v>252</v>
      </c>
      <c r="W756" s="119">
        <f t="shared" si="400"/>
        <v>1.008759789</v>
      </c>
      <c r="X756" s="112">
        <f t="shared" si="401"/>
        <v>0</v>
      </c>
      <c r="Y756" s="112">
        <f t="shared" si="402"/>
        <v>0</v>
      </c>
      <c r="Z756" s="125" t="str">
        <f t="shared" si="412"/>
        <v>A+J=</v>
      </c>
      <c r="AA756" s="117">
        <f t="shared" si="413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22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3"/>
      <c r="DE756" s="1"/>
      <c r="DF756" s="1"/>
      <c r="DG756" s="1"/>
      <c r="DH756" s="1"/>
      <c r="DI756" s="1"/>
      <c r="DJ756" s="1"/>
      <c r="DK756" s="1"/>
      <c r="DL756" s="1"/>
      <c r="DM756" s="1"/>
      <c r="DN756" s="4"/>
      <c r="DO756" s="1"/>
      <c r="DP756" s="1"/>
      <c r="DQ756" s="1"/>
      <c r="DR756" s="1"/>
      <c r="DS756" s="1"/>
      <c r="DT756" s="1"/>
    </row>
    <row r="757" spans="1:124" ht="12.75" x14ac:dyDescent="0.2">
      <c r="A757" s="111">
        <f t="shared" si="403"/>
        <v>45022</v>
      </c>
      <c r="B757" s="112">
        <f t="shared" si="396"/>
        <v>0</v>
      </c>
      <c r="C757" s="112">
        <f t="shared" si="409"/>
        <v>0</v>
      </c>
      <c r="D757" s="113">
        <f t="shared" si="404"/>
        <v>5692.31</v>
      </c>
      <c r="E757" s="114">
        <f t="shared" si="417"/>
        <v>5739.56</v>
      </c>
      <c r="F757" s="115">
        <f t="shared" si="418"/>
        <v>44977</v>
      </c>
      <c r="G757" s="116">
        <f t="shared" si="397"/>
        <v>8.3006723105383262E-3</v>
      </c>
      <c r="H757" s="117">
        <f t="shared" si="405"/>
        <v>45036</v>
      </c>
      <c r="I757" s="117">
        <f t="shared" si="398"/>
        <v>45036</v>
      </c>
      <c r="J757" s="118">
        <f t="shared" si="406"/>
        <v>22</v>
      </c>
      <c r="K757" s="118">
        <f t="shared" si="421"/>
        <v>13</v>
      </c>
      <c r="L757" s="8">
        <f t="shared" si="407"/>
        <v>1.0048966399999999</v>
      </c>
      <c r="M757" s="119">
        <f t="shared" si="420"/>
        <v>1.0083006699999999</v>
      </c>
      <c r="N757" s="119">
        <f t="shared" si="414"/>
        <v>1.2074560269373746</v>
      </c>
      <c r="O757" s="112">
        <f t="shared" si="419"/>
        <v>1.2133685000000001</v>
      </c>
      <c r="P757" s="112">
        <f t="shared" si="399"/>
        <v>0</v>
      </c>
      <c r="Q757" s="162">
        <f t="shared" si="410"/>
        <v>0</v>
      </c>
      <c r="R757" s="30">
        <f t="shared" si="411"/>
        <v>0</v>
      </c>
      <c r="S757" s="112">
        <f t="shared" si="416"/>
        <v>0</v>
      </c>
      <c r="T757" s="122">
        <f t="shared" si="408"/>
        <v>0.20100000000000001</v>
      </c>
      <c r="U757" s="120">
        <f t="shared" si="415"/>
        <v>13</v>
      </c>
      <c r="V757" s="120">
        <v>252</v>
      </c>
      <c r="W757" s="119">
        <f t="shared" si="400"/>
        <v>1.009493226</v>
      </c>
      <c r="X757" s="112">
        <f t="shared" si="401"/>
        <v>0</v>
      </c>
      <c r="Y757" s="112">
        <f t="shared" si="402"/>
        <v>0</v>
      </c>
      <c r="Z757" s="125" t="str">
        <f t="shared" si="412"/>
        <v>A+J=</v>
      </c>
      <c r="AA757" s="117">
        <f t="shared" si="413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22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3"/>
      <c r="DE757" s="1"/>
      <c r="DF757" s="1"/>
      <c r="DG757" s="1"/>
      <c r="DH757" s="1"/>
      <c r="DI757" s="1"/>
      <c r="DJ757" s="1"/>
      <c r="DK757" s="1"/>
      <c r="DL757" s="1"/>
      <c r="DM757" s="1"/>
      <c r="DN757" s="4"/>
      <c r="DO757" s="1"/>
      <c r="DP757" s="1"/>
      <c r="DQ757" s="1"/>
      <c r="DR757" s="1"/>
      <c r="DS757" s="1"/>
      <c r="DT757" s="1"/>
    </row>
    <row r="758" spans="1:124" ht="12.75" x14ac:dyDescent="0.2">
      <c r="A758" s="111">
        <f t="shared" si="403"/>
        <v>45023</v>
      </c>
      <c r="B758" s="112">
        <f t="shared" si="396"/>
        <v>0</v>
      </c>
      <c r="C758" s="112">
        <f t="shared" si="409"/>
        <v>0</v>
      </c>
      <c r="D758" s="113">
        <f t="shared" si="404"/>
        <v>5692.31</v>
      </c>
      <c r="E758" s="114">
        <f t="shared" si="417"/>
        <v>5739.56</v>
      </c>
      <c r="F758" s="115">
        <f t="shared" si="418"/>
        <v>44977</v>
      </c>
      <c r="G758" s="116">
        <f t="shared" si="397"/>
        <v>8.3006723105383262E-3</v>
      </c>
      <c r="H758" s="117">
        <f t="shared" si="405"/>
        <v>45036</v>
      </c>
      <c r="I758" s="117">
        <f t="shared" si="398"/>
        <v>45036</v>
      </c>
      <c r="J758" s="118">
        <f t="shared" si="406"/>
        <v>22</v>
      </c>
      <c r="K758" s="118">
        <f t="shared" si="421"/>
        <v>14</v>
      </c>
      <c r="L758" s="8">
        <f t="shared" si="407"/>
        <v>1.0052743</v>
      </c>
      <c r="M758" s="119">
        <f t="shared" si="420"/>
        <v>1.0083006699999999</v>
      </c>
      <c r="N758" s="119">
        <f t="shared" si="414"/>
        <v>1.2074560269373746</v>
      </c>
      <c r="O758" s="112">
        <f t="shared" si="419"/>
        <v>1.21382451</v>
      </c>
      <c r="P758" s="112">
        <f t="shared" si="399"/>
        <v>0</v>
      </c>
      <c r="Q758" s="162">
        <f t="shared" si="410"/>
        <v>0</v>
      </c>
      <c r="R758" s="30">
        <f t="shared" si="411"/>
        <v>0</v>
      </c>
      <c r="S758" s="112">
        <f t="shared" si="416"/>
        <v>0</v>
      </c>
      <c r="T758" s="122">
        <f t="shared" si="408"/>
        <v>0.20100000000000001</v>
      </c>
      <c r="U758" s="120">
        <f t="shared" si="415"/>
        <v>14</v>
      </c>
      <c r="V758" s="120">
        <v>252</v>
      </c>
      <c r="W758" s="119">
        <f t="shared" si="400"/>
        <v>1.010227196</v>
      </c>
      <c r="X758" s="112">
        <f t="shared" si="401"/>
        <v>0</v>
      </c>
      <c r="Y758" s="112">
        <f t="shared" si="402"/>
        <v>0</v>
      </c>
      <c r="Z758" s="125" t="str">
        <f t="shared" si="412"/>
        <v>A+J=</v>
      </c>
      <c r="AA758" s="117">
        <f t="shared" si="413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22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3"/>
      <c r="DE758" s="1"/>
      <c r="DF758" s="1"/>
      <c r="DG758" s="1"/>
      <c r="DH758" s="1"/>
      <c r="DI758" s="1"/>
      <c r="DJ758" s="1"/>
      <c r="DK758" s="1"/>
      <c r="DL758" s="1"/>
      <c r="DM758" s="1"/>
      <c r="DN758" s="4"/>
      <c r="DO758" s="1"/>
      <c r="DP758" s="1"/>
      <c r="DQ758" s="1"/>
      <c r="DR758" s="1"/>
      <c r="DS758" s="1"/>
      <c r="DT758" s="1"/>
    </row>
    <row r="759" spans="1:124" ht="12.75" x14ac:dyDescent="0.2">
      <c r="A759" s="111">
        <f t="shared" si="403"/>
        <v>45024</v>
      </c>
      <c r="B759" s="112">
        <f t="shared" si="396"/>
        <v>0</v>
      </c>
      <c r="C759" s="112">
        <f t="shared" si="409"/>
        <v>0</v>
      </c>
      <c r="D759" s="113">
        <f t="shared" si="404"/>
        <v>5692.31</v>
      </c>
      <c r="E759" s="114">
        <f t="shared" si="417"/>
        <v>5739.56</v>
      </c>
      <c r="F759" s="115">
        <f t="shared" si="418"/>
        <v>44977</v>
      </c>
      <c r="G759" s="116">
        <f t="shared" si="397"/>
        <v>8.3006723105383262E-3</v>
      </c>
      <c r="H759" s="117">
        <f t="shared" si="405"/>
        <v>45036</v>
      </c>
      <c r="I759" s="117">
        <f t="shared" si="398"/>
        <v>45036</v>
      </c>
      <c r="J759" s="118">
        <f t="shared" si="406"/>
        <v>22</v>
      </c>
      <c r="K759" s="118">
        <f t="shared" si="421"/>
        <v>14</v>
      </c>
      <c r="L759" s="8">
        <f t="shared" si="407"/>
        <v>1.0052743</v>
      </c>
      <c r="M759" s="119">
        <f t="shared" si="420"/>
        <v>1.0083006699999999</v>
      </c>
      <c r="N759" s="119">
        <f t="shared" si="414"/>
        <v>1.2074560269373746</v>
      </c>
      <c r="O759" s="112">
        <f t="shared" si="419"/>
        <v>1.21382451</v>
      </c>
      <c r="P759" s="112">
        <f t="shared" si="399"/>
        <v>0</v>
      </c>
      <c r="Q759" s="162">
        <f t="shared" si="410"/>
        <v>0</v>
      </c>
      <c r="R759" s="30">
        <f t="shared" si="411"/>
        <v>0</v>
      </c>
      <c r="S759" s="112">
        <f t="shared" si="416"/>
        <v>0</v>
      </c>
      <c r="T759" s="122">
        <f t="shared" si="408"/>
        <v>0.20100000000000001</v>
      </c>
      <c r="U759" s="120">
        <f t="shared" si="415"/>
        <v>14</v>
      </c>
      <c r="V759" s="120">
        <v>252</v>
      </c>
      <c r="W759" s="119">
        <f t="shared" si="400"/>
        <v>1.010227196</v>
      </c>
      <c r="X759" s="112">
        <f t="shared" si="401"/>
        <v>0</v>
      </c>
      <c r="Y759" s="112">
        <f t="shared" si="402"/>
        <v>0</v>
      </c>
      <c r="Z759" s="125" t="str">
        <f t="shared" si="412"/>
        <v>A+J=</v>
      </c>
      <c r="AA759" s="117">
        <f t="shared" si="413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22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3"/>
      <c r="DE759" s="1"/>
      <c r="DF759" s="1"/>
      <c r="DG759" s="1"/>
      <c r="DH759" s="1"/>
      <c r="DI759" s="1"/>
      <c r="DJ759" s="1"/>
      <c r="DK759" s="1"/>
      <c r="DL759" s="1"/>
      <c r="DM759" s="1"/>
      <c r="DN759" s="4"/>
      <c r="DO759" s="1"/>
      <c r="DP759" s="1"/>
      <c r="DQ759" s="1"/>
      <c r="DR759" s="1"/>
      <c r="DS759" s="1"/>
      <c r="DT759" s="1"/>
    </row>
    <row r="760" spans="1:124" ht="12.75" x14ac:dyDescent="0.2">
      <c r="A760" s="111">
        <f t="shared" si="403"/>
        <v>45025</v>
      </c>
      <c r="B760" s="112">
        <f t="shared" si="396"/>
        <v>0</v>
      </c>
      <c r="C760" s="112">
        <f t="shared" si="409"/>
        <v>0</v>
      </c>
      <c r="D760" s="113">
        <f t="shared" si="404"/>
        <v>5692.31</v>
      </c>
      <c r="E760" s="114">
        <f t="shared" si="417"/>
        <v>5739.56</v>
      </c>
      <c r="F760" s="115">
        <f t="shared" si="418"/>
        <v>44977</v>
      </c>
      <c r="G760" s="116">
        <f t="shared" si="397"/>
        <v>8.3006723105383262E-3</v>
      </c>
      <c r="H760" s="117">
        <f t="shared" si="405"/>
        <v>45036</v>
      </c>
      <c r="I760" s="117">
        <f t="shared" si="398"/>
        <v>45036</v>
      </c>
      <c r="J760" s="118">
        <f t="shared" si="406"/>
        <v>22</v>
      </c>
      <c r="K760" s="118">
        <f t="shared" si="421"/>
        <v>14</v>
      </c>
      <c r="L760" s="8">
        <f t="shared" si="407"/>
        <v>1.0052743</v>
      </c>
      <c r="M760" s="119">
        <f t="shared" si="420"/>
        <v>1.0083006699999999</v>
      </c>
      <c r="N760" s="119">
        <f t="shared" si="414"/>
        <v>1.2074560269373746</v>
      </c>
      <c r="O760" s="112">
        <f t="shared" si="419"/>
        <v>1.21382451</v>
      </c>
      <c r="P760" s="112">
        <f t="shared" si="399"/>
        <v>0</v>
      </c>
      <c r="Q760" s="162">
        <f t="shared" si="410"/>
        <v>0</v>
      </c>
      <c r="R760" s="30">
        <f t="shared" si="411"/>
        <v>0</v>
      </c>
      <c r="S760" s="112">
        <f t="shared" si="416"/>
        <v>0</v>
      </c>
      <c r="T760" s="122">
        <f t="shared" si="408"/>
        <v>0.20100000000000001</v>
      </c>
      <c r="U760" s="120">
        <f t="shared" si="415"/>
        <v>14</v>
      </c>
      <c r="V760" s="120">
        <v>252</v>
      </c>
      <c r="W760" s="119">
        <f t="shared" si="400"/>
        <v>1.010227196</v>
      </c>
      <c r="X760" s="112">
        <f t="shared" si="401"/>
        <v>0</v>
      </c>
      <c r="Y760" s="112">
        <f t="shared" si="402"/>
        <v>0</v>
      </c>
      <c r="Z760" s="125" t="str">
        <f t="shared" si="412"/>
        <v>A+J=</v>
      </c>
      <c r="AA760" s="117">
        <f t="shared" si="413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22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3"/>
      <c r="DE760" s="1"/>
      <c r="DF760" s="1"/>
      <c r="DG760" s="1"/>
      <c r="DH760" s="1"/>
      <c r="DI760" s="1"/>
      <c r="DJ760" s="1"/>
      <c r="DK760" s="1"/>
      <c r="DL760" s="1"/>
      <c r="DM760" s="1"/>
      <c r="DN760" s="4"/>
      <c r="DO760" s="1"/>
      <c r="DP760" s="1"/>
      <c r="DQ760" s="1"/>
      <c r="DR760" s="1"/>
      <c r="DS760" s="1"/>
      <c r="DT760" s="1"/>
    </row>
    <row r="761" spans="1:124" ht="12.75" x14ac:dyDescent="0.2">
      <c r="A761" s="111">
        <f t="shared" si="403"/>
        <v>45026</v>
      </c>
      <c r="B761" s="112">
        <f t="shared" si="396"/>
        <v>0</v>
      </c>
      <c r="C761" s="112">
        <f t="shared" si="409"/>
        <v>0</v>
      </c>
      <c r="D761" s="113">
        <f t="shared" si="404"/>
        <v>5692.31</v>
      </c>
      <c r="E761" s="114">
        <f t="shared" si="417"/>
        <v>5739.56</v>
      </c>
      <c r="F761" s="115">
        <f t="shared" si="418"/>
        <v>44977</v>
      </c>
      <c r="G761" s="116">
        <f t="shared" si="397"/>
        <v>8.3006723105383262E-3</v>
      </c>
      <c r="H761" s="117">
        <f t="shared" si="405"/>
        <v>45036</v>
      </c>
      <c r="I761" s="117">
        <f t="shared" si="398"/>
        <v>45036</v>
      </c>
      <c r="J761" s="118">
        <f t="shared" si="406"/>
        <v>22</v>
      </c>
      <c r="K761" s="118">
        <f t="shared" si="421"/>
        <v>14</v>
      </c>
      <c r="L761" s="8">
        <f t="shared" si="407"/>
        <v>1.0052743</v>
      </c>
      <c r="M761" s="119">
        <f t="shared" si="420"/>
        <v>1.0083006699999999</v>
      </c>
      <c r="N761" s="119">
        <f t="shared" si="414"/>
        <v>1.2074560269373746</v>
      </c>
      <c r="O761" s="112">
        <f t="shared" si="419"/>
        <v>1.21382451</v>
      </c>
      <c r="P761" s="112">
        <f t="shared" si="399"/>
        <v>0</v>
      </c>
      <c r="Q761" s="162">
        <f t="shared" si="410"/>
        <v>0</v>
      </c>
      <c r="R761" s="30">
        <f t="shared" si="411"/>
        <v>0</v>
      </c>
      <c r="S761" s="112">
        <f t="shared" si="416"/>
        <v>0</v>
      </c>
      <c r="T761" s="122">
        <f t="shared" si="408"/>
        <v>0.20100000000000001</v>
      </c>
      <c r="U761" s="120">
        <f t="shared" si="415"/>
        <v>14</v>
      </c>
      <c r="V761" s="120">
        <v>252</v>
      </c>
      <c r="W761" s="119">
        <f t="shared" si="400"/>
        <v>1.010227196</v>
      </c>
      <c r="X761" s="112">
        <f t="shared" si="401"/>
        <v>0</v>
      </c>
      <c r="Y761" s="112">
        <f t="shared" si="402"/>
        <v>0</v>
      </c>
      <c r="Z761" s="125" t="str">
        <f t="shared" si="412"/>
        <v>A+J=</v>
      </c>
      <c r="AA761" s="117">
        <f t="shared" si="413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22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3"/>
      <c r="DE761" s="1"/>
      <c r="DF761" s="1"/>
      <c r="DG761" s="1"/>
      <c r="DH761" s="1"/>
      <c r="DI761" s="1"/>
      <c r="DJ761" s="1"/>
      <c r="DK761" s="1"/>
      <c r="DL761" s="1"/>
      <c r="DM761" s="1"/>
      <c r="DN761" s="4"/>
      <c r="DO761" s="1"/>
      <c r="DP761" s="1"/>
      <c r="DQ761" s="1"/>
      <c r="DR761" s="1"/>
      <c r="DS761" s="1"/>
      <c r="DT761" s="1"/>
    </row>
    <row r="762" spans="1:124" ht="12.75" x14ac:dyDescent="0.2">
      <c r="A762" s="111">
        <f t="shared" si="403"/>
        <v>45027</v>
      </c>
      <c r="B762" s="112">
        <f t="shared" si="396"/>
        <v>0</v>
      </c>
      <c r="C762" s="112">
        <f t="shared" si="409"/>
        <v>0</v>
      </c>
      <c r="D762" s="113">
        <f t="shared" si="404"/>
        <v>5692.31</v>
      </c>
      <c r="E762" s="114">
        <f t="shared" si="417"/>
        <v>5739.56</v>
      </c>
      <c r="F762" s="115">
        <f t="shared" si="418"/>
        <v>44977</v>
      </c>
      <c r="G762" s="116">
        <f t="shared" si="397"/>
        <v>8.3006723105383262E-3</v>
      </c>
      <c r="H762" s="117">
        <f t="shared" si="405"/>
        <v>45036</v>
      </c>
      <c r="I762" s="117">
        <f t="shared" si="398"/>
        <v>45036</v>
      </c>
      <c r="J762" s="118">
        <f t="shared" si="406"/>
        <v>22</v>
      </c>
      <c r="K762" s="118">
        <f t="shared" si="421"/>
        <v>15</v>
      </c>
      <c r="L762" s="8">
        <f t="shared" si="407"/>
        <v>1.0056521</v>
      </c>
      <c r="M762" s="119">
        <f t="shared" si="420"/>
        <v>1.0083006699999999</v>
      </c>
      <c r="N762" s="119">
        <f t="shared" si="414"/>
        <v>1.2074560269373746</v>
      </c>
      <c r="O762" s="112">
        <f t="shared" si="419"/>
        <v>1.2142806799999999</v>
      </c>
      <c r="P762" s="112">
        <f t="shared" si="399"/>
        <v>0</v>
      </c>
      <c r="Q762" s="162">
        <f t="shared" si="410"/>
        <v>0</v>
      </c>
      <c r="R762" s="30">
        <f t="shared" si="411"/>
        <v>0</v>
      </c>
      <c r="S762" s="112">
        <f t="shared" si="416"/>
        <v>0</v>
      </c>
      <c r="T762" s="122">
        <f t="shared" si="408"/>
        <v>0.20100000000000001</v>
      </c>
      <c r="U762" s="120">
        <f t="shared" si="415"/>
        <v>15</v>
      </c>
      <c r="V762" s="120">
        <v>252</v>
      </c>
      <c r="W762" s="119">
        <f t="shared" si="400"/>
        <v>1.0109617</v>
      </c>
      <c r="X762" s="112">
        <f t="shared" si="401"/>
        <v>0</v>
      </c>
      <c r="Y762" s="112">
        <f t="shared" si="402"/>
        <v>0</v>
      </c>
      <c r="Z762" s="125" t="str">
        <f t="shared" si="412"/>
        <v>A+J=</v>
      </c>
      <c r="AA762" s="117">
        <f t="shared" si="413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22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3"/>
      <c r="DE762" s="1"/>
      <c r="DF762" s="1"/>
      <c r="DG762" s="1"/>
      <c r="DH762" s="1"/>
      <c r="DI762" s="1"/>
      <c r="DJ762" s="1"/>
      <c r="DK762" s="1"/>
      <c r="DL762" s="1"/>
      <c r="DM762" s="1"/>
      <c r="DN762" s="4"/>
      <c r="DO762" s="1"/>
      <c r="DP762" s="1"/>
      <c r="DQ762" s="1"/>
      <c r="DR762" s="1"/>
      <c r="DS762" s="1"/>
      <c r="DT762" s="1"/>
    </row>
    <row r="763" spans="1:124" ht="12.75" x14ac:dyDescent="0.2">
      <c r="A763" s="111">
        <f t="shared" si="403"/>
        <v>45028</v>
      </c>
      <c r="B763" s="112">
        <f t="shared" si="396"/>
        <v>0</v>
      </c>
      <c r="C763" s="112">
        <f t="shared" si="409"/>
        <v>0</v>
      </c>
      <c r="D763" s="113">
        <f t="shared" si="404"/>
        <v>5692.31</v>
      </c>
      <c r="E763" s="114">
        <f t="shared" si="417"/>
        <v>5739.56</v>
      </c>
      <c r="F763" s="115">
        <f t="shared" si="418"/>
        <v>44977</v>
      </c>
      <c r="G763" s="116">
        <f t="shared" si="397"/>
        <v>8.3006723105383262E-3</v>
      </c>
      <c r="H763" s="117">
        <f t="shared" si="405"/>
        <v>45036</v>
      </c>
      <c r="I763" s="117">
        <f t="shared" si="398"/>
        <v>45036</v>
      </c>
      <c r="J763" s="118">
        <f t="shared" si="406"/>
        <v>22</v>
      </c>
      <c r="K763" s="118">
        <f t="shared" si="421"/>
        <v>16</v>
      </c>
      <c r="L763" s="8">
        <f t="shared" si="407"/>
        <v>1.00603004</v>
      </c>
      <c r="M763" s="119">
        <f t="shared" si="420"/>
        <v>1.0083006699999999</v>
      </c>
      <c r="N763" s="119">
        <f t="shared" si="414"/>
        <v>1.2074560269373746</v>
      </c>
      <c r="O763" s="112">
        <f t="shared" si="419"/>
        <v>1.21473703</v>
      </c>
      <c r="P763" s="112">
        <f t="shared" si="399"/>
        <v>0</v>
      </c>
      <c r="Q763" s="162">
        <f t="shared" si="410"/>
        <v>0</v>
      </c>
      <c r="R763" s="30">
        <f t="shared" si="411"/>
        <v>0</v>
      </c>
      <c r="S763" s="112">
        <f t="shared" si="416"/>
        <v>0</v>
      </c>
      <c r="T763" s="122">
        <f t="shared" si="408"/>
        <v>0.20100000000000001</v>
      </c>
      <c r="U763" s="120">
        <f t="shared" si="415"/>
        <v>16</v>
      </c>
      <c r="V763" s="120">
        <v>252</v>
      </c>
      <c r="W763" s="119">
        <f t="shared" si="400"/>
        <v>1.0116967379999999</v>
      </c>
      <c r="X763" s="112">
        <f t="shared" si="401"/>
        <v>0</v>
      </c>
      <c r="Y763" s="112">
        <f t="shared" si="402"/>
        <v>0</v>
      </c>
      <c r="Z763" s="125" t="str">
        <f t="shared" si="412"/>
        <v>A+J=</v>
      </c>
      <c r="AA763" s="117">
        <f t="shared" si="413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22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3"/>
      <c r="DE763" s="1"/>
      <c r="DF763" s="1"/>
      <c r="DG763" s="1"/>
      <c r="DH763" s="1"/>
      <c r="DI763" s="1"/>
      <c r="DJ763" s="1"/>
      <c r="DK763" s="1"/>
      <c r="DL763" s="1"/>
      <c r="DM763" s="1"/>
      <c r="DN763" s="4"/>
      <c r="DO763" s="1"/>
      <c r="DP763" s="1"/>
      <c r="DQ763" s="1"/>
      <c r="DR763" s="1"/>
      <c r="DS763" s="1"/>
      <c r="DT763" s="1"/>
    </row>
    <row r="764" spans="1:124" ht="12.75" x14ac:dyDescent="0.2">
      <c r="A764" s="111">
        <f t="shared" si="403"/>
        <v>45029</v>
      </c>
      <c r="B764" s="112">
        <f t="shared" si="396"/>
        <v>0</v>
      </c>
      <c r="C764" s="112">
        <f t="shared" si="409"/>
        <v>0</v>
      </c>
      <c r="D764" s="113">
        <f t="shared" si="404"/>
        <v>5692.31</v>
      </c>
      <c r="E764" s="114">
        <f t="shared" si="417"/>
        <v>5739.56</v>
      </c>
      <c r="F764" s="115">
        <f t="shared" si="418"/>
        <v>44977</v>
      </c>
      <c r="G764" s="116">
        <f t="shared" si="397"/>
        <v>8.3006723105383262E-3</v>
      </c>
      <c r="H764" s="117">
        <f t="shared" si="405"/>
        <v>45036</v>
      </c>
      <c r="I764" s="117">
        <f t="shared" si="398"/>
        <v>45036</v>
      </c>
      <c r="J764" s="118">
        <f t="shared" si="406"/>
        <v>22</v>
      </c>
      <c r="K764" s="118">
        <f t="shared" si="421"/>
        <v>17</v>
      </c>
      <c r="L764" s="8">
        <f t="shared" si="407"/>
        <v>1.0064081199999999</v>
      </c>
      <c r="M764" s="119">
        <f t="shared" si="420"/>
        <v>1.0083006699999999</v>
      </c>
      <c r="N764" s="119">
        <f t="shared" si="414"/>
        <v>1.2074560269373746</v>
      </c>
      <c r="O764" s="112">
        <f t="shared" si="419"/>
        <v>1.21519355</v>
      </c>
      <c r="P764" s="112">
        <f t="shared" si="399"/>
        <v>0</v>
      </c>
      <c r="Q764" s="162">
        <f t="shared" si="410"/>
        <v>0</v>
      </c>
      <c r="R764" s="30">
        <f t="shared" si="411"/>
        <v>0</v>
      </c>
      <c r="S764" s="112">
        <f t="shared" si="416"/>
        <v>0</v>
      </c>
      <c r="T764" s="122">
        <f t="shared" si="408"/>
        <v>0.20100000000000001</v>
      </c>
      <c r="U764" s="120">
        <f t="shared" si="415"/>
        <v>17</v>
      </c>
      <c r="V764" s="120">
        <v>252</v>
      </c>
      <c r="W764" s="119">
        <f t="shared" si="400"/>
        <v>1.0124323099999999</v>
      </c>
      <c r="X764" s="112">
        <f t="shared" si="401"/>
        <v>0</v>
      </c>
      <c r="Y764" s="112">
        <f t="shared" si="402"/>
        <v>0</v>
      </c>
      <c r="Z764" s="125" t="str">
        <f t="shared" si="412"/>
        <v>A+J=</v>
      </c>
      <c r="AA764" s="117">
        <f t="shared" si="413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22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3"/>
      <c r="DE764" s="1"/>
      <c r="DF764" s="1"/>
      <c r="DG764" s="1"/>
      <c r="DH764" s="1"/>
      <c r="DI764" s="1"/>
      <c r="DJ764" s="1"/>
      <c r="DK764" s="1"/>
      <c r="DL764" s="1"/>
      <c r="DM764" s="1"/>
      <c r="DN764" s="4"/>
      <c r="DO764" s="1"/>
      <c r="DP764" s="1"/>
      <c r="DQ764" s="1"/>
      <c r="DR764" s="1"/>
      <c r="DS764" s="1"/>
      <c r="DT764" s="1"/>
    </row>
    <row r="765" spans="1:124" ht="12.75" x14ac:dyDescent="0.2">
      <c r="A765" s="111">
        <f t="shared" si="403"/>
        <v>45030</v>
      </c>
      <c r="B765" s="112">
        <f t="shared" si="396"/>
        <v>0</v>
      </c>
      <c r="C765" s="112">
        <f t="shared" si="409"/>
        <v>0</v>
      </c>
      <c r="D765" s="113">
        <f t="shared" si="404"/>
        <v>5692.31</v>
      </c>
      <c r="E765" s="114">
        <f t="shared" si="417"/>
        <v>5739.56</v>
      </c>
      <c r="F765" s="115">
        <f t="shared" si="418"/>
        <v>44977</v>
      </c>
      <c r="G765" s="116">
        <f t="shared" si="397"/>
        <v>8.3006723105383262E-3</v>
      </c>
      <c r="H765" s="117">
        <f t="shared" si="405"/>
        <v>45036</v>
      </c>
      <c r="I765" s="117">
        <f t="shared" si="398"/>
        <v>45036</v>
      </c>
      <c r="J765" s="118">
        <f t="shared" si="406"/>
        <v>22</v>
      </c>
      <c r="K765" s="118">
        <f t="shared" si="421"/>
        <v>18</v>
      </c>
      <c r="L765" s="8">
        <f t="shared" si="407"/>
        <v>1.0067863500000001</v>
      </c>
      <c r="M765" s="119">
        <f t="shared" si="420"/>
        <v>1.0083006699999999</v>
      </c>
      <c r="N765" s="119">
        <f t="shared" si="414"/>
        <v>1.2074560269373746</v>
      </c>
      <c r="O765" s="112">
        <f t="shared" si="419"/>
        <v>1.21565024</v>
      </c>
      <c r="P765" s="112">
        <f t="shared" si="399"/>
        <v>0</v>
      </c>
      <c r="Q765" s="162">
        <f t="shared" si="410"/>
        <v>0</v>
      </c>
      <c r="R765" s="30">
        <f t="shared" si="411"/>
        <v>0</v>
      </c>
      <c r="S765" s="112">
        <f t="shared" si="416"/>
        <v>0</v>
      </c>
      <c r="T765" s="122">
        <f t="shared" si="408"/>
        <v>0.20100000000000001</v>
      </c>
      <c r="U765" s="120">
        <f t="shared" si="415"/>
        <v>18</v>
      </c>
      <c r="V765" s="120">
        <v>252</v>
      </c>
      <c r="W765" s="119">
        <f t="shared" si="400"/>
        <v>1.0131684169999999</v>
      </c>
      <c r="X765" s="112">
        <f t="shared" si="401"/>
        <v>0</v>
      </c>
      <c r="Y765" s="112">
        <f t="shared" si="402"/>
        <v>0</v>
      </c>
      <c r="Z765" s="125" t="str">
        <f t="shared" si="412"/>
        <v>A+J=</v>
      </c>
      <c r="AA765" s="117">
        <f t="shared" si="413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22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3"/>
      <c r="DE765" s="1"/>
      <c r="DF765" s="1"/>
      <c r="DG765" s="1"/>
      <c r="DH765" s="1"/>
      <c r="DI765" s="1"/>
      <c r="DJ765" s="1"/>
      <c r="DK765" s="1"/>
      <c r="DL765" s="1"/>
      <c r="DM765" s="1"/>
      <c r="DN765" s="4"/>
      <c r="DO765" s="1"/>
      <c r="DP765" s="1"/>
      <c r="DQ765" s="1"/>
      <c r="DR765" s="1"/>
      <c r="DS765" s="1"/>
      <c r="DT765" s="1"/>
    </row>
    <row r="766" spans="1:124" ht="12.75" x14ac:dyDescent="0.2">
      <c r="A766" s="111">
        <f t="shared" si="403"/>
        <v>45031</v>
      </c>
      <c r="B766" s="112">
        <f t="shared" si="396"/>
        <v>0</v>
      </c>
      <c r="C766" s="112">
        <f t="shared" si="409"/>
        <v>0</v>
      </c>
      <c r="D766" s="113">
        <f t="shared" si="404"/>
        <v>5692.31</v>
      </c>
      <c r="E766" s="114">
        <f t="shared" si="417"/>
        <v>5739.56</v>
      </c>
      <c r="F766" s="115">
        <f t="shared" si="418"/>
        <v>44977</v>
      </c>
      <c r="G766" s="116">
        <f t="shared" si="397"/>
        <v>8.3006723105383262E-3</v>
      </c>
      <c r="H766" s="117">
        <f t="shared" si="405"/>
        <v>45036</v>
      </c>
      <c r="I766" s="117">
        <f t="shared" si="398"/>
        <v>45036</v>
      </c>
      <c r="J766" s="118">
        <f t="shared" si="406"/>
        <v>22</v>
      </c>
      <c r="K766" s="118">
        <f t="shared" si="421"/>
        <v>19</v>
      </c>
      <c r="L766" s="8">
        <f t="shared" si="407"/>
        <v>1.0071647100000001</v>
      </c>
      <c r="M766" s="119">
        <f t="shared" si="420"/>
        <v>1.0083006699999999</v>
      </c>
      <c r="N766" s="119">
        <f t="shared" si="414"/>
        <v>1.2074560269373746</v>
      </c>
      <c r="O766" s="112">
        <f t="shared" si="419"/>
        <v>1.2161070899999999</v>
      </c>
      <c r="P766" s="112">
        <f t="shared" si="399"/>
        <v>0</v>
      </c>
      <c r="Q766" s="162">
        <f t="shared" si="410"/>
        <v>0</v>
      </c>
      <c r="R766" s="30">
        <f t="shared" si="411"/>
        <v>0</v>
      </c>
      <c r="S766" s="112">
        <f t="shared" si="416"/>
        <v>0</v>
      </c>
      <c r="T766" s="122">
        <f t="shared" si="408"/>
        <v>0.20100000000000001</v>
      </c>
      <c r="U766" s="120">
        <f t="shared" si="415"/>
        <v>19</v>
      </c>
      <c r="V766" s="120">
        <v>252</v>
      </c>
      <c r="W766" s="119">
        <f t="shared" si="400"/>
        <v>1.0139050590000001</v>
      </c>
      <c r="X766" s="112">
        <f t="shared" si="401"/>
        <v>0</v>
      </c>
      <c r="Y766" s="112">
        <f t="shared" si="402"/>
        <v>0</v>
      </c>
      <c r="Z766" s="125" t="str">
        <f t="shared" si="412"/>
        <v>A+J=</v>
      </c>
      <c r="AA766" s="117">
        <f t="shared" si="413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22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3"/>
      <c r="DE766" s="1"/>
      <c r="DF766" s="1"/>
      <c r="DG766" s="1"/>
      <c r="DH766" s="1"/>
      <c r="DI766" s="1"/>
      <c r="DJ766" s="1"/>
      <c r="DK766" s="1"/>
      <c r="DL766" s="1"/>
      <c r="DM766" s="1"/>
      <c r="DN766" s="4"/>
      <c r="DO766" s="1"/>
      <c r="DP766" s="1"/>
      <c r="DQ766" s="1"/>
      <c r="DR766" s="1"/>
      <c r="DS766" s="1"/>
      <c r="DT766" s="1"/>
    </row>
    <row r="767" spans="1:124" ht="12.75" x14ac:dyDescent="0.2">
      <c r="A767" s="111">
        <f t="shared" si="403"/>
        <v>45032</v>
      </c>
      <c r="B767" s="112">
        <f t="shared" si="396"/>
        <v>0</v>
      </c>
      <c r="C767" s="112">
        <f t="shared" si="409"/>
        <v>0</v>
      </c>
      <c r="D767" s="113">
        <f t="shared" si="404"/>
        <v>5692.31</v>
      </c>
      <c r="E767" s="114">
        <f t="shared" si="417"/>
        <v>5739.56</v>
      </c>
      <c r="F767" s="115">
        <f t="shared" si="418"/>
        <v>44977</v>
      </c>
      <c r="G767" s="116">
        <f t="shared" si="397"/>
        <v>8.3006723105383262E-3</v>
      </c>
      <c r="H767" s="117">
        <f t="shared" si="405"/>
        <v>45036</v>
      </c>
      <c r="I767" s="117">
        <f t="shared" si="398"/>
        <v>45036</v>
      </c>
      <c r="J767" s="118">
        <f t="shared" si="406"/>
        <v>22</v>
      </c>
      <c r="K767" s="118">
        <f t="shared" si="421"/>
        <v>19</v>
      </c>
      <c r="L767" s="8">
        <f t="shared" si="407"/>
        <v>1.0071647100000001</v>
      </c>
      <c r="M767" s="119">
        <f t="shared" si="420"/>
        <v>1.0083006699999999</v>
      </c>
      <c r="N767" s="119">
        <f t="shared" si="414"/>
        <v>1.2074560269373746</v>
      </c>
      <c r="O767" s="112">
        <f t="shared" si="419"/>
        <v>1.2161070899999999</v>
      </c>
      <c r="P767" s="112">
        <f t="shared" si="399"/>
        <v>0</v>
      </c>
      <c r="Q767" s="162">
        <f t="shared" si="410"/>
        <v>0</v>
      </c>
      <c r="R767" s="30">
        <f t="shared" si="411"/>
        <v>0</v>
      </c>
      <c r="S767" s="112">
        <f t="shared" si="416"/>
        <v>0</v>
      </c>
      <c r="T767" s="122">
        <f t="shared" si="408"/>
        <v>0.20100000000000001</v>
      </c>
      <c r="U767" s="120">
        <f t="shared" si="415"/>
        <v>19</v>
      </c>
      <c r="V767" s="120">
        <v>252</v>
      </c>
      <c r="W767" s="119">
        <f t="shared" si="400"/>
        <v>1.0139050590000001</v>
      </c>
      <c r="X767" s="112">
        <f t="shared" si="401"/>
        <v>0</v>
      </c>
      <c r="Y767" s="112">
        <f t="shared" si="402"/>
        <v>0</v>
      </c>
      <c r="Z767" s="125" t="str">
        <f t="shared" si="412"/>
        <v>A+J=</v>
      </c>
      <c r="AA767" s="117">
        <f t="shared" si="413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22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3"/>
      <c r="DE767" s="1"/>
      <c r="DF767" s="1"/>
      <c r="DG767" s="1"/>
      <c r="DH767" s="1"/>
      <c r="DI767" s="1"/>
      <c r="DJ767" s="1"/>
      <c r="DK767" s="1"/>
      <c r="DL767" s="1"/>
      <c r="DM767" s="1"/>
      <c r="DN767" s="4"/>
      <c r="DO767" s="1"/>
      <c r="DP767" s="1"/>
      <c r="DQ767" s="1"/>
      <c r="DR767" s="1"/>
      <c r="DS767" s="1"/>
      <c r="DT767" s="1"/>
    </row>
    <row r="768" spans="1:124" ht="12.75" x14ac:dyDescent="0.2">
      <c r="A768" s="111">
        <f t="shared" si="403"/>
        <v>45033</v>
      </c>
      <c r="B768" s="112">
        <f t="shared" si="396"/>
        <v>0</v>
      </c>
      <c r="C768" s="112">
        <f t="shared" si="409"/>
        <v>0</v>
      </c>
      <c r="D768" s="113">
        <f t="shared" si="404"/>
        <v>5692.31</v>
      </c>
      <c r="E768" s="114">
        <f t="shared" si="417"/>
        <v>5739.56</v>
      </c>
      <c r="F768" s="115">
        <f t="shared" si="418"/>
        <v>44977</v>
      </c>
      <c r="G768" s="116">
        <f t="shared" si="397"/>
        <v>8.3006723105383262E-3</v>
      </c>
      <c r="H768" s="117">
        <f t="shared" si="405"/>
        <v>45036</v>
      </c>
      <c r="I768" s="117">
        <f t="shared" si="398"/>
        <v>45036</v>
      </c>
      <c r="J768" s="118">
        <f t="shared" si="406"/>
        <v>22</v>
      </c>
      <c r="K768" s="118">
        <f t="shared" si="421"/>
        <v>19</v>
      </c>
      <c r="L768" s="8">
        <f t="shared" si="407"/>
        <v>1.0071647100000001</v>
      </c>
      <c r="M768" s="119">
        <f t="shared" si="420"/>
        <v>1.0083006699999999</v>
      </c>
      <c r="N768" s="119">
        <f t="shared" si="414"/>
        <v>1.2074560269373746</v>
      </c>
      <c r="O768" s="112">
        <f t="shared" si="419"/>
        <v>1.2161070899999999</v>
      </c>
      <c r="P768" s="112">
        <f t="shared" si="399"/>
        <v>0</v>
      </c>
      <c r="Q768" s="162">
        <f t="shared" si="410"/>
        <v>0</v>
      </c>
      <c r="R768" s="30">
        <f t="shared" si="411"/>
        <v>0</v>
      </c>
      <c r="S768" s="112">
        <f t="shared" si="416"/>
        <v>0</v>
      </c>
      <c r="T768" s="122">
        <f t="shared" si="408"/>
        <v>0.20100000000000001</v>
      </c>
      <c r="U768" s="120">
        <f t="shared" si="415"/>
        <v>19</v>
      </c>
      <c r="V768" s="120">
        <v>252</v>
      </c>
      <c r="W768" s="119">
        <f t="shared" si="400"/>
        <v>1.0139050590000001</v>
      </c>
      <c r="X768" s="112">
        <f t="shared" si="401"/>
        <v>0</v>
      </c>
      <c r="Y768" s="112">
        <f t="shared" si="402"/>
        <v>0</v>
      </c>
      <c r="Z768" s="125" t="str">
        <f t="shared" si="412"/>
        <v>A+J=</v>
      </c>
      <c r="AA768" s="117">
        <f t="shared" si="413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22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3"/>
      <c r="DE768" s="1"/>
      <c r="DF768" s="1"/>
      <c r="DG768" s="1"/>
      <c r="DH768" s="1"/>
      <c r="DI768" s="1"/>
      <c r="DJ768" s="1"/>
      <c r="DK768" s="1"/>
      <c r="DL768" s="1"/>
      <c r="DM768" s="1"/>
      <c r="DN768" s="4"/>
      <c r="DO768" s="1"/>
      <c r="DP768" s="1"/>
      <c r="DQ768" s="1"/>
      <c r="DR768" s="1"/>
      <c r="DS768" s="1"/>
      <c r="DT768" s="1"/>
    </row>
    <row r="769" spans="1:124" ht="12.75" x14ac:dyDescent="0.2">
      <c r="A769" s="111">
        <f t="shared" si="403"/>
        <v>45034</v>
      </c>
      <c r="B769" s="112">
        <f t="shared" si="396"/>
        <v>0</v>
      </c>
      <c r="C769" s="112">
        <f t="shared" si="409"/>
        <v>0</v>
      </c>
      <c r="D769" s="113">
        <f t="shared" si="404"/>
        <v>5692.31</v>
      </c>
      <c r="E769" s="114">
        <f t="shared" si="417"/>
        <v>5739.56</v>
      </c>
      <c r="F769" s="115">
        <f t="shared" si="418"/>
        <v>44977</v>
      </c>
      <c r="G769" s="116">
        <f t="shared" si="397"/>
        <v>8.3006723105383262E-3</v>
      </c>
      <c r="H769" s="117">
        <f t="shared" si="405"/>
        <v>45036</v>
      </c>
      <c r="I769" s="117">
        <f t="shared" si="398"/>
        <v>45036</v>
      </c>
      <c r="J769" s="118">
        <f t="shared" si="406"/>
        <v>22</v>
      </c>
      <c r="K769" s="118">
        <f t="shared" si="421"/>
        <v>20</v>
      </c>
      <c r="L769" s="8">
        <f t="shared" si="407"/>
        <v>1.0075432200000001</v>
      </c>
      <c r="M769" s="119">
        <f t="shared" si="420"/>
        <v>1.0083006699999999</v>
      </c>
      <c r="N769" s="119">
        <f t="shared" si="414"/>
        <v>1.2074560269373746</v>
      </c>
      <c r="O769" s="112">
        <f t="shared" si="419"/>
        <v>1.2165641300000001</v>
      </c>
      <c r="P769" s="112">
        <f t="shared" si="399"/>
        <v>0</v>
      </c>
      <c r="Q769" s="162">
        <f t="shared" si="410"/>
        <v>0</v>
      </c>
      <c r="R769" s="30">
        <f t="shared" si="411"/>
        <v>0</v>
      </c>
      <c r="S769" s="112">
        <f t="shared" si="416"/>
        <v>0</v>
      </c>
      <c r="T769" s="122">
        <f t="shared" si="408"/>
        <v>0.20100000000000001</v>
      </c>
      <c r="U769" s="120">
        <f t="shared" si="415"/>
        <v>20</v>
      </c>
      <c r="V769" s="120">
        <v>252</v>
      </c>
      <c r="W769" s="119">
        <f t="shared" si="400"/>
        <v>1.0146422369999999</v>
      </c>
      <c r="X769" s="112">
        <f t="shared" si="401"/>
        <v>0</v>
      </c>
      <c r="Y769" s="112">
        <f t="shared" si="402"/>
        <v>0</v>
      </c>
      <c r="Z769" s="125" t="str">
        <f t="shared" si="412"/>
        <v>A+J=</v>
      </c>
      <c r="AA769" s="117">
        <f t="shared" si="413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22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3"/>
      <c r="DE769" s="1"/>
      <c r="DF769" s="1"/>
      <c r="DG769" s="1"/>
      <c r="DH769" s="1"/>
      <c r="DI769" s="1"/>
      <c r="DJ769" s="1"/>
      <c r="DK769" s="1"/>
      <c r="DL769" s="1"/>
      <c r="DM769" s="1"/>
      <c r="DN769" s="4"/>
      <c r="DO769" s="1"/>
      <c r="DP769" s="1"/>
      <c r="DQ769" s="1"/>
      <c r="DR769" s="1"/>
      <c r="DS769" s="1"/>
      <c r="DT769" s="1"/>
    </row>
    <row r="770" spans="1:124" ht="12.75" x14ac:dyDescent="0.2">
      <c r="A770" s="111">
        <f t="shared" si="403"/>
        <v>45035</v>
      </c>
      <c r="B770" s="112">
        <f t="shared" si="396"/>
        <v>0</v>
      </c>
      <c r="C770" s="112">
        <f t="shared" si="409"/>
        <v>0</v>
      </c>
      <c r="D770" s="113">
        <f t="shared" si="404"/>
        <v>5692.31</v>
      </c>
      <c r="E770" s="114">
        <f t="shared" si="417"/>
        <v>5739.56</v>
      </c>
      <c r="F770" s="115">
        <f t="shared" si="418"/>
        <v>44977</v>
      </c>
      <c r="G770" s="116">
        <f t="shared" si="397"/>
        <v>8.3006723105383262E-3</v>
      </c>
      <c r="H770" s="117">
        <f t="shared" si="405"/>
        <v>45036</v>
      </c>
      <c r="I770" s="117">
        <f t="shared" si="398"/>
        <v>45036</v>
      </c>
      <c r="J770" s="118">
        <f t="shared" si="406"/>
        <v>22</v>
      </c>
      <c r="K770" s="118">
        <f t="shared" si="421"/>
        <v>21</v>
      </c>
      <c r="L770" s="8">
        <f t="shared" si="407"/>
        <v>1.0079218700000001</v>
      </c>
      <c r="M770" s="119">
        <f t="shared" si="420"/>
        <v>1.0083006699999999</v>
      </c>
      <c r="N770" s="119">
        <f t="shared" si="414"/>
        <v>1.2074560269373746</v>
      </c>
      <c r="O770" s="112">
        <f t="shared" si="419"/>
        <v>1.2170213299999999</v>
      </c>
      <c r="P770" s="112">
        <f t="shared" si="399"/>
        <v>0</v>
      </c>
      <c r="Q770" s="162">
        <f t="shared" si="410"/>
        <v>0</v>
      </c>
      <c r="R770" s="30">
        <f t="shared" si="411"/>
        <v>0</v>
      </c>
      <c r="S770" s="112">
        <f t="shared" si="416"/>
        <v>0</v>
      </c>
      <c r="T770" s="122">
        <f t="shared" si="408"/>
        <v>0.20100000000000001</v>
      </c>
      <c r="U770" s="120">
        <f t="shared" si="415"/>
        <v>21</v>
      </c>
      <c r="V770" s="120">
        <v>252</v>
      </c>
      <c r="W770" s="119">
        <f t="shared" si="400"/>
        <v>1.0153799509999999</v>
      </c>
      <c r="X770" s="112">
        <f t="shared" si="401"/>
        <v>0</v>
      </c>
      <c r="Y770" s="112">
        <f t="shared" si="402"/>
        <v>0</v>
      </c>
      <c r="Z770" s="125" t="str">
        <f t="shared" si="412"/>
        <v>A+J=</v>
      </c>
      <c r="AA770" s="117">
        <f t="shared" si="413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22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3"/>
      <c r="DE770" s="1"/>
      <c r="DF770" s="1"/>
      <c r="DG770" s="1"/>
      <c r="DH770" s="1"/>
      <c r="DI770" s="1"/>
      <c r="DJ770" s="1"/>
      <c r="DK770" s="1"/>
      <c r="DL770" s="1"/>
      <c r="DM770" s="1"/>
      <c r="DN770" s="4"/>
      <c r="DO770" s="1"/>
      <c r="DP770" s="1"/>
      <c r="DQ770" s="1"/>
      <c r="DR770" s="1"/>
      <c r="DS770" s="1"/>
      <c r="DT770" s="1"/>
    </row>
    <row r="771" spans="1:124" ht="12.75" x14ac:dyDescent="0.2">
      <c r="A771" s="111">
        <f t="shared" si="403"/>
        <v>45036</v>
      </c>
      <c r="B771" s="112">
        <f t="shared" si="396"/>
        <v>0</v>
      </c>
      <c r="C771" s="112">
        <f t="shared" si="409"/>
        <v>0</v>
      </c>
      <c r="D771" s="113">
        <f t="shared" si="404"/>
        <v>5692.31</v>
      </c>
      <c r="E771" s="114">
        <f t="shared" si="417"/>
        <v>5739.56</v>
      </c>
      <c r="F771" s="115">
        <f t="shared" si="418"/>
        <v>44977</v>
      </c>
      <c r="G771" s="116">
        <f t="shared" si="397"/>
        <v>8.3006723105383262E-3</v>
      </c>
      <c r="H771" s="117">
        <f t="shared" si="405"/>
        <v>45068</v>
      </c>
      <c r="I771" s="117">
        <f t="shared" si="398"/>
        <v>45036</v>
      </c>
      <c r="J771" s="118">
        <f t="shared" si="406"/>
        <v>22</v>
      </c>
      <c r="K771" s="118">
        <f t="shared" si="421"/>
        <v>22</v>
      </c>
      <c r="L771" s="8">
        <f t="shared" si="407"/>
        <v>1.0083006699999999</v>
      </c>
      <c r="M771" s="119">
        <f t="shared" si="420"/>
        <v>1.0083006699999999</v>
      </c>
      <c r="N771" s="119">
        <f t="shared" si="414"/>
        <v>1.2074560269373746</v>
      </c>
      <c r="O771" s="112">
        <f t="shared" si="419"/>
        <v>1.2174787199999999</v>
      </c>
      <c r="P771" s="112">
        <f t="shared" si="399"/>
        <v>0</v>
      </c>
      <c r="Q771" s="162">
        <f t="shared" si="410"/>
        <v>25</v>
      </c>
      <c r="R771" s="30">
        <f t="shared" si="411"/>
        <v>4.8639000000000002E-2</v>
      </c>
      <c r="S771" s="112">
        <f t="shared" si="416"/>
        <v>0</v>
      </c>
      <c r="T771" s="122">
        <f t="shared" si="408"/>
        <v>0.20100000000000001</v>
      </c>
      <c r="U771" s="120">
        <f t="shared" si="415"/>
        <v>22</v>
      </c>
      <c r="V771" s="120">
        <v>252</v>
      </c>
      <c r="W771" s="119">
        <f t="shared" si="400"/>
        <v>1.0161182010000001</v>
      </c>
      <c r="X771" s="112">
        <f t="shared" si="401"/>
        <v>0</v>
      </c>
      <c r="Y771" s="112">
        <f t="shared" si="402"/>
        <v>0</v>
      </c>
      <c r="Z771" s="125" t="str">
        <f t="shared" si="412"/>
        <v>A+J=</v>
      </c>
      <c r="AA771" s="117">
        <f t="shared" si="413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22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3"/>
      <c r="DE771" s="1"/>
      <c r="DF771" s="1"/>
      <c r="DG771" s="1"/>
      <c r="DH771" s="1"/>
      <c r="DI771" s="1"/>
      <c r="DJ771" s="1"/>
      <c r="DK771" s="1"/>
      <c r="DL771" s="1"/>
      <c r="DM771" s="1"/>
      <c r="DN771" s="4"/>
      <c r="DO771" s="1"/>
      <c r="DP771" s="1"/>
      <c r="DQ771" s="1"/>
      <c r="DR771" s="1"/>
      <c r="DS771" s="1"/>
      <c r="DT771" s="1"/>
    </row>
    <row r="772" spans="1:124" ht="12.75" x14ac:dyDescent="0.2">
      <c r="A772" s="111">
        <f t="shared" si="403"/>
        <v>45037</v>
      </c>
      <c r="B772" s="112">
        <f t="shared" si="396"/>
        <v>0</v>
      </c>
      <c r="C772" s="112">
        <f t="shared" si="409"/>
        <v>0</v>
      </c>
      <c r="D772" s="113">
        <f t="shared" si="404"/>
        <v>5692.31</v>
      </c>
      <c r="E772" s="114">
        <f t="shared" si="417"/>
        <v>5739.56</v>
      </c>
      <c r="F772" s="115">
        <f t="shared" si="418"/>
        <v>45005</v>
      </c>
      <c r="G772" s="116">
        <f t="shared" si="397"/>
        <v>8.3006723105383262E-3</v>
      </c>
      <c r="H772" s="117">
        <f t="shared" si="405"/>
        <v>45068</v>
      </c>
      <c r="I772" s="117">
        <f t="shared" si="398"/>
        <v>45068</v>
      </c>
      <c r="J772" s="118">
        <f t="shared" si="406"/>
        <v>20</v>
      </c>
      <c r="K772" s="118">
        <f t="shared" si="421"/>
        <v>1</v>
      </c>
      <c r="L772" s="8">
        <f t="shared" si="407"/>
        <v>1.0004134</v>
      </c>
      <c r="M772" s="119">
        <f t="shared" si="420"/>
        <v>1.0083006699999999</v>
      </c>
      <c r="N772" s="119">
        <f t="shared" si="414"/>
        <v>1.2174787209564928</v>
      </c>
      <c r="O772" s="112">
        <f t="shared" si="419"/>
        <v>1.21798202</v>
      </c>
      <c r="P772" s="112">
        <f t="shared" si="399"/>
        <v>0</v>
      </c>
      <c r="Q772" s="162">
        <f t="shared" si="410"/>
        <v>0</v>
      </c>
      <c r="R772" s="30">
        <f t="shared" si="411"/>
        <v>0</v>
      </c>
      <c r="S772" s="112">
        <f t="shared" si="416"/>
        <v>0</v>
      </c>
      <c r="T772" s="122">
        <f t="shared" si="408"/>
        <v>0.20100000000000001</v>
      </c>
      <c r="U772" s="120">
        <f t="shared" si="415"/>
        <v>1</v>
      </c>
      <c r="V772" s="120">
        <v>252</v>
      </c>
      <c r="W772" s="119">
        <f t="shared" si="400"/>
        <v>1.000727068</v>
      </c>
      <c r="X772" s="112">
        <f t="shared" si="401"/>
        <v>0</v>
      </c>
      <c r="Y772" s="112">
        <f t="shared" si="402"/>
        <v>0</v>
      </c>
      <c r="Z772" s="125" t="str">
        <f t="shared" si="412"/>
        <v>A+J=</v>
      </c>
      <c r="AA772" s="117">
        <f t="shared" si="413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22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3"/>
      <c r="DE772" s="1"/>
      <c r="DF772" s="1"/>
      <c r="DG772" s="1"/>
      <c r="DH772" s="1"/>
      <c r="DI772" s="1"/>
      <c r="DJ772" s="1"/>
      <c r="DK772" s="1"/>
      <c r="DL772" s="1"/>
      <c r="DM772" s="1"/>
      <c r="DN772" s="4"/>
      <c r="DO772" s="1"/>
      <c r="DP772" s="1"/>
      <c r="DQ772" s="1"/>
      <c r="DR772" s="1"/>
      <c r="DS772" s="1"/>
      <c r="DT772" s="1"/>
    </row>
    <row r="773" spans="1:124" ht="12.75" x14ac:dyDescent="0.2">
      <c r="A773" s="111">
        <f t="shared" si="403"/>
        <v>45038</v>
      </c>
      <c r="B773" s="112">
        <f t="shared" si="396"/>
        <v>0</v>
      </c>
      <c r="C773" s="112">
        <f t="shared" si="409"/>
        <v>0</v>
      </c>
      <c r="D773" s="113">
        <f t="shared" si="404"/>
        <v>5692.31</v>
      </c>
      <c r="E773" s="114">
        <f t="shared" si="417"/>
        <v>5739.56</v>
      </c>
      <c r="F773" s="115">
        <f t="shared" si="418"/>
        <v>45005</v>
      </c>
      <c r="G773" s="116">
        <f t="shared" si="397"/>
        <v>8.3006723105383262E-3</v>
      </c>
      <c r="H773" s="117">
        <f t="shared" si="405"/>
        <v>45068</v>
      </c>
      <c r="I773" s="117">
        <f t="shared" si="398"/>
        <v>45068</v>
      </c>
      <c r="J773" s="118">
        <f t="shared" si="406"/>
        <v>20</v>
      </c>
      <c r="K773" s="118">
        <f t="shared" si="421"/>
        <v>1</v>
      </c>
      <c r="L773" s="8">
        <f t="shared" si="407"/>
        <v>1.0004134</v>
      </c>
      <c r="M773" s="119">
        <f t="shared" si="420"/>
        <v>1.0083006699999999</v>
      </c>
      <c r="N773" s="119">
        <f t="shared" si="414"/>
        <v>1.2174787209564928</v>
      </c>
      <c r="O773" s="112">
        <f t="shared" si="419"/>
        <v>1.21798202</v>
      </c>
      <c r="P773" s="112">
        <f t="shared" si="399"/>
        <v>0</v>
      </c>
      <c r="Q773" s="162">
        <f t="shared" si="410"/>
        <v>0</v>
      </c>
      <c r="R773" s="30">
        <f t="shared" si="411"/>
        <v>0</v>
      </c>
      <c r="S773" s="112">
        <f t="shared" si="416"/>
        <v>0</v>
      </c>
      <c r="T773" s="122">
        <f t="shared" si="408"/>
        <v>0.20100000000000001</v>
      </c>
      <c r="U773" s="120">
        <f t="shared" si="415"/>
        <v>1</v>
      </c>
      <c r="V773" s="120">
        <v>252</v>
      </c>
      <c r="W773" s="119">
        <f t="shared" si="400"/>
        <v>1.000727068</v>
      </c>
      <c r="X773" s="112">
        <f t="shared" si="401"/>
        <v>0</v>
      </c>
      <c r="Y773" s="112">
        <f t="shared" si="402"/>
        <v>0</v>
      </c>
      <c r="Z773" s="125" t="str">
        <f t="shared" si="412"/>
        <v>A+J=</v>
      </c>
      <c r="AA773" s="117">
        <f t="shared" si="413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22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3"/>
      <c r="DE773" s="1"/>
      <c r="DF773" s="1"/>
      <c r="DG773" s="1"/>
      <c r="DH773" s="1"/>
      <c r="DI773" s="1"/>
      <c r="DJ773" s="1"/>
      <c r="DK773" s="1"/>
      <c r="DL773" s="1"/>
      <c r="DM773" s="1"/>
      <c r="DN773" s="4"/>
      <c r="DO773" s="1"/>
      <c r="DP773" s="1"/>
      <c r="DQ773" s="1"/>
      <c r="DR773" s="1"/>
      <c r="DS773" s="1"/>
      <c r="DT773" s="1"/>
    </row>
    <row r="774" spans="1:124" ht="12.75" x14ac:dyDescent="0.2">
      <c r="A774" s="111">
        <f t="shared" si="403"/>
        <v>45039</v>
      </c>
      <c r="B774" s="112">
        <f t="shared" si="396"/>
        <v>0</v>
      </c>
      <c r="C774" s="112">
        <f t="shared" si="409"/>
        <v>0</v>
      </c>
      <c r="D774" s="113">
        <f t="shared" si="404"/>
        <v>5692.31</v>
      </c>
      <c r="E774" s="114">
        <f t="shared" si="417"/>
        <v>5739.56</v>
      </c>
      <c r="F774" s="115">
        <f t="shared" si="418"/>
        <v>45005</v>
      </c>
      <c r="G774" s="116">
        <f t="shared" si="397"/>
        <v>8.3006723105383262E-3</v>
      </c>
      <c r="H774" s="117">
        <f t="shared" si="405"/>
        <v>45068</v>
      </c>
      <c r="I774" s="117">
        <f t="shared" si="398"/>
        <v>45068</v>
      </c>
      <c r="J774" s="118">
        <f t="shared" si="406"/>
        <v>20</v>
      </c>
      <c r="K774" s="118">
        <f t="shared" si="421"/>
        <v>1</v>
      </c>
      <c r="L774" s="8">
        <f t="shared" si="407"/>
        <v>1.0004134</v>
      </c>
      <c r="M774" s="119">
        <f t="shared" si="420"/>
        <v>1.0083006699999999</v>
      </c>
      <c r="N774" s="119">
        <f t="shared" si="414"/>
        <v>1.2174787209564928</v>
      </c>
      <c r="O774" s="112">
        <f t="shared" si="419"/>
        <v>1.21798202</v>
      </c>
      <c r="P774" s="112">
        <f t="shared" si="399"/>
        <v>0</v>
      </c>
      <c r="Q774" s="162">
        <f t="shared" si="410"/>
        <v>0</v>
      </c>
      <c r="R774" s="30">
        <f t="shared" si="411"/>
        <v>0</v>
      </c>
      <c r="S774" s="112">
        <f t="shared" si="416"/>
        <v>0</v>
      </c>
      <c r="T774" s="122">
        <f t="shared" si="408"/>
        <v>0.20100000000000001</v>
      </c>
      <c r="U774" s="120">
        <f t="shared" si="415"/>
        <v>1</v>
      </c>
      <c r="V774" s="120">
        <v>252</v>
      </c>
      <c r="W774" s="119">
        <f t="shared" si="400"/>
        <v>1.000727068</v>
      </c>
      <c r="X774" s="112">
        <f t="shared" si="401"/>
        <v>0</v>
      </c>
      <c r="Y774" s="112">
        <f t="shared" si="402"/>
        <v>0</v>
      </c>
      <c r="Z774" s="125" t="str">
        <f t="shared" si="412"/>
        <v>A+J=</v>
      </c>
      <c r="AA774" s="117">
        <f t="shared" si="413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22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3"/>
      <c r="DE774" s="1"/>
      <c r="DF774" s="1"/>
      <c r="DG774" s="1"/>
      <c r="DH774" s="1"/>
      <c r="DI774" s="1"/>
      <c r="DJ774" s="1"/>
      <c r="DK774" s="1"/>
      <c r="DL774" s="1"/>
      <c r="DM774" s="1"/>
      <c r="DN774" s="4"/>
      <c r="DO774" s="1"/>
      <c r="DP774" s="1"/>
      <c r="DQ774" s="1"/>
      <c r="DR774" s="1"/>
      <c r="DS774" s="1"/>
      <c r="DT774" s="1"/>
    </row>
    <row r="775" spans="1:124" ht="12.75" x14ac:dyDescent="0.2">
      <c r="A775" s="111">
        <f t="shared" si="403"/>
        <v>45040</v>
      </c>
      <c r="B775" s="112">
        <f t="shared" si="396"/>
        <v>0</v>
      </c>
      <c r="C775" s="112">
        <f t="shared" si="409"/>
        <v>0</v>
      </c>
      <c r="D775" s="113">
        <f t="shared" si="404"/>
        <v>5692.31</v>
      </c>
      <c r="E775" s="114">
        <f t="shared" si="417"/>
        <v>5739.56</v>
      </c>
      <c r="F775" s="115">
        <f t="shared" si="418"/>
        <v>45005</v>
      </c>
      <c r="G775" s="116">
        <f t="shared" si="397"/>
        <v>8.3006723105383262E-3</v>
      </c>
      <c r="H775" s="117">
        <f t="shared" si="405"/>
        <v>45068</v>
      </c>
      <c r="I775" s="117">
        <f t="shared" si="398"/>
        <v>45068</v>
      </c>
      <c r="J775" s="118">
        <f t="shared" si="406"/>
        <v>20</v>
      </c>
      <c r="K775" s="118">
        <f t="shared" si="421"/>
        <v>1</v>
      </c>
      <c r="L775" s="8">
        <f t="shared" si="407"/>
        <v>1.0004134</v>
      </c>
      <c r="M775" s="119">
        <f t="shared" si="420"/>
        <v>1.0083006699999999</v>
      </c>
      <c r="N775" s="119">
        <f t="shared" si="414"/>
        <v>1.2174787209564928</v>
      </c>
      <c r="O775" s="112">
        <f t="shared" si="419"/>
        <v>1.21798202</v>
      </c>
      <c r="P775" s="112">
        <f t="shared" si="399"/>
        <v>0</v>
      </c>
      <c r="Q775" s="162">
        <f t="shared" si="410"/>
        <v>0</v>
      </c>
      <c r="R775" s="30">
        <f t="shared" si="411"/>
        <v>0</v>
      </c>
      <c r="S775" s="112">
        <f t="shared" si="416"/>
        <v>0</v>
      </c>
      <c r="T775" s="122">
        <f t="shared" si="408"/>
        <v>0.20100000000000001</v>
      </c>
      <c r="U775" s="120">
        <f t="shared" si="415"/>
        <v>1</v>
      </c>
      <c r="V775" s="120">
        <v>252</v>
      </c>
      <c r="W775" s="119">
        <f t="shared" si="400"/>
        <v>1.000727068</v>
      </c>
      <c r="X775" s="112">
        <f t="shared" si="401"/>
        <v>0</v>
      </c>
      <c r="Y775" s="112">
        <f t="shared" si="402"/>
        <v>0</v>
      </c>
      <c r="Z775" s="125" t="str">
        <f t="shared" si="412"/>
        <v>A+J=</v>
      </c>
      <c r="AA775" s="117">
        <f t="shared" si="413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22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3"/>
      <c r="DE775" s="1"/>
      <c r="DF775" s="1"/>
      <c r="DG775" s="1"/>
      <c r="DH775" s="1"/>
      <c r="DI775" s="1"/>
      <c r="DJ775" s="1"/>
      <c r="DK775" s="1"/>
      <c r="DL775" s="1"/>
      <c r="DM775" s="1"/>
      <c r="DN775" s="4"/>
      <c r="DO775" s="1"/>
      <c r="DP775" s="1"/>
      <c r="DQ775" s="1"/>
      <c r="DR775" s="1"/>
      <c r="DS775" s="1"/>
      <c r="DT775" s="1"/>
    </row>
    <row r="776" spans="1:124" ht="12.75" x14ac:dyDescent="0.2">
      <c r="A776" s="111">
        <f t="shared" si="403"/>
        <v>45041</v>
      </c>
      <c r="B776" s="112">
        <f t="shared" si="396"/>
        <v>0</v>
      </c>
      <c r="C776" s="112">
        <f t="shared" si="409"/>
        <v>0</v>
      </c>
      <c r="D776" s="113">
        <f t="shared" si="404"/>
        <v>5692.31</v>
      </c>
      <c r="E776" s="114">
        <f t="shared" si="417"/>
        <v>5739.56</v>
      </c>
      <c r="F776" s="115">
        <f t="shared" si="418"/>
        <v>45005</v>
      </c>
      <c r="G776" s="116">
        <f t="shared" si="397"/>
        <v>8.3006723105383262E-3</v>
      </c>
      <c r="H776" s="117">
        <f t="shared" si="405"/>
        <v>45068</v>
      </c>
      <c r="I776" s="117">
        <f t="shared" si="398"/>
        <v>45068</v>
      </c>
      <c r="J776" s="118">
        <f t="shared" si="406"/>
        <v>20</v>
      </c>
      <c r="K776" s="118">
        <f t="shared" si="421"/>
        <v>2</v>
      </c>
      <c r="L776" s="8">
        <f t="shared" si="407"/>
        <v>1.00082698</v>
      </c>
      <c r="M776" s="119">
        <f t="shared" si="420"/>
        <v>1.0083006699999999</v>
      </c>
      <c r="N776" s="119">
        <f t="shared" si="414"/>
        <v>1.2174787209564928</v>
      </c>
      <c r="O776" s="112">
        <f t="shared" si="419"/>
        <v>1.21848555</v>
      </c>
      <c r="P776" s="112">
        <f t="shared" si="399"/>
        <v>0</v>
      </c>
      <c r="Q776" s="162">
        <f t="shared" si="410"/>
        <v>0</v>
      </c>
      <c r="R776" s="30">
        <f t="shared" si="411"/>
        <v>0</v>
      </c>
      <c r="S776" s="112">
        <f t="shared" si="416"/>
        <v>0</v>
      </c>
      <c r="T776" s="122">
        <f t="shared" si="408"/>
        <v>0.20100000000000001</v>
      </c>
      <c r="U776" s="120">
        <f t="shared" si="415"/>
        <v>2</v>
      </c>
      <c r="V776" s="120">
        <v>252</v>
      </c>
      <c r="W776" s="119">
        <f t="shared" si="400"/>
        <v>1.0014546639999999</v>
      </c>
      <c r="X776" s="112">
        <f t="shared" si="401"/>
        <v>0</v>
      </c>
      <c r="Y776" s="112">
        <f t="shared" si="402"/>
        <v>0</v>
      </c>
      <c r="Z776" s="125" t="str">
        <f t="shared" si="412"/>
        <v>A+J=</v>
      </c>
      <c r="AA776" s="117">
        <f t="shared" si="413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22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3"/>
      <c r="DE776" s="1"/>
      <c r="DF776" s="1"/>
      <c r="DG776" s="1"/>
      <c r="DH776" s="1"/>
      <c r="DI776" s="1"/>
      <c r="DJ776" s="1"/>
      <c r="DK776" s="1"/>
      <c r="DL776" s="1"/>
      <c r="DM776" s="1"/>
      <c r="DN776" s="4"/>
      <c r="DO776" s="1"/>
      <c r="DP776" s="1"/>
      <c r="DQ776" s="1"/>
      <c r="DR776" s="1"/>
      <c r="DS776" s="1"/>
      <c r="DT776" s="1"/>
    </row>
    <row r="777" spans="1:124" ht="12.75" x14ac:dyDescent="0.2">
      <c r="A777" s="111">
        <f t="shared" si="403"/>
        <v>45042</v>
      </c>
      <c r="B777" s="112">
        <f t="shared" si="396"/>
        <v>0</v>
      </c>
      <c r="C777" s="112">
        <f t="shared" si="409"/>
        <v>0</v>
      </c>
      <c r="D777" s="113">
        <f t="shared" si="404"/>
        <v>5692.31</v>
      </c>
      <c r="E777" s="114">
        <f t="shared" si="417"/>
        <v>5739.56</v>
      </c>
      <c r="F777" s="115">
        <f t="shared" si="418"/>
        <v>45005</v>
      </c>
      <c r="G777" s="116">
        <f t="shared" si="397"/>
        <v>8.3006723105383262E-3</v>
      </c>
      <c r="H777" s="117">
        <f t="shared" si="405"/>
        <v>45068</v>
      </c>
      <c r="I777" s="117">
        <f t="shared" si="398"/>
        <v>45068</v>
      </c>
      <c r="J777" s="118">
        <f t="shared" si="406"/>
        <v>20</v>
      </c>
      <c r="K777" s="118">
        <f t="shared" si="421"/>
        <v>3</v>
      </c>
      <c r="L777" s="8">
        <f t="shared" si="407"/>
        <v>1.0012407299999999</v>
      </c>
      <c r="M777" s="119">
        <f t="shared" si="420"/>
        <v>1.0083006699999999</v>
      </c>
      <c r="N777" s="119">
        <f t="shared" si="414"/>
        <v>1.2174787209564928</v>
      </c>
      <c r="O777" s="112">
        <f t="shared" si="419"/>
        <v>1.21898928</v>
      </c>
      <c r="P777" s="112">
        <f t="shared" si="399"/>
        <v>0</v>
      </c>
      <c r="Q777" s="162">
        <f t="shared" si="410"/>
        <v>0</v>
      </c>
      <c r="R777" s="30">
        <f t="shared" si="411"/>
        <v>0</v>
      </c>
      <c r="S777" s="112">
        <f t="shared" si="416"/>
        <v>0</v>
      </c>
      <c r="T777" s="122">
        <f t="shared" si="408"/>
        <v>0.20100000000000001</v>
      </c>
      <c r="U777" s="120">
        <f t="shared" si="415"/>
        <v>3</v>
      </c>
      <c r="V777" s="120">
        <v>252</v>
      </c>
      <c r="W777" s="119">
        <f t="shared" si="400"/>
        <v>1.00218279</v>
      </c>
      <c r="X777" s="112">
        <f t="shared" si="401"/>
        <v>0</v>
      </c>
      <c r="Y777" s="112">
        <f t="shared" si="402"/>
        <v>0</v>
      </c>
      <c r="Z777" s="125" t="str">
        <f t="shared" si="412"/>
        <v>A+J=</v>
      </c>
      <c r="AA777" s="117">
        <f t="shared" si="413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22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3"/>
      <c r="DE777" s="1"/>
      <c r="DF777" s="1"/>
      <c r="DG777" s="1"/>
      <c r="DH777" s="1"/>
      <c r="DI777" s="1"/>
      <c r="DJ777" s="1"/>
      <c r="DK777" s="1"/>
      <c r="DL777" s="1"/>
      <c r="DM777" s="1"/>
      <c r="DN777" s="4"/>
      <c r="DO777" s="1"/>
      <c r="DP777" s="1"/>
      <c r="DQ777" s="1"/>
      <c r="DR777" s="1"/>
      <c r="DS777" s="1"/>
      <c r="DT777" s="1"/>
    </row>
    <row r="778" spans="1:124" ht="12.75" x14ac:dyDescent="0.2">
      <c r="A778" s="111">
        <f t="shared" si="403"/>
        <v>45043</v>
      </c>
      <c r="B778" s="112">
        <f t="shared" ref="B778:B841" si="422">(P778+X778)</f>
        <v>0</v>
      </c>
      <c r="C778" s="112">
        <f t="shared" si="409"/>
        <v>0</v>
      </c>
      <c r="D778" s="113">
        <f t="shared" si="404"/>
        <v>5692.31</v>
      </c>
      <c r="E778" s="114">
        <f t="shared" si="417"/>
        <v>5739.56</v>
      </c>
      <c r="F778" s="115">
        <f t="shared" si="418"/>
        <v>45005</v>
      </c>
      <c r="G778" s="116">
        <f t="shared" ref="G778:G841" si="423">(E778/D778)-1</f>
        <v>8.3006723105383262E-3</v>
      </c>
      <c r="H778" s="117">
        <f t="shared" si="405"/>
        <v>45068</v>
      </c>
      <c r="I778" s="117">
        <f t="shared" ref="I778:I841" si="424">IF(A778&gt;I777,H778,I777)</f>
        <v>45068</v>
      </c>
      <c r="J778" s="118">
        <f t="shared" si="406"/>
        <v>20</v>
      </c>
      <c r="K778" s="118">
        <f t="shared" si="421"/>
        <v>4</v>
      </c>
      <c r="L778" s="8">
        <f t="shared" si="407"/>
        <v>1.0016546399999999</v>
      </c>
      <c r="M778" s="119">
        <f t="shared" si="420"/>
        <v>1.0083006699999999</v>
      </c>
      <c r="N778" s="119">
        <f t="shared" si="414"/>
        <v>1.2174787209564928</v>
      </c>
      <c r="O778" s="112">
        <f t="shared" si="419"/>
        <v>1.2194932000000001</v>
      </c>
      <c r="P778" s="112">
        <f t="shared" ref="P778:P841" si="425">TRUNC(C778*O778,8)</f>
        <v>0</v>
      </c>
      <c r="Q778" s="162">
        <f t="shared" si="410"/>
        <v>0</v>
      </c>
      <c r="R778" s="30">
        <f t="shared" si="411"/>
        <v>0</v>
      </c>
      <c r="S778" s="112">
        <f t="shared" si="416"/>
        <v>0</v>
      </c>
      <c r="T778" s="122">
        <f t="shared" si="408"/>
        <v>0.20100000000000001</v>
      </c>
      <c r="U778" s="120">
        <f t="shared" si="415"/>
        <v>4</v>
      </c>
      <c r="V778" s="120">
        <v>252</v>
      </c>
      <c r="W778" s="119">
        <f t="shared" ref="W778:W841" si="426">ROUND((1+T778)^TRUNC((U778/V778),9),9)</f>
        <v>1.0029114450000001</v>
      </c>
      <c r="X778" s="112">
        <f t="shared" ref="X778:X841" si="427">TRUNC((P778*(W778-1)),8)</f>
        <v>0</v>
      </c>
      <c r="Y778" s="112">
        <f t="shared" ref="Y778:Y841" si="428">IF(Q778&gt;0,S778+X778,0)</f>
        <v>0</v>
      </c>
      <c r="Z778" s="125" t="str">
        <f t="shared" si="412"/>
        <v>A+J=</v>
      </c>
      <c r="AA778" s="117">
        <f t="shared" si="413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22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3"/>
      <c r="DE778" s="1"/>
      <c r="DF778" s="1"/>
      <c r="DG778" s="1"/>
      <c r="DH778" s="1"/>
      <c r="DI778" s="1"/>
      <c r="DJ778" s="1"/>
      <c r="DK778" s="1"/>
      <c r="DL778" s="1"/>
      <c r="DM778" s="1"/>
      <c r="DN778" s="4"/>
      <c r="DO778" s="1"/>
      <c r="DP778" s="1"/>
      <c r="DQ778" s="1"/>
      <c r="DR778" s="1"/>
      <c r="DS778" s="1"/>
      <c r="DT778" s="1"/>
    </row>
    <row r="779" spans="1:124" ht="12.75" x14ac:dyDescent="0.2">
      <c r="A779" s="111">
        <f t="shared" ref="A779:A842" si="429">(A778+1)</f>
        <v>45044</v>
      </c>
      <c r="B779" s="112">
        <f t="shared" si="422"/>
        <v>0</v>
      </c>
      <c r="C779" s="112">
        <f t="shared" si="409"/>
        <v>0</v>
      </c>
      <c r="D779" s="113">
        <f t="shared" ref="D779:D842" si="430">IF(E779=E778,D778,E778)</f>
        <v>5692.31</v>
      </c>
      <c r="E779" s="114">
        <f t="shared" si="417"/>
        <v>5739.56</v>
      </c>
      <c r="F779" s="115">
        <f t="shared" si="418"/>
        <v>45005</v>
      </c>
      <c r="G779" s="116">
        <f t="shared" si="423"/>
        <v>8.3006723105383262E-3</v>
      </c>
      <c r="H779" s="117">
        <f t="shared" ref="H779:H842" si="431">IF(DAY(A779)=H$9,VLOOKUP(A779,AH$118:AN$450,4),H778)</f>
        <v>45068</v>
      </c>
      <c r="I779" s="117">
        <f t="shared" si="424"/>
        <v>45068</v>
      </c>
      <c r="J779" s="118">
        <f t="shared" ref="J779:J842" si="432">IF(I779=I778,J778,NETWORKDAYS(I778,I779,$AD$148:$AD$502)-1)</f>
        <v>20</v>
      </c>
      <c r="K779" s="118">
        <f t="shared" si="421"/>
        <v>5</v>
      </c>
      <c r="L779" s="8">
        <f t="shared" ref="L779:L842" si="433">IF(E779&lt;D779,1,TRUNC((E779/D779)^TRUNC((K779/J779),9),8))</f>
        <v>1.00206873</v>
      </c>
      <c r="M779" s="119">
        <f t="shared" si="420"/>
        <v>1.0083006699999999</v>
      </c>
      <c r="N779" s="119">
        <f t="shared" si="414"/>
        <v>1.2174787209564928</v>
      </c>
      <c r="O779" s="112">
        <f t="shared" si="419"/>
        <v>1.2199973500000001</v>
      </c>
      <c r="P779" s="112">
        <f t="shared" si="425"/>
        <v>0</v>
      </c>
      <c r="Q779" s="162">
        <f t="shared" si="410"/>
        <v>0</v>
      </c>
      <c r="R779" s="30">
        <f t="shared" si="411"/>
        <v>0</v>
      </c>
      <c r="S779" s="112">
        <f t="shared" si="416"/>
        <v>0</v>
      </c>
      <c r="T779" s="122">
        <f t="shared" ref="T779:T842" si="434">(T778)</f>
        <v>0.20100000000000001</v>
      </c>
      <c r="U779" s="120">
        <f t="shared" si="415"/>
        <v>5</v>
      </c>
      <c r="V779" s="120">
        <v>252</v>
      </c>
      <c r="W779" s="119">
        <f t="shared" si="426"/>
        <v>1.00364063</v>
      </c>
      <c r="X779" s="112">
        <f t="shared" si="427"/>
        <v>0</v>
      </c>
      <c r="Y779" s="112">
        <f t="shared" si="428"/>
        <v>0</v>
      </c>
      <c r="Z779" s="125" t="str">
        <f t="shared" si="412"/>
        <v>A+J=</v>
      </c>
      <c r="AA779" s="117">
        <f t="shared" si="413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22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3"/>
      <c r="DE779" s="1"/>
      <c r="DF779" s="1"/>
      <c r="DG779" s="1"/>
      <c r="DH779" s="1"/>
      <c r="DI779" s="1"/>
      <c r="DJ779" s="1"/>
      <c r="DK779" s="1"/>
      <c r="DL779" s="1"/>
      <c r="DM779" s="1"/>
      <c r="DN779" s="4"/>
      <c r="DO779" s="1"/>
      <c r="DP779" s="1"/>
      <c r="DQ779" s="1"/>
      <c r="DR779" s="1"/>
      <c r="DS779" s="1"/>
      <c r="DT779" s="1"/>
    </row>
    <row r="780" spans="1:124" ht="12.75" x14ac:dyDescent="0.2">
      <c r="A780" s="111">
        <f t="shared" si="429"/>
        <v>45045</v>
      </c>
      <c r="B780" s="112">
        <f t="shared" si="422"/>
        <v>0</v>
      </c>
      <c r="C780" s="112">
        <f t="shared" ref="C780:C843" si="435">TRUNC(IF(Q779&gt;0,VLOOKUP(A779,$AD$12:$AE$140,2),C779),8)</f>
        <v>0</v>
      </c>
      <c r="D780" s="113">
        <f t="shared" si="430"/>
        <v>5692.31</v>
      </c>
      <c r="E780" s="114">
        <f t="shared" si="417"/>
        <v>5739.56</v>
      </c>
      <c r="F780" s="115">
        <f t="shared" si="418"/>
        <v>45005</v>
      </c>
      <c r="G780" s="116">
        <f t="shared" si="423"/>
        <v>8.3006723105383262E-3</v>
      </c>
      <c r="H780" s="117">
        <f t="shared" si="431"/>
        <v>45068</v>
      </c>
      <c r="I780" s="117">
        <f t="shared" si="424"/>
        <v>45068</v>
      </c>
      <c r="J780" s="118">
        <f t="shared" si="432"/>
        <v>20</v>
      </c>
      <c r="K780" s="118">
        <f t="shared" si="421"/>
        <v>6</v>
      </c>
      <c r="L780" s="8">
        <f t="shared" si="433"/>
        <v>1.002483</v>
      </c>
      <c r="M780" s="119">
        <f t="shared" si="420"/>
        <v>1.0083006699999999</v>
      </c>
      <c r="N780" s="119">
        <f t="shared" si="414"/>
        <v>1.2174787209564928</v>
      </c>
      <c r="O780" s="112">
        <f t="shared" si="419"/>
        <v>1.2205017199999999</v>
      </c>
      <c r="P780" s="112">
        <f t="shared" si="425"/>
        <v>0</v>
      </c>
      <c r="Q780" s="162">
        <f t="shared" ref="Q780:Q843" si="436">IF(VLOOKUP(A780,AD$10:AK$140,8)=VLOOKUP(A779,AD$10:AK$140,8),0,VLOOKUP(A780,AD$10:AK$140,8))</f>
        <v>0</v>
      </c>
      <c r="R780" s="30">
        <f t="shared" ref="R780:R843" si="437">IF(Q780&gt;0,VLOOKUP($A780,$AD$10:$AI$140,6),0)</f>
        <v>0</v>
      </c>
      <c r="S780" s="112">
        <f t="shared" si="416"/>
        <v>0</v>
      </c>
      <c r="T780" s="122">
        <f t="shared" si="434"/>
        <v>0.20100000000000001</v>
      </c>
      <c r="U780" s="120">
        <f t="shared" si="415"/>
        <v>6</v>
      </c>
      <c r="V780" s="120">
        <v>252</v>
      </c>
      <c r="W780" s="119">
        <f t="shared" si="426"/>
        <v>1.0043703450000001</v>
      </c>
      <c r="X780" s="112">
        <f t="shared" si="427"/>
        <v>0</v>
      </c>
      <c r="Y780" s="112">
        <f t="shared" si="428"/>
        <v>0</v>
      </c>
      <c r="Z780" s="125" t="str">
        <f t="shared" ref="Z780:Z843" si="438">IF($Q779&gt;0,VLOOKUP($A779,$AD$10:$AM$140,9),Z779)</f>
        <v>A+J=</v>
      </c>
      <c r="AA780" s="117">
        <f t="shared" ref="AA780:AA843" si="439">IF($Q779&gt;0,VLOOKUP($A779,$AD$10:$AM$140,10),AA779)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22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3"/>
      <c r="DE780" s="1"/>
      <c r="DF780" s="1"/>
      <c r="DG780" s="1"/>
      <c r="DH780" s="1"/>
      <c r="DI780" s="1"/>
      <c r="DJ780" s="1"/>
      <c r="DK780" s="1"/>
      <c r="DL780" s="1"/>
      <c r="DM780" s="1"/>
      <c r="DN780" s="4"/>
      <c r="DO780" s="1"/>
      <c r="DP780" s="1"/>
      <c r="DQ780" s="1"/>
      <c r="DR780" s="1"/>
      <c r="DS780" s="1"/>
      <c r="DT780" s="1"/>
    </row>
    <row r="781" spans="1:124" ht="12.75" x14ac:dyDescent="0.2">
      <c r="A781" s="111">
        <f t="shared" si="429"/>
        <v>45046</v>
      </c>
      <c r="B781" s="112">
        <f t="shared" si="422"/>
        <v>0</v>
      </c>
      <c r="C781" s="112">
        <f t="shared" si="435"/>
        <v>0</v>
      </c>
      <c r="D781" s="113">
        <f t="shared" si="430"/>
        <v>5692.31</v>
      </c>
      <c r="E781" s="114">
        <f t="shared" si="417"/>
        <v>5739.56</v>
      </c>
      <c r="F781" s="115">
        <f t="shared" si="418"/>
        <v>45005</v>
      </c>
      <c r="G781" s="116">
        <f t="shared" si="423"/>
        <v>8.3006723105383262E-3</v>
      </c>
      <c r="H781" s="117">
        <f t="shared" si="431"/>
        <v>45068</v>
      </c>
      <c r="I781" s="117">
        <f t="shared" si="424"/>
        <v>45068</v>
      </c>
      <c r="J781" s="118">
        <f t="shared" si="432"/>
        <v>20</v>
      </c>
      <c r="K781" s="118">
        <f t="shared" si="421"/>
        <v>6</v>
      </c>
      <c r="L781" s="8">
        <f t="shared" si="433"/>
        <v>1.002483</v>
      </c>
      <c r="M781" s="119">
        <f t="shared" si="420"/>
        <v>1.0083006699999999</v>
      </c>
      <c r="N781" s="119">
        <f t="shared" si="414"/>
        <v>1.2174787209564928</v>
      </c>
      <c r="O781" s="112">
        <f t="shared" si="419"/>
        <v>1.2205017199999999</v>
      </c>
      <c r="P781" s="112">
        <f t="shared" si="425"/>
        <v>0</v>
      </c>
      <c r="Q781" s="162">
        <f t="shared" si="436"/>
        <v>0</v>
      </c>
      <c r="R781" s="30">
        <f t="shared" si="437"/>
        <v>0</v>
      </c>
      <c r="S781" s="112">
        <f t="shared" si="416"/>
        <v>0</v>
      </c>
      <c r="T781" s="122">
        <f t="shared" si="434"/>
        <v>0.20100000000000001</v>
      </c>
      <c r="U781" s="120">
        <f t="shared" si="415"/>
        <v>6</v>
      </c>
      <c r="V781" s="120">
        <v>252</v>
      </c>
      <c r="W781" s="119">
        <f t="shared" si="426"/>
        <v>1.0043703450000001</v>
      </c>
      <c r="X781" s="112">
        <f t="shared" si="427"/>
        <v>0</v>
      </c>
      <c r="Y781" s="112">
        <f t="shared" si="428"/>
        <v>0</v>
      </c>
      <c r="Z781" s="125" t="str">
        <f t="shared" si="438"/>
        <v>A+J=</v>
      </c>
      <c r="AA781" s="117">
        <f t="shared" si="439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22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3"/>
      <c r="DE781" s="1"/>
      <c r="DF781" s="1"/>
      <c r="DG781" s="1"/>
      <c r="DH781" s="1"/>
      <c r="DI781" s="1"/>
      <c r="DJ781" s="1"/>
      <c r="DK781" s="1"/>
      <c r="DL781" s="1"/>
      <c r="DM781" s="1"/>
      <c r="DN781" s="4"/>
      <c r="DO781" s="1"/>
      <c r="DP781" s="1"/>
      <c r="DQ781" s="1"/>
      <c r="DR781" s="1"/>
      <c r="DS781" s="1"/>
      <c r="DT781" s="1"/>
    </row>
    <row r="782" spans="1:124" ht="12.75" x14ac:dyDescent="0.2">
      <c r="A782" s="111">
        <f t="shared" si="429"/>
        <v>45047</v>
      </c>
      <c r="B782" s="112">
        <f t="shared" si="422"/>
        <v>0</v>
      </c>
      <c r="C782" s="112">
        <f t="shared" si="435"/>
        <v>0</v>
      </c>
      <c r="D782" s="113">
        <f t="shared" si="430"/>
        <v>5692.31</v>
      </c>
      <c r="E782" s="114">
        <f t="shared" si="417"/>
        <v>5739.56</v>
      </c>
      <c r="F782" s="115">
        <f t="shared" si="418"/>
        <v>45005</v>
      </c>
      <c r="G782" s="116">
        <f t="shared" si="423"/>
        <v>8.3006723105383262E-3</v>
      </c>
      <c r="H782" s="117">
        <f t="shared" si="431"/>
        <v>45068</v>
      </c>
      <c r="I782" s="117">
        <f t="shared" si="424"/>
        <v>45068</v>
      </c>
      <c r="J782" s="118">
        <f t="shared" si="432"/>
        <v>20</v>
      </c>
      <c r="K782" s="118">
        <f t="shared" si="421"/>
        <v>6</v>
      </c>
      <c r="L782" s="8">
        <f t="shared" si="433"/>
        <v>1.002483</v>
      </c>
      <c r="M782" s="119">
        <f t="shared" si="420"/>
        <v>1.0083006699999999</v>
      </c>
      <c r="N782" s="119">
        <f t="shared" si="414"/>
        <v>1.2174787209564928</v>
      </c>
      <c r="O782" s="112">
        <f t="shared" si="419"/>
        <v>1.2205017199999999</v>
      </c>
      <c r="P782" s="112">
        <f t="shared" si="425"/>
        <v>0</v>
      </c>
      <c r="Q782" s="162">
        <f t="shared" si="436"/>
        <v>0</v>
      </c>
      <c r="R782" s="30">
        <f t="shared" si="437"/>
        <v>0</v>
      </c>
      <c r="S782" s="112">
        <f t="shared" si="416"/>
        <v>0</v>
      </c>
      <c r="T782" s="122">
        <f t="shared" si="434"/>
        <v>0.20100000000000001</v>
      </c>
      <c r="U782" s="120">
        <f t="shared" si="415"/>
        <v>6</v>
      </c>
      <c r="V782" s="120">
        <v>252</v>
      </c>
      <c r="W782" s="119">
        <f t="shared" si="426"/>
        <v>1.0043703450000001</v>
      </c>
      <c r="X782" s="112">
        <f t="shared" si="427"/>
        <v>0</v>
      </c>
      <c r="Y782" s="112">
        <f t="shared" si="428"/>
        <v>0</v>
      </c>
      <c r="Z782" s="125" t="str">
        <f t="shared" si="438"/>
        <v>A+J=</v>
      </c>
      <c r="AA782" s="117">
        <f t="shared" si="439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22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3"/>
      <c r="DE782" s="1"/>
      <c r="DF782" s="1"/>
      <c r="DG782" s="1"/>
      <c r="DH782" s="1"/>
      <c r="DI782" s="1"/>
      <c r="DJ782" s="1"/>
      <c r="DK782" s="1"/>
      <c r="DL782" s="1"/>
      <c r="DM782" s="1"/>
      <c r="DN782" s="4"/>
      <c r="DO782" s="1"/>
      <c r="DP782" s="1"/>
      <c r="DQ782" s="1"/>
      <c r="DR782" s="1"/>
      <c r="DS782" s="1"/>
      <c r="DT782" s="1"/>
    </row>
    <row r="783" spans="1:124" ht="12.75" x14ac:dyDescent="0.2">
      <c r="A783" s="111">
        <f t="shared" si="429"/>
        <v>45048</v>
      </c>
      <c r="B783" s="112">
        <f t="shared" si="422"/>
        <v>0</v>
      </c>
      <c r="C783" s="112">
        <f t="shared" si="435"/>
        <v>0</v>
      </c>
      <c r="D783" s="113">
        <f t="shared" si="430"/>
        <v>5692.31</v>
      </c>
      <c r="E783" s="114">
        <f t="shared" si="417"/>
        <v>5739.56</v>
      </c>
      <c r="F783" s="115">
        <f t="shared" si="418"/>
        <v>45005</v>
      </c>
      <c r="G783" s="116">
        <f t="shared" si="423"/>
        <v>8.3006723105383262E-3</v>
      </c>
      <c r="H783" s="117">
        <f t="shared" si="431"/>
        <v>45068</v>
      </c>
      <c r="I783" s="117">
        <f t="shared" si="424"/>
        <v>45068</v>
      </c>
      <c r="J783" s="118">
        <f t="shared" si="432"/>
        <v>20</v>
      </c>
      <c r="K783" s="118">
        <f t="shared" si="421"/>
        <v>6</v>
      </c>
      <c r="L783" s="8">
        <f t="shared" si="433"/>
        <v>1.002483</v>
      </c>
      <c r="M783" s="119">
        <f t="shared" si="420"/>
        <v>1.0083006699999999</v>
      </c>
      <c r="N783" s="119">
        <f t="shared" si="414"/>
        <v>1.2174787209564928</v>
      </c>
      <c r="O783" s="112">
        <f t="shared" si="419"/>
        <v>1.2205017199999999</v>
      </c>
      <c r="P783" s="112">
        <f t="shared" si="425"/>
        <v>0</v>
      </c>
      <c r="Q783" s="162">
        <f t="shared" si="436"/>
        <v>0</v>
      </c>
      <c r="R783" s="30">
        <f t="shared" si="437"/>
        <v>0</v>
      </c>
      <c r="S783" s="112">
        <f t="shared" si="416"/>
        <v>0</v>
      </c>
      <c r="T783" s="122">
        <f t="shared" si="434"/>
        <v>0.20100000000000001</v>
      </c>
      <c r="U783" s="120">
        <f t="shared" si="415"/>
        <v>6</v>
      </c>
      <c r="V783" s="120">
        <v>252</v>
      </c>
      <c r="W783" s="119">
        <f t="shared" si="426"/>
        <v>1.0043703450000001</v>
      </c>
      <c r="X783" s="112">
        <f t="shared" si="427"/>
        <v>0</v>
      </c>
      <c r="Y783" s="112">
        <f t="shared" si="428"/>
        <v>0</v>
      </c>
      <c r="Z783" s="125" t="str">
        <f t="shared" si="438"/>
        <v>A+J=</v>
      </c>
      <c r="AA783" s="117">
        <f t="shared" si="439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22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3"/>
      <c r="DE783" s="1"/>
      <c r="DF783" s="1"/>
      <c r="DG783" s="1"/>
      <c r="DH783" s="1"/>
      <c r="DI783" s="1"/>
      <c r="DJ783" s="1"/>
      <c r="DK783" s="1"/>
      <c r="DL783" s="1"/>
      <c r="DM783" s="1"/>
      <c r="DN783" s="4"/>
      <c r="DO783" s="1"/>
      <c r="DP783" s="1"/>
      <c r="DQ783" s="1"/>
      <c r="DR783" s="1"/>
      <c r="DS783" s="1"/>
      <c r="DT783" s="1"/>
    </row>
    <row r="784" spans="1:124" ht="12.75" x14ac:dyDescent="0.2">
      <c r="A784" s="111">
        <f t="shared" si="429"/>
        <v>45049</v>
      </c>
      <c r="B784" s="112">
        <f t="shared" si="422"/>
        <v>0</v>
      </c>
      <c r="C784" s="112">
        <f t="shared" si="435"/>
        <v>0</v>
      </c>
      <c r="D784" s="113">
        <f t="shared" si="430"/>
        <v>5692.31</v>
      </c>
      <c r="E784" s="114">
        <f t="shared" si="417"/>
        <v>5739.56</v>
      </c>
      <c r="F784" s="115">
        <f t="shared" si="418"/>
        <v>45005</v>
      </c>
      <c r="G784" s="116">
        <f t="shared" si="423"/>
        <v>8.3006723105383262E-3</v>
      </c>
      <c r="H784" s="117">
        <f t="shared" si="431"/>
        <v>45068</v>
      </c>
      <c r="I784" s="117">
        <f t="shared" si="424"/>
        <v>45068</v>
      </c>
      <c r="J784" s="118">
        <f t="shared" si="432"/>
        <v>20</v>
      </c>
      <c r="K784" s="118">
        <f t="shared" si="421"/>
        <v>7</v>
      </c>
      <c r="L784" s="8">
        <f t="shared" si="433"/>
        <v>1.00289743</v>
      </c>
      <c r="M784" s="119">
        <f t="shared" si="420"/>
        <v>1.0083006699999999</v>
      </c>
      <c r="N784" s="119">
        <f t="shared" si="414"/>
        <v>1.2174787209564928</v>
      </c>
      <c r="O784" s="112">
        <f t="shared" si="419"/>
        <v>1.2210062800000001</v>
      </c>
      <c r="P784" s="112">
        <f t="shared" si="425"/>
        <v>0</v>
      </c>
      <c r="Q784" s="162">
        <f t="shared" si="436"/>
        <v>0</v>
      </c>
      <c r="R784" s="30">
        <f t="shared" si="437"/>
        <v>0</v>
      </c>
      <c r="S784" s="112">
        <f t="shared" si="416"/>
        <v>0</v>
      </c>
      <c r="T784" s="122">
        <f t="shared" si="434"/>
        <v>0.20100000000000001</v>
      </c>
      <c r="U784" s="120">
        <f t="shared" si="415"/>
        <v>7</v>
      </c>
      <c r="V784" s="120">
        <v>252</v>
      </c>
      <c r="W784" s="119">
        <f t="shared" si="426"/>
        <v>1.0051005900000001</v>
      </c>
      <c r="X784" s="112">
        <f t="shared" si="427"/>
        <v>0</v>
      </c>
      <c r="Y784" s="112">
        <f t="shared" si="428"/>
        <v>0</v>
      </c>
      <c r="Z784" s="125" t="str">
        <f t="shared" si="438"/>
        <v>A+J=</v>
      </c>
      <c r="AA784" s="117">
        <f t="shared" si="439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22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3"/>
      <c r="DE784" s="1"/>
      <c r="DF784" s="1"/>
      <c r="DG784" s="1"/>
      <c r="DH784" s="1"/>
      <c r="DI784" s="1"/>
      <c r="DJ784" s="1"/>
      <c r="DK784" s="1"/>
      <c r="DL784" s="1"/>
      <c r="DM784" s="1"/>
      <c r="DN784" s="4"/>
      <c r="DO784" s="1"/>
      <c r="DP784" s="1"/>
      <c r="DQ784" s="1"/>
      <c r="DR784" s="1"/>
      <c r="DS784" s="1"/>
      <c r="DT784" s="1"/>
    </row>
    <row r="785" spans="1:124" ht="12.75" x14ac:dyDescent="0.2">
      <c r="A785" s="111">
        <f t="shared" si="429"/>
        <v>45050</v>
      </c>
      <c r="B785" s="112">
        <f t="shared" si="422"/>
        <v>0</v>
      </c>
      <c r="C785" s="112">
        <f t="shared" si="435"/>
        <v>0</v>
      </c>
      <c r="D785" s="113">
        <f t="shared" si="430"/>
        <v>5692.31</v>
      </c>
      <c r="E785" s="114">
        <f t="shared" si="417"/>
        <v>5739.56</v>
      </c>
      <c r="F785" s="115">
        <f t="shared" si="418"/>
        <v>45005</v>
      </c>
      <c r="G785" s="116">
        <f t="shared" si="423"/>
        <v>8.3006723105383262E-3</v>
      </c>
      <c r="H785" s="117">
        <f t="shared" si="431"/>
        <v>45068</v>
      </c>
      <c r="I785" s="117">
        <f t="shared" si="424"/>
        <v>45068</v>
      </c>
      <c r="J785" s="118">
        <f t="shared" si="432"/>
        <v>20</v>
      </c>
      <c r="K785" s="118">
        <f t="shared" si="421"/>
        <v>8</v>
      </c>
      <c r="L785" s="8">
        <f t="shared" si="433"/>
        <v>1.00331203</v>
      </c>
      <c r="M785" s="119">
        <f t="shared" si="420"/>
        <v>1.0083006699999999</v>
      </c>
      <c r="N785" s="119">
        <f t="shared" si="414"/>
        <v>1.2174787209564928</v>
      </c>
      <c r="O785" s="112">
        <f t="shared" si="419"/>
        <v>1.22151104</v>
      </c>
      <c r="P785" s="112">
        <f t="shared" si="425"/>
        <v>0</v>
      </c>
      <c r="Q785" s="162">
        <f t="shared" si="436"/>
        <v>0</v>
      </c>
      <c r="R785" s="30">
        <f t="shared" si="437"/>
        <v>0</v>
      </c>
      <c r="S785" s="112">
        <f t="shared" si="416"/>
        <v>0</v>
      </c>
      <c r="T785" s="122">
        <f t="shared" si="434"/>
        <v>0.20100000000000001</v>
      </c>
      <c r="U785" s="120">
        <f t="shared" si="415"/>
        <v>8</v>
      </c>
      <c r="V785" s="120">
        <v>252</v>
      </c>
      <c r="W785" s="119">
        <f t="shared" si="426"/>
        <v>1.005831366</v>
      </c>
      <c r="X785" s="112">
        <f t="shared" si="427"/>
        <v>0</v>
      </c>
      <c r="Y785" s="112">
        <f t="shared" si="428"/>
        <v>0</v>
      </c>
      <c r="Z785" s="125" t="str">
        <f t="shared" si="438"/>
        <v>A+J=</v>
      </c>
      <c r="AA785" s="117">
        <f t="shared" si="439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22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3"/>
      <c r="DE785" s="1"/>
      <c r="DF785" s="1"/>
      <c r="DG785" s="1"/>
      <c r="DH785" s="1"/>
      <c r="DI785" s="1"/>
      <c r="DJ785" s="1"/>
      <c r="DK785" s="1"/>
      <c r="DL785" s="1"/>
      <c r="DM785" s="1"/>
      <c r="DN785" s="4"/>
      <c r="DO785" s="1"/>
      <c r="DP785" s="1"/>
      <c r="DQ785" s="1"/>
      <c r="DR785" s="1"/>
      <c r="DS785" s="1"/>
      <c r="DT785" s="1"/>
    </row>
    <row r="786" spans="1:124" ht="12.75" x14ac:dyDescent="0.2">
      <c r="A786" s="111">
        <f t="shared" si="429"/>
        <v>45051</v>
      </c>
      <c r="B786" s="112">
        <f t="shared" si="422"/>
        <v>0</v>
      </c>
      <c r="C786" s="112">
        <f t="shared" si="435"/>
        <v>0</v>
      </c>
      <c r="D786" s="113">
        <f t="shared" si="430"/>
        <v>5692.31</v>
      </c>
      <c r="E786" s="114">
        <f t="shared" si="417"/>
        <v>5739.56</v>
      </c>
      <c r="F786" s="115">
        <f t="shared" si="418"/>
        <v>45005</v>
      </c>
      <c r="G786" s="116">
        <f t="shared" si="423"/>
        <v>8.3006723105383262E-3</v>
      </c>
      <c r="H786" s="117">
        <f t="shared" si="431"/>
        <v>45068</v>
      </c>
      <c r="I786" s="117">
        <f t="shared" si="424"/>
        <v>45068</v>
      </c>
      <c r="J786" s="118">
        <f t="shared" si="432"/>
        <v>20</v>
      </c>
      <c r="K786" s="118">
        <f t="shared" si="421"/>
        <v>9</v>
      </c>
      <c r="L786" s="8">
        <f t="shared" si="433"/>
        <v>1.0037268100000001</v>
      </c>
      <c r="M786" s="119">
        <f t="shared" si="420"/>
        <v>1.0083006699999999</v>
      </c>
      <c r="N786" s="119">
        <f t="shared" si="414"/>
        <v>1.2174787209564928</v>
      </c>
      <c r="O786" s="112">
        <f t="shared" si="419"/>
        <v>1.22201603</v>
      </c>
      <c r="P786" s="112">
        <f t="shared" si="425"/>
        <v>0</v>
      </c>
      <c r="Q786" s="162">
        <f t="shared" si="436"/>
        <v>0</v>
      </c>
      <c r="R786" s="30">
        <f t="shared" si="437"/>
        <v>0</v>
      </c>
      <c r="S786" s="112">
        <f t="shared" si="416"/>
        <v>0</v>
      </c>
      <c r="T786" s="122">
        <f t="shared" si="434"/>
        <v>0.20100000000000001</v>
      </c>
      <c r="U786" s="120">
        <f t="shared" si="415"/>
        <v>9</v>
      </c>
      <c r="V786" s="120">
        <v>252</v>
      </c>
      <c r="W786" s="119">
        <f t="shared" si="426"/>
        <v>1.006562674</v>
      </c>
      <c r="X786" s="112">
        <f t="shared" si="427"/>
        <v>0</v>
      </c>
      <c r="Y786" s="112">
        <f t="shared" si="428"/>
        <v>0</v>
      </c>
      <c r="Z786" s="125" t="str">
        <f t="shared" si="438"/>
        <v>A+J=</v>
      </c>
      <c r="AA786" s="117">
        <f t="shared" si="439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22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3"/>
      <c r="DE786" s="1"/>
      <c r="DF786" s="1"/>
      <c r="DG786" s="1"/>
      <c r="DH786" s="1"/>
      <c r="DI786" s="1"/>
      <c r="DJ786" s="1"/>
      <c r="DK786" s="1"/>
      <c r="DL786" s="1"/>
      <c r="DM786" s="1"/>
      <c r="DN786" s="4"/>
      <c r="DO786" s="1"/>
      <c r="DP786" s="1"/>
      <c r="DQ786" s="1"/>
      <c r="DR786" s="1"/>
      <c r="DS786" s="1"/>
      <c r="DT786" s="1"/>
    </row>
    <row r="787" spans="1:124" ht="12.75" x14ac:dyDescent="0.2">
      <c r="A787" s="111">
        <f t="shared" si="429"/>
        <v>45052</v>
      </c>
      <c r="B787" s="112">
        <f t="shared" si="422"/>
        <v>0</v>
      </c>
      <c r="C787" s="112">
        <f t="shared" si="435"/>
        <v>0</v>
      </c>
      <c r="D787" s="113">
        <f t="shared" si="430"/>
        <v>5692.31</v>
      </c>
      <c r="E787" s="114">
        <f t="shared" si="417"/>
        <v>5739.56</v>
      </c>
      <c r="F787" s="115">
        <f t="shared" si="418"/>
        <v>45005</v>
      </c>
      <c r="G787" s="116">
        <f t="shared" si="423"/>
        <v>8.3006723105383262E-3</v>
      </c>
      <c r="H787" s="117">
        <f t="shared" si="431"/>
        <v>45068</v>
      </c>
      <c r="I787" s="117">
        <f t="shared" si="424"/>
        <v>45068</v>
      </c>
      <c r="J787" s="118">
        <f t="shared" si="432"/>
        <v>20</v>
      </c>
      <c r="K787" s="118">
        <f t="shared" si="421"/>
        <v>10</v>
      </c>
      <c r="L787" s="8">
        <f t="shared" si="433"/>
        <v>1.0041417500000001</v>
      </c>
      <c r="M787" s="119">
        <f t="shared" si="420"/>
        <v>1.0083006699999999</v>
      </c>
      <c r="N787" s="119">
        <f t="shared" si="414"/>
        <v>1.2174787209564928</v>
      </c>
      <c r="O787" s="112">
        <f t="shared" si="419"/>
        <v>1.22252121</v>
      </c>
      <c r="P787" s="112">
        <f t="shared" si="425"/>
        <v>0</v>
      </c>
      <c r="Q787" s="162">
        <f t="shared" si="436"/>
        <v>0</v>
      </c>
      <c r="R787" s="30">
        <f t="shared" si="437"/>
        <v>0</v>
      </c>
      <c r="S787" s="112">
        <f t="shared" si="416"/>
        <v>0</v>
      </c>
      <c r="T787" s="122">
        <f t="shared" si="434"/>
        <v>0.20100000000000001</v>
      </c>
      <c r="U787" s="120">
        <f t="shared" si="415"/>
        <v>10</v>
      </c>
      <c r="V787" s="120">
        <v>252</v>
      </c>
      <c r="W787" s="119">
        <f t="shared" si="426"/>
        <v>1.007294514</v>
      </c>
      <c r="X787" s="112">
        <f t="shared" si="427"/>
        <v>0</v>
      </c>
      <c r="Y787" s="112">
        <f t="shared" si="428"/>
        <v>0</v>
      </c>
      <c r="Z787" s="125" t="str">
        <f t="shared" si="438"/>
        <v>A+J=</v>
      </c>
      <c r="AA787" s="117">
        <f t="shared" si="439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22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3"/>
      <c r="DE787" s="1"/>
      <c r="DF787" s="1"/>
      <c r="DG787" s="1"/>
      <c r="DH787" s="1"/>
      <c r="DI787" s="1"/>
      <c r="DJ787" s="1"/>
      <c r="DK787" s="1"/>
      <c r="DL787" s="1"/>
      <c r="DM787" s="1"/>
      <c r="DN787" s="4"/>
      <c r="DO787" s="1"/>
      <c r="DP787" s="1"/>
      <c r="DQ787" s="1"/>
      <c r="DR787" s="1"/>
      <c r="DS787" s="1"/>
      <c r="DT787" s="1"/>
    </row>
    <row r="788" spans="1:124" ht="12.75" x14ac:dyDescent="0.2">
      <c r="A788" s="111">
        <f t="shared" si="429"/>
        <v>45053</v>
      </c>
      <c r="B788" s="112">
        <f t="shared" si="422"/>
        <v>0</v>
      </c>
      <c r="C788" s="112">
        <f t="shared" si="435"/>
        <v>0</v>
      </c>
      <c r="D788" s="113">
        <f t="shared" si="430"/>
        <v>5692.31</v>
      </c>
      <c r="E788" s="114">
        <f t="shared" si="417"/>
        <v>5739.56</v>
      </c>
      <c r="F788" s="115">
        <f t="shared" si="418"/>
        <v>45005</v>
      </c>
      <c r="G788" s="116">
        <f t="shared" si="423"/>
        <v>8.3006723105383262E-3</v>
      </c>
      <c r="H788" s="117">
        <f t="shared" si="431"/>
        <v>45068</v>
      </c>
      <c r="I788" s="117">
        <f t="shared" si="424"/>
        <v>45068</v>
      </c>
      <c r="J788" s="118">
        <f t="shared" si="432"/>
        <v>20</v>
      </c>
      <c r="K788" s="118">
        <f t="shared" si="421"/>
        <v>10</v>
      </c>
      <c r="L788" s="8">
        <f t="shared" si="433"/>
        <v>1.0041417500000001</v>
      </c>
      <c r="M788" s="119">
        <f t="shared" si="420"/>
        <v>1.0083006699999999</v>
      </c>
      <c r="N788" s="119">
        <f t="shared" si="414"/>
        <v>1.2174787209564928</v>
      </c>
      <c r="O788" s="112">
        <f t="shared" si="419"/>
        <v>1.22252121</v>
      </c>
      <c r="P788" s="112">
        <f t="shared" si="425"/>
        <v>0</v>
      </c>
      <c r="Q788" s="162">
        <f t="shared" si="436"/>
        <v>0</v>
      </c>
      <c r="R788" s="30">
        <f t="shared" si="437"/>
        <v>0</v>
      </c>
      <c r="S788" s="112">
        <f t="shared" si="416"/>
        <v>0</v>
      </c>
      <c r="T788" s="122">
        <f t="shared" si="434"/>
        <v>0.20100000000000001</v>
      </c>
      <c r="U788" s="120">
        <f t="shared" si="415"/>
        <v>10</v>
      </c>
      <c r="V788" s="120">
        <v>252</v>
      </c>
      <c r="W788" s="119">
        <f t="shared" si="426"/>
        <v>1.007294514</v>
      </c>
      <c r="X788" s="112">
        <f t="shared" si="427"/>
        <v>0</v>
      </c>
      <c r="Y788" s="112">
        <f t="shared" si="428"/>
        <v>0</v>
      </c>
      <c r="Z788" s="125" t="str">
        <f t="shared" si="438"/>
        <v>A+J=</v>
      </c>
      <c r="AA788" s="117">
        <f t="shared" si="439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22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3"/>
      <c r="DE788" s="1"/>
      <c r="DF788" s="1"/>
      <c r="DG788" s="1"/>
      <c r="DH788" s="1"/>
      <c r="DI788" s="1"/>
      <c r="DJ788" s="1"/>
      <c r="DK788" s="1"/>
      <c r="DL788" s="1"/>
      <c r="DM788" s="1"/>
      <c r="DN788" s="4"/>
      <c r="DO788" s="1"/>
      <c r="DP788" s="1"/>
      <c r="DQ788" s="1"/>
      <c r="DR788" s="1"/>
      <c r="DS788" s="1"/>
      <c r="DT788" s="1"/>
    </row>
    <row r="789" spans="1:124" ht="12.75" x14ac:dyDescent="0.2">
      <c r="A789" s="111">
        <f t="shared" si="429"/>
        <v>45054</v>
      </c>
      <c r="B789" s="112">
        <f t="shared" si="422"/>
        <v>0</v>
      </c>
      <c r="C789" s="112">
        <f t="shared" si="435"/>
        <v>0</v>
      </c>
      <c r="D789" s="113">
        <f t="shared" si="430"/>
        <v>5692.31</v>
      </c>
      <c r="E789" s="114">
        <f t="shared" si="417"/>
        <v>5739.56</v>
      </c>
      <c r="F789" s="115">
        <f t="shared" si="418"/>
        <v>45005</v>
      </c>
      <c r="G789" s="116">
        <f t="shared" si="423"/>
        <v>8.3006723105383262E-3</v>
      </c>
      <c r="H789" s="117">
        <f t="shared" si="431"/>
        <v>45068</v>
      </c>
      <c r="I789" s="117">
        <f t="shared" si="424"/>
        <v>45068</v>
      </c>
      <c r="J789" s="118">
        <f t="shared" si="432"/>
        <v>20</v>
      </c>
      <c r="K789" s="118">
        <f t="shared" si="421"/>
        <v>10</v>
      </c>
      <c r="L789" s="8">
        <f t="shared" si="433"/>
        <v>1.0041417500000001</v>
      </c>
      <c r="M789" s="119">
        <f t="shared" si="420"/>
        <v>1.0083006699999999</v>
      </c>
      <c r="N789" s="119">
        <f t="shared" si="414"/>
        <v>1.2174787209564928</v>
      </c>
      <c r="O789" s="112">
        <f t="shared" si="419"/>
        <v>1.22252121</v>
      </c>
      <c r="P789" s="112">
        <f t="shared" si="425"/>
        <v>0</v>
      </c>
      <c r="Q789" s="162">
        <f t="shared" si="436"/>
        <v>0</v>
      </c>
      <c r="R789" s="30">
        <f t="shared" si="437"/>
        <v>0</v>
      </c>
      <c r="S789" s="112">
        <f t="shared" si="416"/>
        <v>0</v>
      </c>
      <c r="T789" s="122">
        <f t="shared" si="434"/>
        <v>0.20100000000000001</v>
      </c>
      <c r="U789" s="120">
        <f t="shared" si="415"/>
        <v>10</v>
      </c>
      <c r="V789" s="120">
        <v>252</v>
      </c>
      <c r="W789" s="119">
        <f t="shared" si="426"/>
        <v>1.007294514</v>
      </c>
      <c r="X789" s="112">
        <f t="shared" si="427"/>
        <v>0</v>
      </c>
      <c r="Y789" s="112">
        <f t="shared" si="428"/>
        <v>0</v>
      </c>
      <c r="Z789" s="125" t="str">
        <f t="shared" si="438"/>
        <v>A+J=</v>
      </c>
      <c r="AA789" s="117">
        <f t="shared" si="439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22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3"/>
      <c r="DE789" s="1"/>
      <c r="DF789" s="1"/>
      <c r="DG789" s="1"/>
      <c r="DH789" s="1"/>
      <c r="DI789" s="1"/>
      <c r="DJ789" s="1"/>
      <c r="DK789" s="1"/>
      <c r="DL789" s="1"/>
      <c r="DM789" s="1"/>
      <c r="DN789" s="4"/>
      <c r="DO789" s="1"/>
      <c r="DP789" s="1"/>
      <c r="DQ789" s="1"/>
      <c r="DR789" s="1"/>
      <c r="DS789" s="1"/>
      <c r="DT789" s="1"/>
    </row>
    <row r="790" spans="1:124" ht="12.75" x14ac:dyDescent="0.2">
      <c r="A790" s="111">
        <f t="shared" si="429"/>
        <v>45055</v>
      </c>
      <c r="B790" s="112">
        <f t="shared" si="422"/>
        <v>0</v>
      </c>
      <c r="C790" s="112">
        <f t="shared" si="435"/>
        <v>0</v>
      </c>
      <c r="D790" s="113">
        <f t="shared" si="430"/>
        <v>5692.31</v>
      </c>
      <c r="E790" s="114">
        <f t="shared" si="417"/>
        <v>5739.56</v>
      </c>
      <c r="F790" s="115">
        <f t="shared" si="418"/>
        <v>45005</v>
      </c>
      <c r="G790" s="116">
        <f t="shared" si="423"/>
        <v>8.3006723105383262E-3</v>
      </c>
      <c r="H790" s="117">
        <f t="shared" si="431"/>
        <v>45068</v>
      </c>
      <c r="I790" s="117">
        <f t="shared" si="424"/>
        <v>45068</v>
      </c>
      <c r="J790" s="118">
        <f t="shared" si="432"/>
        <v>20</v>
      </c>
      <c r="K790" s="118">
        <f t="shared" si="421"/>
        <v>11</v>
      </c>
      <c r="L790" s="8">
        <f t="shared" si="433"/>
        <v>1.00455687</v>
      </c>
      <c r="M790" s="119">
        <f t="shared" si="420"/>
        <v>1.0083006699999999</v>
      </c>
      <c r="N790" s="119">
        <f t="shared" si="414"/>
        <v>1.2174787209564928</v>
      </c>
      <c r="O790" s="112">
        <f t="shared" si="419"/>
        <v>1.22302661</v>
      </c>
      <c r="P790" s="112">
        <f t="shared" si="425"/>
        <v>0</v>
      </c>
      <c r="Q790" s="162">
        <f t="shared" si="436"/>
        <v>0</v>
      </c>
      <c r="R790" s="30">
        <f t="shared" si="437"/>
        <v>0</v>
      </c>
      <c r="S790" s="112">
        <f t="shared" si="416"/>
        <v>0</v>
      </c>
      <c r="T790" s="122">
        <f t="shared" si="434"/>
        <v>0.20100000000000001</v>
      </c>
      <c r="U790" s="120">
        <f t="shared" si="415"/>
        <v>11</v>
      </c>
      <c r="V790" s="120">
        <v>252</v>
      </c>
      <c r="W790" s="119">
        <f t="shared" si="426"/>
        <v>1.008026885</v>
      </c>
      <c r="X790" s="112">
        <f t="shared" si="427"/>
        <v>0</v>
      </c>
      <c r="Y790" s="112">
        <f t="shared" si="428"/>
        <v>0</v>
      </c>
      <c r="Z790" s="125" t="str">
        <f t="shared" si="438"/>
        <v>A+J=</v>
      </c>
      <c r="AA790" s="117">
        <f t="shared" si="439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22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3"/>
      <c r="DE790" s="1"/>
      <c r="DF790" s="1"/>
      <c r="DG790" s="1"/>
      <c r="DH790" s="1"/>
      <c r="DI790" s="1"/>
      <c r="DJ790" s="1"/>
      <c r="DK790" s="1"/>
      <c r="DL790" s="1"/>
      <c r="DM790" s="1"/>
      <c r="DN790" s="4"/>
      <c r="DO790" s="1"/>
      <c r="DP790" s="1"/>
      <c r="DQ790" s="1"/>
      <c r="DR790" s="1"/>
      <c r="DS790" s="1"/>
      <c r="DT790" s="1"/>
    </row>
    <row r="791" spans="1:124" ht="12.75" x14ac:dyDescent="0.2">
      <c r="A791" s="111">
        <f t="shared" si="429"/>
        <v>45056</v>
      </c>
      <c r="B791" s="112">
        <f t="shared" si="422"/>
        <v>0</v>
      </c>
      <c r="C791" s="112">
        <f t="shared" si="435"/>
        <v>0</v>
      </c>
      <c r="D791" s="113">
        <f t="shared" si="430"/>
        <v>5692.31</v>
      </c>
      <c r="E791" s="114">
        <f t="shared" si="417"/>
        <v>5739.56</v>
      </c>
      <c r="F791" s="115">
        <f t="shared" si="418"/>
        <v>45005</v>
      </c>
      <c r="G791" s="116">
        <f t="shared" si="423"/>
        <v>8.3006723105383262E-3</v>
      </c>
      <c r="H791" s="117">
        <f t="shared" si="431"/>
        <v>45068</v>
      </c>
      <c r="I791" s="117">
        <f t="shared" si="424"/>
        <v>45068</v>
      </c>
      <c r="J791" s="118">
        <f t="shared" si="432"/>
        <v>20</v>
      </c>
      <c r="K791" s="118">
        <f t="shared" si="421"/>
        <v>12</v>
      </c>
      <c r="L791" s="8">
        <f t="shared" si="433"/>
        <v>1.0049721599999999</v>
      </c>
      <c r="M791" s="119">
        <f t="shared" si="420"/>
        <v>1.0083006699999999</v>
      </c>
      <c r="N791" s="119">
        <f t="shared" si="414"/>
        <v>1.2174787209564928</v>
      </c>
      <c r="O791" s="112">
        <f t="shared" si="419"/>
        <v>1.2235322099999999</v>
      </c>
      <c r="P791" s="112">
        <f t="shared" si="425"/>
        <v>0</v>
      </c>
      <c r="Q791" s="162">
        <f t="shared" si="436"/>
        <v>0</v>
      </c>
      <c r="R791" s="30">
        <f t="shared" si="437"/>
        <v>0</v>
      </c>
      <c r="S791" s="112">
        <f t="shared" si="416"/>
        <v>0</v>
      </c>
      <c r="T791" s="122">
        <f t="shared" si="434"/>
        <v>0.20100000000000001</v>
      </c>
      <c r="U791" s="120">
        <f t="shared" si="415"/>
        <v>12</v>
      </c>
      <c r="V791" s="120">
        <v>252</v>
      </c>
      <c r="W791" s="119">
        <f t="shared" si="426"/>
        <v>1.008759789</v>
      </c>
      <c r="X791" s="112">
        <f t="shared" si="427"/>
        <v>0</v>
      </c>
      <c r="Y791" s="112">
        <f t="shared" si="428"/>
        <v>0</v>
      </c>
      <c r="Z791" s="125" t="str">
        <f t="shared" si="438"/>
        <v>A+J=</v>
      </c>
      <c r="AA791" s="117">
        <f t="shared" si="439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22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3"/>
      <c r="DE791" s="1"/>
      <c r="DF791" s="1"/>
      <c r="DG791" s="1"/>
      <c r="DH791" s="1"/>
      <c r="DI791" s="1"/>
      <c r="DJ791" s="1"/>
      <c r="DK791" s="1"/>
      <c r="DL791" s="1"/>
      <c r="DM791" s="1"/>
      <c r="DN791" s="4"/>
      <c r="DO791" s="1"/>
      <c r="DP791" s="1"/>
      <c r="DQ791" s="1"/>
      <c r="DR791" s="1"/>
      <c r="DS791" s="1"/>
      <c r="DT791" s="1"/>
    </row>
    <row r="792" spans="1:124" ht="12.75" x14ac:dyDescent="0.2">
      <c r="A792" s="111">
        <f t="shared" si="429"/>
        <v>45057</v>
      </c>
      <c r="B792" s="112">
        <f t="shared" si="422"/>
        <v>0</v>
      </c>
      <c r="C792" s="112">
        <f t="shared" si="435"/>
        <v>0</v>
      </c>
      <c r="D792" s="113">
        <f t="shared" si="430"/>
        <v>5692.31</v>
      </c>
      <c r="E792" s="114">
        <f t="shared" si="417"/>
        <v>5739.56</v>
      </c>
      <c r="F792" s="115">
        <f t="shared" si="418"/>
        <v>45005</v>
      </c>
      <c r="G792" s="116">
        <f t="shared" si="423"/>
        <v>8.3006723105383262E-3</v>
      </c>
      <c r="H792" s="117">
        <f t="shared" si="431"/>
        <v>45068</v>
      </c>
      <c r="I792" s="117">
        <f t="shared" si="424"/>
        <v>45068</v>
      </c>
      <c r="J792" s="118">
        <f t="shared" si="432"/>
        <v>20</v>
      </c>
      <c r="K792" s="118">
        <f t="shared" si="421"/>
        <v>13</v>
      </c>
      <c r="L792" s="8">
        <f t="shared" si="433"/>
        <v>1.00538762</v>
      </c>
      <c r="M792" s="119">
        <f t="shared" si="420"/>
        <v>1.0083006699999999</v>
      </c>
      <c r="N792" s="119">
        <f t="shared" si="414"/>
        <v>1.2174787209564928</v>
      </c>
      <c r="O792" s="112">
        <f t="shared" si="419"/>
        <v>1.22403803</v>
      </c>
      <c r="P792" s="112">
        <f t="shared" si="425"/>
        <v>0</v>
      </c>
      <c r="Q792" s="162">
        <f t="shared" si="436"/>
        <v>0</v>
      </c>
      <c r="R792" s="30">
        <f t="shared" si="437"/>
        <v>0</v>
      </c>
      <c r="S792" s="112">
        <f t="shared" si="416"/>
        <v>0</v>
      </c>
      <c r="T792" s="122">
        <f t="shared" si="434"/>
        <v>0.20100000000000001</v>
      </c>
      <c r="U792" s="120">
        <f t="shared" si="415"/>
        <v>13</v>
      </c>
      <c r="V792" s="120">
        <v>252</v>
      </c>
      <c r="W792" s="119">
        <f t="shared" si="426"/>
        <v>1.009493226</v>
      </c>
      <c r="X792" s="112">
        <f t="shared" si="427"/>
        <v>0</v>
      </c>
      <c r="Y792" s="112">
        <f t="shared" si="428"/>
        <v>0</v>
      </c>
      <c r="Z792" s="125" t="str">
        <f t="shared" si="438"/>
        <v>A+J=</v>
      </c>
      <c r="AA792" s="117">
        <f t="shared" si="439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22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3"/>
      <c r="DE792" s="1"/>
      <c r="DF792" s="1"/>
      <c r="DG792" s="1"/>
      <c r="DH792" s="1"/>
      <c r="DI792" s="1"/>
      <c r="DJ792" s="1"/>
      <c r="DK792" s="1"/>
      <c r="DL792" s="1"/>
      <c r="DM792" s="1"/>
      <c r="DN792" s="4"/>
      <c r="DO792" s="1"/>
      <c r="DP792" s="1"/>
      <c r="DQ792" s="1"/>
      <c r="DR792" s="1"/>
      <c r="DS792" s="1"/>
      <c r="DT792" s="1"/>
    </row>
    <row r="793" spans="1:124" ht="12.75" x14ac:dyDescent="0.2">
      <c r="A793" s="111">
        <f t="shared" si="429"/>
        <v>45058</v>
      </c>
      <c r="B793" s="112">
        <f t="shared" si="422"/>
        <v>0</v>
      </c>
      <c r="C793" s="112">
        <f t="shared" si="435"/>
        <v>0</v>
      </c>
      <c r="D793" s="113">
        <f t="shared" si="430"/>
        <v>5692.31</v>
      </c>
      <c r="E793" s="114">
        <f t="shared" si="417"/>
        <v>5739.56</v>
      </c>
      <c r="F793" s="115">
        <f t="shared" si="418"/>
        <v>45005</v>
      </c>
      <c r="G793" s="116">
        <f t="shared" si="423"/>
        <v>8.3006723105383262E-3</v>
      </c>
      <c r="H793" s="117">
        <f t="shared" si="431"/>
        <v>45068</v>
      </c>
      <c r="I793" s="117">
        <f t="shared" si="424"/>
        <v>45068</v>
      </c>
      <c r="J793" s="118">
        <f t="shared" si="432"/>
        <v>20</v>
      </c>
      <c r="K793" s="118">
        <f t="shared" si="421"/>
        <v>14</v>
      </c>
      <c r="L793" s="8">
        <f t="shared" si="433"/>
        <v>1.00580326</v>
      </c>
      <c r="M793" s="119">
        <f t="shared" si="420"/>
        <v>1.0083006699999999</v>
      </c>
      <c r="N793" s="119">
        <f t="shared" si="414"/>
        <v>1.2174787209564928</v>
      </c>
      <c r="O793" s="112">
        <f t="shared" si="419"/>
        <v>1.2245440599999999</v>
      </c>
      <c r="P793" s="112">
        <f t="shared" si="425"/>
        <v>0</v>
      </c>
      <c r="Q793" s="162">
        <f t="shared" si="436"/>
        <v>0</v>
      </c>
      <c r="R793" s="30">
        <f t="shared" si="437"/>
        <v>0</v>
      </c>
      <c r="S793" s="112">
        <f t="shared" si="416"/>
        <v>0</v>
      </c>
      <c r="T793" s="122">
        <f t="shared" si="434"/>
        <v>0.20100000000000001</v>
      </c>
      <c r="U793" s="120">
        <f t="shared" si="415"/>
        <v>14</v>
      </c>
      <c r="V793" s="120">
        <v>252</v>
      </c>
      <c r="W793" s="119">
        <f t="shared" si="426"/>
        <v>1.010227196</v>
      </c>
      <c r="X793" s="112">
        <f t="shared" si="427"/>
        <v>0</v>
      </c>
      <c r="Y793" s="112">
        <f t="shared" si="428"/>
        <v>0</v>
      </c>
      <c r="Z793" s="125" t="str">
        <f t="shared" si="438"/>
        <v>A+J=</v>
      </c>
      <c r="AA793" s="117">
        <f t="shared" si="439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22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3"/>
      <c r="DE793" s="1"/>
      <c r="DF793" s="1"/>
      <c r="DG793" s="1"/>
      <c r="DH793" s="1"/>
      <c r="DI793" s="1"/>
      <c r="DJ793" s="1"/>
      <c r="DK793" s="1"/>
      <c r="DL793" s="1"/>
      <c r="DM793" s="1"/>
      <c r="DN793" s="4"/>
      <c r="DO793" s="1"/>
      <c r="DP793" s="1"/>
      <c r="DQ793" s="1"/>
      <c r="DR793" s="1"/>
      <c r="DS793" s="1"/>
      <c r="DT793" s="1"/>
    </row>
    <row r="794" spans="1:124" ht="12.75" x14ac:dyDescent="0.2">
      <c r="A794" s="111">
        <f t="shared" si="429"/>
        <v>45059</v>
      </c>
      <c r="B794" s="112">
        <f t="shared" si="422"/>
        <v>0</v>
      </c>
      <c r="C794" s="112">
        <f t="shared" si="435"/>
        <v>0</v>
      </c>
      <c r="D794" s="113">
        <f t="shared" si="430"/>
        <v>5692.31</v>
      </c>
      <c r="E794" s="114">
        <f t="shared" si="417"/>
        <v>5739.56</v>
      </c>
      <c r="F794" s="115">
        <f t="shared" si="418"/>
        <v>45005</v>
      </c>
      <c r="G794" s="116">
        <f t="shared" si="423"/>
        <v>8.3006723105383262E-3</v>
      </c>
      <c r="H794" s="117">
        <f t="shared" si="431"/>
        <v>45068</v>
      </c>
      <c r="I794" s="117">
        <f t="shared" si="424"/>
        <v>45068</v>
      </c>
      <c r="J794" s="118">
        <f t="shared" si="432"/>
        <v>20</v>
      </c>
      <c r="K794" s="118">
        <f t="shared" si="421"/>
        <v>15</v>
      </c>
      <c r="L794" s="8">
        <f t="shared" si="433"/>
        <v>1.0062190600000001</v>
      </c>
      <c r="M794" s="119">
        <f t="shared" si="420"/>
        <v>1.0083006699999999</v>
      </c>
      <c r="N794" s="119">
        <f t="shared" si="414"/>
        <v>1.2174787209564928</v>
      </c>
      <c r="O794" s="112">
        <f t="shared" si="419"/>
        <v>1.22505029</v>
      </c>
      <c r="P794" s="112">
        <f t="shared" si="425"/>
        <v>0</v>
      </c>
      <c r="Q794" s="162">
        <f t="shared" si="436"/>
        <v>0</v>
      </c>
      <c r="R794" s="30">
        <f t="shared" si="437"/>
        <v>0</v>
      </c>
      <c r="S794" s="112">
        <f t="shared" si="416"/>
        <v>0</v>
      </c>
      <c r="T794" s="122">
        <f t="shared" si="434"/>
        <v>0.20100000000000001</v>
      </c>
      <c r="U794" s="120">
        <f t="shared" si="415"/>
        <v>15</v>
      </c>
      <c r="V794" s="120">
        <v>252</v>
      </c>
      <c r="W794" s="119">
        <f t="shared" si="426"/>
        <v>1.0109617</v>
      </c>
      <c r="X794" s="112">
        <f t="shared" si="427"/>
        <v>0</v>
      </c>
      <c r="Y794" s="112">
        <f t="shared" si="428"/>
        <v>0</v>
      </c>
      <c r="Z794" s="125" t="str">
        <f t="shared" si="438"/>
        <v>A+J=</v>
      </c>
      <c r="AA794" s="117">
        <f t="shared" si="439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22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3"/>
      <c r="DE794" s="1"/>
      <c r="DF794" s="1"/>
      <c r="DG794" s="1"/>
      <c r="DH794" s="1"/>
      <c r="DI794" s="1"/>
      <c r="DJ794" s="1"/>
      <c r="DK794" s="1"/>
      <c r="DL794" s="1"/>
      <c r="DM794" s="1"/>
      <c r="DN794" s="4"/>
      <c r="DO794" s="1"/>
      <c r="DP794" s="1"/>
      <c r="DQ794" s="1"/>
      <c r="DR794" s="1"/>
      <c r="DS794" s="1"/>
      <c r="DT794" s="1"/>
    </row>
    <row r="795" spans="1:124" ht="12.75" x14ac:dyDescent="0.2">
      <c r="A795" s="111">
        <f t="shared" si="429"/>
        <v>45060</v>
      </c>
      <c r="B795" s="112">
        <f t="shared" si="422"/>
        <v>0</v>
      </c>
      <c r="C795" s="112">
        <f t="shared" si="435"/>
        <v>0</v>
      </c>
      <c r="D795" s="113">
        <f t="shared" si="430"/>
        <v>5692.31</v>
      </c>
      <c r="E795" s="114">
        <f t="shared" si="417"/>
        <v>5739.56</v>
      </c>
      <c r="F795" s="115">
        <f t="shared" si="418"/>
        <v>45005</v>
      </c>
      <c r="G795" s="116">
        <f t="shared" si="423"/>
        <v>8.3006723105383262E-3</v>
      </c>
      <c r="H795" s="117">
        <f t="shared" si="431"/>
        <v>45068</v>
      </c>
      <c r="I795" s="117">
        <f t="shared" si="424"/>
        <v>45068</v>
      </c>
      <c r="J795" s="118">
        <f t="shared" si="432"/>
        <v>20</v>
      </c>
      <c r="K795" s="118">
        <f t="shared" si="421"/>
        <v>15</v>
      </c>
      <c r="L795" s="8">
        <f t="shared" si="433"/>
        <v>1.0062190600000001</v>
      </c>
      <c r="M795" s="119">
        <f t="shared" si="420"/>
        <v>1.0083006699999999</v>
      </c>
      <c r="N795" s="119">
        <f t="shared" si="414"/>
        <v>1.2174787209564928</v>
      </c>
      <c r="O795" s="112">
        <f t="shared" si="419"/>
        <v>1.22505029</v>
      </c>
      <c r="P795" s="112">
        <f t="shared" si="425"/>
        <v>0</v>
      </c>
      <c r="Q795" s="162">
        <f t="shared" si="436"/>
        <v>0</v>
      </c>
      <c r="R795" s="30">
        <f t="shared" si="437"/>
        <v>0</v>
      </c>
      <c r="S795" s="112">
        <f t="shared" si="416"/>
        <v>0</v>
      </c>
      <c r="T795" s="122">
        <f t="shared" si="434"/>
        <v>0.20100000000000001</v>
      </c>
      <c r="U795" s="120">
        <f t="shared" si="415"/>
        <v>15</v>
      </c>
      <c r="V795" s="120">
        <v>252</v>
      </c>
      <c r="W795" s="119">
        <f t="shared" si="426"/>
        <v>1.0109617</v>
      </c>
      <c r="X795" s="112">
        <f t="shared" si="427"/>
        <v>0</v>
      </c>
      <c r="Y795" s="112">
        <f t="shared" si="428"/>
        <v>0</v>
      </c>
      <c r="Z795" s="125" t="str">
        <f t="shared" si="438"/>
        <v>A+J=</v>
      </c>
      <c r="AA795" s="117">
        <f t="shared" si="439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22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3"/>
      <c r="DE795" s="1"/>
      <c r="DF795" s="1"/>
      <c r="DG795" s="1"/>
      <c r="DH795" s="1"/>
      <c r="DI795" s="1"/>
      <c r="DJ795" s="1"/>
      <c r="DK795" s="1"/>
      <c r="DL795" s="1"/>
      <c r="DM795" s="1"/>
      <c r="DN795" s="4"/>
      <c r="DO795" s="1"/>
      <c r="DP795" s="1"/>
      <c r="DQ795" s="1"/>
      <c r="DR795" s="1"/>
      <c r="DS795" s="1"/>
      <c r="DT795" s="1"/>
    </row>
    <row r="796" spans="1:124" ht="12.75" x14ac:dyDescent="0.2">
      <c r="A796" s="111">
        <f t="shared" si="429"/>
        <v>45061</v>
      </c>
      <c r="B796" s="112">
        <f t="shared" si="422"/>
        <v>0</v>
      </c>
      <c r="C796" s="112">
        <f t="shared" si="435"/>
        <v>0</v>
      </c>
      <c r="D796" s="113">
        <f t="shared" si="430"/>
        <v>5692.31</v>
      </c>
      <c r="E796" s="114">
        <f t="shared" si="417"/>
        <v>5739.56</v>
      </c>
      <c r="F796" s="115">
        <f t="shared" si="418"/>
        <v>45005</v>
      </c>
      <c r="G796" s="116">
        <f t="shared" si="423"/>
        <v>8.3006723105383262E-3</v>
      </c>
      <c r="H796" s="117">
        <f t="shared" si="431"/>
        <v>45068</v>
      </c>
      <c r="I796" s="117">
        <f t="shared" si="424"/>
        <v>45068</v>
      </c>
      <c r="J796" s="118">
        <f t="shared" si="432"/>
        <v>20</v>
      </c>
      <c r="K796" s="118">
        <f t="shared" si="421"/>
        <v>15</v>
      </c>
      <c r="L796" s="8">
        <f t="shared" si="433"/>
        <v>1.0062190600000001</v>
      </c>
      <c r="M796" s="119">
        <f t="shared" si="420"/>
        <v>1.0083006699999999</v>
      </c>
      <c r="N796" s="119">
        <f t="shared" si="414"/>
        <v>1.2174787209564928</v>
      </c>
      <c r="O796" s="112">
        <f t="shared" si="419"/>
        <v>1.22505029</v>
      </c>
      <c r="P796" s="112">
        <f t="shared" si="425"/>
        <v>0</v>
      </c>
      <c r="Q796" s="162">
        <f t="shared" si="436"/>
        <v>0</v>
      </c>
      <c r="R796" s="30">
        <f t="shared" si="437"/>
        <v>0</v>
      </c>
      <c r="S796" s="112">
        <f t="shared" si="416"/>
        <v>0</v>
      </c>
      <c r="T796" s="122">
        <f t="shared" si="434"/>
        <v>0.20100000000000001</v>
      </c>
      <c r="U796" s="120">
        <f t="shared" si="415"/>
        <v>15</v>
      </c>
      <c r="V796" s="120">
        <v>252</v>
      </c>
      <c r="W796" s="119">
        <f t="shared" si="426"/>
        <v>1.0109617</v>
      </c>
      <c r="X796" s="112">
        <f t="shared" si="427"/>
        <v>0</v>
      </c>
      <c r="Y796" s="112">
        <f t="shared" si="428"/>
        <v>0</v>
      </c>
      <c r="Z796" s="125" t="str">
        <f t="shared" si="438"/>
        <v>A+J=</v>
      </c>
      <c r="AA796" s="117">
        <f t="shared" si="439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22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3"/>
      <c r="DE796" s="1"/>
      <c r="DF796" s="1"/>
      <c r="DG796" s="1"/>
      <c r="DH796" s="1"/>
      <c r="DI796" s="1"/>
      <c r="DJ796" s="1"/>
      <c r="DK796" s="1"/>
      <c r="DL796" s="1"/>
      <c r="DM796" s="1"/>
      <c r="DN796" s="4"/>
      <c r="DO796" s="1"/>
      <c r="DP796" s="1"/>
      <c r="DQ796" s="1"/>
      <c r="DR796" s="1"/>
      <c r="DS796" s="1"/>
      <c r="DT796" s="1"/>
    </row>
    <row r="797" spans="1:124" ht="12.75" x14ac:dyDescent="0.2">
      <c r="A797" s="111">
        <f t="shared" si="429"/>
        <v>45062</v>
      </c>
      <c r="B797" s="112">
        <f t="shared" si="422"/>
        <v>0</v>
      </c>
      <c r="C797" s="112">
        <f t="shared" si="435"/>
        <v>0</v>
      </c>
      <c r="D797" s="113">
        <f t="shared" si="430"/>
        <v>5692.31</v>
      </c>
      <c r="E797" s="114">
        <f t="shared" si="417"/>
        <v>5739.56</v>
      </c>
      <c r="F797" s="115">
        <f t="shared" si="418"/>
        <v>45005</v>
      </c>
      <c r="G797" s="116">
        <f t="shared" si="423"/>
        <v>8.3006723105383262E-3</v>
      </c>
      <c r="H797" s="117">
        <f t="shared" si="431"/>
        <v>45068</v>
      </c>
      <c r="I797" s="117">
        <f t="shared" si="424"/>
        <v>45068</v>
      </c>
      <c r="J797" s="118">
        <f t="shared" si="432"/>
        <v>20</v>
      </c>
      <c r="K797" s="118">
        <f t="shared" si="421"/>
        <v>16</v>
      </c>
      <c r="L797" s="8">
        <f t="shared" si="433"/>
        <v>1.0066350399999999</v>
      </c>
      <c r="M797" s="119">
        <f t="shared" si="420"/>
        <v>1.0083006699999999</v>
      </c>
      <c r="N797" s="119">
        <f t="shared" si="414"/>
        <v>1.2174787209564928</v>
      </c>
      <c r="O797" s="112">
        <f t="shared" si="419"/>
        <v>1.22555674</v>
      </c>
      <c r="P797" s="112">
        <f t="shared" si="425"/>
        <v>0</v>
      </c>
      <c r="Q797" s="162">
        <f t="shared" si="436"/>
        <v>0</v>
      </c>
      <c r="R797" s="30">
        <f t="shared" si="437"/>
        <v>0</v>
      </c>
      <c r="S797" s="112">
        <f t="shared" si="416"/>
        <v>0</v>
      </c>
      <c r="T797" s="122">
        <f t="shared" si="434"/>
        <v>0.20100000000000001</v>
      </c>
      <c r="U797" s="120">
        <f t="shared" si="415"/>
        <v>16</v>
      </c>
      <c r="V797" s="120">
        <v>252</v>
      </c>
      <c r="W797" s="119">
        <f t="shared" si="426"/>
        <v>1.0116967379999999</v>
      </c>
      <c r="X797" s="112">
        <f t="shared" si="427"/>
        <v>0</v>
      </c>
      <c r="Y797" s="112">
        <f t="shared" si="428"/>
        <v>0</v>
      </c>
      <c r="Z797" s="125" t="str">
        <f t="shared" si="438"/>
        <v>A+J=</v>
      </c>
      <c r="AA797" s="117">
        <f t="shared" si="439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22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3"/>
      <c r="DE797" s="1"/>
      <c r="DF797" s="1"/>
      <c r="DG797" s="1"/>
      <c r="DH797" s="1"/>
      <c r="DI797" s="1"/>
      <c r="DJ797" s="1"/>
      <c r="DK797" s="1"/>
      <c r="DL797" s="1"/>
      <c r="DM797" s="1"/>
      <c r="DN797" s="4"/>
      <c r="DO797" s="1"/>
      <c r="DP797" s="1"/>
      <c r="DQ797" s="1"/>
      <c r="DR797" s="1"/>
      <c r="DS797" s="1"/>
      <c r="DT797" s="1"/>
    </row>
    <row r="798" spans="1:124" ht="12.75" x14ac:dyDescent="0.2">
      <c r="A798" s="111">
        <f t="shared" si="429"/>
        <v>45063</v>
      </c>
      <c r="B798" s="112">
        <f t="shared" si="422"/>
        <v>0</v>
      </c>
      <c r="C798" s="112">
        <f t="shared" si="435"/>
        <v>0</v>
      </c>
      <c r="D798" s="113">
        <f t="shared" si="430"/>
        <v>5692.31</v>
      </c>
      <c r="E798" s="114">
        <f t="shared" si="417"/>
        <v>5739.56</v>
      </c>
      <c r="F798" s="115">
        <f t="shared" si="418"/>
        <v>45005</v>
      </c>
      <c r="G798" s="116">
        <f t="shared" si="423"/>
        <v>8.3006723105383262E-3</v>
      </c>
      <c r="H798" s="117">
        <f t="shared" si="431"/>
        <v>45068</v>
      </c>
      <c r="I798" s="117">
        <f t="shared" si="424"/>
        <v>45068</v>
      </c>
      <c r="J798" s="118">
        <f t="shared" si="432"/>
        <v>20</v>
      </c>
      <c r="K798" s="118">
        <f t="shared" si="421"/>
        <v>17</v>
      </c>
      <c r="L798" s="8">
        <f t="shared" si="433"/>
        <v>1.0070511900000001</v>
      </c>
      <c r="M798" s="119">
        <f t="shared" si="420"/>
        <v>1.0083006699999999</v>
      </c>
      <c r="N798" s="119">
        <f t="shared" si="414"/>
        <v>1.2174787209564928</v>
      </c>
      <c r="O798" s="112">
        <f t="shared" si="419"/>
        <v>1.22606339</v>
      </c>
      <c r="P798" s="112">
        <f t="shared" si="425"/>
        <v>0</v>
      </c>
      <c r="Q798" s="162">
        <f t="shared" si="436"/>
        <v>0</v>
      </c>
      <c r="R798" s="30">
        <f t="shared" si="437"/>
        <v>0</v>
      </c>
      <c r="S798" s="112">
        <f t="shared" si="416"/>
        <v>0</v>
      </c>
      <c r="T798" s="122">
        <f t="shared" si="434"/>
        <v>0.20100000000000001</v>
      </c>
      <c r="U798" s="120">
        <f t="shared" si="415"/>
        <v>17</v>
      </c>
      <c r="V798" s="120">
        <v>252</v>
      </c>
      <c r="W798" s="119">
        <f t="shared" si="426"/>
        <v>1.0124323099999999</v>
      </c>
      <c r="X798" s="112">
        <f t="shared" si="427"/>
        <v>0</v>
      </c>
      <c r="Y798" s="112">
        <f t="shared" si="428"/>
        <v>0</v>
      </c>
      <c r="Z798" s="125" t="str">
        <f t="shared" si="438"/>
        <v>A+J=</v>
      </c>
      <c r="AA798" s="117">
        <f t="shared" si="439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22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3"/>
      <c r="DE798" s="1"/>
      <c r="DF798" s="1"/>
      <c r="DG798" s="1"/>
      <c r="DH798" s="1"/>
      <c r="DI798" s="1"/>
      <c r="DJ798" s="1"/>
      <c r="DK798" s="1"/>
      <c r="DL798" s="1"/>
      <c r="DM798" s="1"/>
      <c r="DN798" s="4"/>
      <c r="DO798" s="1"/>
      <c r="DP798" s="1"/>
      <c r="DQ798" s="1"/>
      <c r="DR798" s="1"/>
      <c r="DS798" s="1"/>
      <c r="DT798" s="1"/>
    </row>
    <row r="799" spans="1:124" ht="12.75" x14ac:dyDescent="0.2">
      <c r="A799" s="111">
        <f t="shared" si="429"/>
        <v>45064</v>
      </c>
      <c r="B799" s="112">
        <f t="shared" si="422"/>
        <v>0</v>
      </c>
      <c r="C799" s="112">
        <f t="shared" si="435"/>
        <v>0</v>
      </c>
      <c r="D799" s="113">
        <f t="shared" si="430"/>
        <v>5692.31</v>
      </c>
      <c r="E799" s="114">
        <f t="shared" si="417"/>
        <v>5739.56</v>
      </c>
      <c r="F799" s="115">
        <f t="shared" si="418"/>
        <v>45005</v>
      </c>
      <c r="G799" s="116">
        <f t="shared" si="423"/>
        <v>8.3006723105383262E-3</v>
      </c>
      <c r="H799" s="117">
        <f t="shared" si="431"/>
        <v>45068</v>
      </c>
      <c r="I799" s="117">
        <f t="shared" si="424"/>
        <v>45068</v>
      </c>
      <c r="J799" s="118">
        <f t="shared" si="432"/>
        <v>20</v>
      </c>
      <c r="K799" s="118">
        <f t="shared" si="421"/>
        <v>18</v>
      </c>
      <c r="L799" s="8">
        <f t="shared" si="433"/>
        <v>1.0074675099999999</v>
      </c>
      <c r="M799" s="119">
        <f t="shared" si="420"/>
        <v>1.0083006699999999</v>
      </c>
      <c r="N799" s="119">
        <f t="shared" ref="N799:N862" si="440">IF(I799&gt;I798,N798*M799,N798)</f>
        <v>1.2174787209564928</v>
      </c>
      <c r="O799" s="112">
        <f t="shared" si="419"/>
        <v>1.22657025</v>
      </c>
      <c r="P799" s="112">
        <f t="shared" si="425"/>
        <v>0</v>
      </c>
      <c r="Q799" s="162">
        <f t="shared" si="436"/>
        <v>0</v>
      </c>
      <c r="R799" s="30">
        <f t="shared" si="437"/>
        <v>0</v>
      </c>
      <c r="S799" s="112">
        <f t="shared" si="416"/>
        <v>0</v>
      </c>
      <c r="T799" s="122">
        <f t="shared" si="434"/>
        <v>0.20100000000000001</v>
      </c>
      <c r="U799" s="120">
        <f t="shared" si="415"/>
        <v>18</v>
      </c>
      <c r="V799" s="120">
        <v>252</v>
      </c>
      <c r="W799" s="119">
        <f t="shared" si="426"/>
        <v>1.0131684169999999</v>
      </c>
      <c r="X799" s="112">
        <f t="shared" si="427"/>
        <v>0</v>
      </c>
      <c r="Y799" s="112">
        <f t="shared" si="428"/>
        <v>0</v>
      </c>
      <c r="Z799" s="125" t="str">
        <f t="shared" si="438"/>
        <v>A+J=</v>
      </c>
      <c r="AA799" s="117">
        <f t="shared" si="439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22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3"/>
      <c r="DE799" s="1"/>
      <c r="DF799" s="1"/>
      <c r="DG799" s="1"/>
      <c r="DH799" s="1"/>
      <c r="DI799" s="1"/>
      <c r="DJ799" s="1"/>
      <c r="DK799" s="1"/>
      <c r="DL799" s="1"/>
      <c r="DM799" s="1"/>
      <c r="DN799" s="4"/>
      <c r="DO799" s="1"/>
      <c r="DP799" s="1"/>
      <c r="DQ799" s="1"/>
      <c r="DR799" s="1"/>
      <c r="DS799" s="1"/>
      <c r="DT799" s="1"/>
    </row>
    <row r="800" spans="1:124" ht="12.75" x14ac:dyDescent="0.2">
      <c r="A800" s="111">
        <f t="shared" si="429"/>
        <v>45065</v>
      </c>
      <c r="B800" s="112">
        <f t="shared" si="422"/>
        <v>0</v>
      </c>
      <c r="C800" s="112">
        <f t="shared" si="435"/>
        <v>0</v>
      </c>
      <c r="D800" s="113">
        <f t="shared" si="430"/>
        <v>5692.31</v>
      </c>
      <c r="E800" s="114">
        <f t="shared" si="417"/>
        <v>5739.56</v>
      </c>
      <c r="F800" s="115">
        <f t="shared" si="418"/>
        <v>45005</v>
      </c>
      <c r="G800" s="116">
        <f t="shared" si="423"/>
        <v>8.3006723105383262E-3</v>
      </c>
      <c r="H800" s="117">
        <f t="shared" si="431"/>
        <v>45068</v>
      </c>
      <c r="I800" s="117">
        <f t="shared" si="424"/>
        <v>45068</v>
      </c>
      <c r="J800" s="118">
        <f t="shared" si="432"/>
        <v>20</v>
      </c>
      <c r="K800" s="118">
        <f t="shared" si="421"/>
        <v>19</v>
      </c>
      <c r="L800" s="8">
        <f t="shared" si="433"/>
        <v>1.007884</v>
      </c>
      <c r="M800" s="119">
        <f t="shared" si="420"/>
        <v>1.0083006699999999</v>
      </c>
      <c r="N800" s="119">
        <f t="shared" si="440"/>
        <v>1.2174787209564928</v>
      </c>
      <c r="O800" s="112">
        <f t="shared" si="419"/>
        <v>1.22707732</v>
      </c>
      <c r="P800" s="112">
        <f t="shared" si="425"/>
        <v>0</v>
      </c>
      <c r="Q800" s="162">
        <f t="shared" si="436"/>
        <v>0</v>
      </c>
      <c r="R800" s="30">
        <f t="shared" si="437"/>
        <v>0</v>
      </c>
      <c r="S800" s="112">
        <f t="shared" si="416"/>
        <v>0</v>
      </c>
      <c r="T800" s="122">
        <f t="shared" si="434"/>
        <v>0.20100000000000001</v>
      </c>
      <c r="U800" s="120">
        <f t="shared" si="415"/>
        <v>19</v>
      </c>
      <c r="V800" s="120">
        <v>252</v>
      </c>
      <c r="W800" s="119">
        <f t="shared" si="426"/>
        <v>1.0139050590000001</v>
      </c>
      <c r="X800" s="112">
        <f t="shared" si="427"/>
        <v>0</v>
      </c>
      <c r="Y800" s="112">
        <f t="shared" si="428"/>
        <v>0</v>
      </c>
      <c r="Z800" s="125" t="str">
        <f t="shared" si="438"/>
        <v>A+J=</v>
      </c>
      <c r="AA800" s="117">
        <f t="shared" si="439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22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3"/>
      <c r="DE800" s="1"/>
      <c r="DF800" s="1"/>
      <c r="DG800" s="1"/>
      <c r="DH800" s="1"/>
      <c r="DI800" s="1"/>
      <c r="DJ800" s="1"/>
      <c r="DK800" s="1"/>
      <c r="DL800" s="1"/>
      <c r="DM800" s="1"/>
      <c r="DN800" s="4"/>
      <c r="DO800" s="1"/>
      <c r="DP800" s="1"/>
      <c r="DQ800" s="1"/>
      <c r="DR800" s="1"/>
      <c r="DS800" s="1"/>
      <c r="DT800" s="1"/>
    </row>
    <row r="801" spans="1:124" ht="12.75" x14ac:dyDescent="0.2">
      <c r="A801" s="111">
        <f t="shared" si="429"/>
        <v>45066</v>
      </c>
      <c r="B801" s="112">
        <f t="shared" si="422"/>
        <v>0</v>
      </c>
      <c r="C801" s="112">
        <f t="shared" si="435"/>
        <v>0</v>
      </c>
      <c r="D801" s="113">
        <f t="shared" si="430"/>
        <v>5692.31</v>
      </c>
      <c r="E801" s="114">
        <f t="shared" si="417"/>
        <v>5739.56</v>
      </c>
      <c r="F801" s="115">
        <f t="shared" si="418"/>
        <v>45005</v>
      </c>
      <c r="G801" s="116">
        <f t="shared" si="423"/>
        <v>8.3006723105383262E-3</v>
      </c>
      <c r="H801" s="117">
        <f t="shared" si="431"/>
        <v>45097</v>
      </c>
      <c r="I801" s="117">
        <f t="shared" si="424"/>
        <v>45068</v>
      </c>
      <c r="J801" s="118">
        <f t="shared" si="432"/>
        <v>20</v>
      </c>
      <c r="K801" s="118">
        <f t="shared" si="421"/>
        <v>20</v>
      </c>
      <c r="L801" s="8">
        <f t="shared" si="433"/>
        <v>1.0083006699999999</v>
      </c>
      <c r="M801" s="119">
        <f t="shared" si="420"/>
        <v>1.0083006699999999</v>
      </c>
      <c r="N801" s="119">
        <f t="shared" si="440"/>
        <v>1.2174787209564928</v>
      </c>
      <c r="O801" s="112">
        <f t="shared" si="419"/>
        <v>1.2275846100000001</v>
      </c>
      <c r="P801" s="112">
        <f t="shared" si="425"/>
        <v>0</v>
      </c>
      <c r="Q801" s="162">
        <f t="shared" si="436"/>
        <v>0</v>
      </c>
      <c r="R801" s="30">
        <f t="shared" si="437"/>
        <v>0</v>
      </c>
      <c r="S801" s="112">
        <f t="shared" si="416"/>
        <v>0</v>
      </c>
      <c r="T801" s="122">
        <f t="shared" si="434"/>
        <v>0.20100000000000001</v>
      </c>
      <c r="U801" s="120">
        <f t="shared" si="415"/>
        <v>20</v>
      </c>
      <c r="V801" s="120">
        <v>252</v>
      </c>
      <c r="W801" s="119">
        <f t="shared" si="426"/>
        <v>1.0146422369999999</v>
      </c>
      <c r="X801" s="112">
        <f t="shared" si="427"/>
        <v>0</v>
      </c>
      <c r="Y801" s="112">
        <f t="shared" si="428"/>
        <v>0</v>
      </c>
      <c r="Z801" s="125" t="str">
        <f t="shared" si="438"/>
        <v>A+J=</v>
      </c>
      <c r="AA801" s="117">
        <f t="shared" si="439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22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3"/>
      <c r="DE801" s="1"/>
      <c r="DF801" s="1"/>
      <c r="DG801" s="1"/>
      <c r="DH801" s="1"/>
      <c r="DI801" s="1"/>
      <c r="DJ801" s="1"/>
      <c r="DK801" s="1"/>
      <c r="DL801" s="1"/>
      <c r="DM801" s="1"/>
      <c r="DN801" s="4"/>
      <c r="DO801" s="1"/>
      <c r="DP801" s="1"/>
      <c r="DQ801" s="1"/>
      <c r="DR801" s="1"/>
      <c r="DS801" s="1"/>
      <c r="DT801" s="1"/>
    </row>
    <row r="802" spans="1:124" ht="12.75" x14ac:dyDescent="0.2">
      <c r="A802" s="111">
        <f t="shared" si="429"/>
        <v>45067</v>
      </c>
      <c r="B802" s="112">
        <f t="shared" si="422"/>
        <v>0</v>
      </c>
      <c r="C802" s="112">
        <f t="shared" si="435"/>
        <v>0</v>
      </c>
      <c r="D802" s="113">
        <f t="shared" si="430"/>
        <v>5692.31</v>
      </c>
      <c r="E802" s="114">
        <f t="shared" si="417"/>
        <v>5739.56</v>
      </c>
      <c r="F802" s="115">
        <f t="shared" si="418"/>
        <v>45005</v>
      </c>
      <c r="G802" s="116">
        <f t="shared" si="423"/>
        <v>8.3006723105383262E-3</v>
      </c>
      <c r="H802" s="117">
        <f t="shared" si="431"/>
        <v>45097</v>
      </c>
      <c r="I802" s="117">
        <f t="shared" si="424"/>
        <v>45068</v>
      </c>
      <c r="J802" s="118">
        <f t="shared" si="432"/>
        <v>20</v>
      </c>
      <c r="K802" s="118">
        <f t="shared" si="421"/>
        <v>20</v>
      </c>
      <c r="L802" s="8">
        <f t="shared" si="433"/>
        <v>1.0083006699999999</v>
      </c>
      <c r="M802" s="119">
        <f t="shared" si="420"/>
        <v>1.0083006699999999</v>
      </c>
      <c r="N802" s="119">
        <f t="shared" si="440"/>
        <v>1.2174787209564928</v>
      </c>
      <c r="O802" s="112">
        <f t="shared" si="419"/>
        <v>1.2275846100000001</v>
      </c>
      <c r="P802" s="112">
        <f t="shared" si="425"/>
        <v>0</v>
      </c>
      <c r="Q802" s="162">
        <f t="shared" si="436"/>
        <v>0</v>
      </c>
      <c r="R802" s="30">
        <f t="shared" si="437"/>
        <v>0</v>
      </c>
      <c r="S802" s="112">
        <f t="shared" si="416"/>
        <v>0</v>
      </c>
      <c r="T802" s="122">
        <f t="shared" si="434"/>
        <v>0.20100000000000001</v>
      </c>
      <c r="U802" s="120">
        <f t="shared" si="415"/>
        <v>20</v>
      </c>
      <c r="V802" s="120">
        <v>252</v>
      </c>
      <c r="W802" s="119">
        <f t="shared" si="426"/>
        <v>1.0146422369999999</v>
      </c>
      <c r="X802" s="112">
        <f t="shared" si="427"/>
        <v>0</v>
      </c>
      <c r="Y802" s="112">
        <f t="shared" si="428"/>
        <v>0</v>
      </c>
      <c r="Z802" s="125" t="str">
        <f t="shared" si="438"/>
        <v>A+J=</v>
      </c>
      <c r="AA802" s="117">
        <f t="shared" si="439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22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3"/>
      <c r="DE802" s="1"/>
      <c r="DF802" s="1"/>
      <c r="DG802" s="1"/>
      <c r="DH802" s="1"/>
      <c r="DI802" s="1"/>
      <c r="DJ802" s="1"/>
      <c r="DK802" s="1"/>
      <c r="DL802" s="1"/>
      <c r="DM802" s="1"/>
      <c r="DN802" s="4"/>
      <c r="DO802" s="1"/>
      <c r="DP802" s="1"/>
      <c r="DQ802" s="1"/>
      <c r="DR802" s="1"/>
      <c r="DS802" s="1"/>
      <c r="DT802" s="1"/>
    </row>
    <row r="803" spans="1:124" ht="12.75" x14ac:dyDescent="0.2">
      <c r="A803" s="111">
        <f t="shared" si="429"/>
        <v>45068</v>
      </c>
      <c r="B803" s="112">
        <f t="shared" si="422"/>
        <v>0</v>
      </c>
      <c r="C803" s="112">
        <f t="shared" si="435"/>
        <v>0</v>
      </c>
      <c r="D803" s="113">
        <f t="shared" si="430"/>
        <v>5692.31</v>
      </c>
      <c r="E803" s="114">
        <f t="shared" si="417"/>
        <v>5739.56</v>
      </c>
      <c r="F803" s="115">
        <f t="shared" si="418"/>
        <v>45005</v>
      </c>
      <c r="G803" s="116">
        <f t="shared" si="423"/>
        <v>8.3006723105383262E-3</v>
      </c>
      <c r="H803" s="117">
        <f t="shared" si="431"/>
        <v>45097</v>
      </c>
      <c r="I803" s="117">
        <f t="shared" si="424"/>
        <v>45068</v>
      </c>
      <c r="J803" s="118">
        <f t="shared" si="432"/>
        <v>20</v>
      </c>
      <c r="K803" s="118">
        <f t="shared" si="421"/>
        <v>20</v>
      </c>
      <c r="L803" s="8">
        <f t="shared" si="433"/>
        <v>1.0083006699999999</v>
      </c>
      <c r="M803" s="119">
        <f t="shared" si="420"/>
        <v>1.0083006699999999</v>
      </c>
      <c r="N803" s="119">
        <f t="shared" si="440"/>
        <v>1.2174787209564928</v>
      </c>
      <c r="O803" s="112">
        <f t="shared" si="419"/>
        <v>1.2275846100000001</v>
      </c>
      <c r="P803" s="112">
        <f t="shared" si="425"/>
        <v>0</v>
      </c>
      <c r="Q803" s="162">
        <f t="shared" si="436"/>
        <v>26</v>
      </c>
      <c r="R803" s="30">
        <f t="shared" si="437"/>
        <v>5.5146000000000001E-2</v>
      </c>
      <c r="S803" s="112">
        <f t="shared" si="416"/>
        <v>0</v>
      </c>
      <c r="T803" s="122">
        <f t="shared" si="434"/>
        <v>0.20100000000000001</v>
      </c>
      <c r="U803" s="120">
        <f t="shared" si="415"/>
        <v>20</v>
      </c>
      <c r="V803" s="120">
        <v>252</v>
      </c>
      <c r="W803" s="119">
        <f t="shared" si="426"/>
        <v>1.0146422369999999</v>
      </c>
      <c r="X803" s="112">
        <f t="shared" si="427"/>
        <v>0</v>
      </c>
      <c r="Y803" s="112">
        <f t="shared" si="428"/>
        <v>0</v>
      </c>
      <c r="Z803" s="125" t="str">
        <f t="shared" si="438"/>
        <v>A+J=</v>
      </c>
      <c r="AA803" s="117">
        <f t="shared" si="439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22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3"/>
      <c r="DE803" s="1"/>
      <c r="DF803" s="1"/>
      <c r="DG803" s="1"/>
      <c r="DH803" s="1"/>
      <c r="DI803" s="1"/>
      <c r="DJ803" s="1"/>
      <c r="DK803" s="1"/>
      <c r="DL803" s="1"/>
      <c r="DM803" s="1"/>
      <c r="DN803" s="4"/>
      <c r="DO803" s="1"/>
      <c r="DP803" s="1"/>
      <c r="DQ803" s="1"/>
      <c r="DR803" s="1"/>
      <c r="DS803" s="1"/>
      <c r="DT803" s="1"/>
    </row>
    <row r="804" spans="1:124" ht="12.75" x14ac:dyDescent="0.2">
      <c r="A804" s="111">
        <f t="shared" si="429"/>
        <v>45069</v>
      </c>
      <c r="B804" s="112">
        <f t="shared" si="422"/>
        <v>0</v>
      </c>
      <c r="C804" s="112">
        <f t="shared" si="435"/>
        <v>0</v>
      </c>
      <c r="D804" s="113">
        <f t="shared" si="430"/>
        <v>5692.31</v>
      </c>
      <c r="E804" s="114">
        <f t="shared" si="417"/>
        <v>5739.56</v>
      </c>
      <c r="F804" s="115">
        <f t="shared" si="418"/>
        <v>45038</v>
      </c>
      <c r="G804" s="116">
        <f t="shared" si="423"/>
        <v>8.3006723105383262E-3</v>
      </c>
      <c r="H804" s="117">
        <f t="shared" si="431"/>
        <v>45097</v>
      </c>
      <c r="I804" s="117">
        <f t="shared" si="424"/>
        <v>45097</v>
      </c>
      <c r="J804" s="118">
        <f t="shared" si="432"/>
        <v>20</v>
      </c>
      <c r="K804" s="118">
        <f t="shared" si="421"/>
        <v>1</v>
      </c>
      <c r="L804" s="8">
        <f t="shared" si="433"/>
        <v>1.0004134</v>
      </c>
      <c r="M804" s="119">
        <f t="shared" si="420"/>
        <v>1.0083006699999999</v>
      </c>
      <c r="N804" s="119">
        <f t="shared" si="440"/>
        <v>1.2275846100511747</v>
      </c>
      <c r="O804" s="112">
        <f t="shared" si="419"/>
        <v>1.2280920900000001</v>
      </c>
      <c r="P804" s="112">
        <f t="shared" si="425"/>
        <v>0</v>
      </c>
      <c r="Q804" s="162">
        <f t="shared" si="436"/>
        <v>0</v>
      </c>
      <c r="R804" s="30">
        <f t="shared" si="437"/>
        <v>0</v>
      </c>
      <c r="S804" s="112">
        <f t="shared" si="416"/>
        <v>0</v>
      </c>
      <c r="T804" s="122">
        <f t="shared" si="434"/>
        <v>0.20100000000000001</v>
      </c>
      <c r="U804" s="120">
        <f t="shared" si="415"/>
        <v>1</v>
      </c>
      <c r="V804" s="120">
        <v>252</v>
      </c>
      <c r="W804" s="119">
        <f t="shared" si="426"/>
        <v>1.000727068</v>
      </c>
      <c r="X804" s="112">
        <f t="shared" si="427"/>
        <v>0</v>
      </c>
      <c r="Y804" s="112">
        <f t="shared" si="428"/>
        <v>0</v>
      </c>
      <c r="Z804" s="125" t="str">
        <f t="shared" si="438"/>
        <v>A+J=</v>
      </c>
      <c r="AA804" s="117">
        <f t="shared" si="439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22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3"/>
      <c r="DE804" s="1"/>
      <c r="DF804" s="1"/>
      <c r="DG804" s="1"/>
      <c r="DH804" s="1"/>
      <c r="DI804" s="1"/>
      <c r="DJ804" s="1"/>
      <c r="DK804" s="1"/>
      <c r="DL804" s="1"/>
      <c r="DM804" s="1"/>
      <c r="DN804" s="4"/>
      <c r="DO804" s="1"/>
      <c r="DP804" s="1"/>
      <c r="DQ804" s="1"/>
      <c r="DR804" s="1"/>
      <c r="DS804" s="1"/>
      <c r="DT804" s="1"/>
    </row>
    <row r="805" spans="1:124" ht="12.75" x14ac:dyDescent="0.2">
      <c r="A805" s="111">
        <f t="shared" si="429"/>
        <v>45070</v>
      </c>
      <c r="B805" s="112">
        <f t="shared" si="422"/>
        <v>0</v>
      </c>
      <c r="C805" s="112">
        <f t="shared" si="435"/>
        <v>0</v>
      </c>
      <c r="D805" s="113">
        <f t="shared" si="430"/>
        <v>5692.31</v>
      </c>
      <c r="E805" s="114">
        <f t="shared" si="417"/>
        <v>5739.56</v>
      </c>
      <c r="F805" s="115">
        <f t="shared" si="418"/>
        <v>45038</v>
      </c>
      <c r="G805" s="116">
        <f t="shared" si="423"/>
        <v>8.3006723105383262E-3</v>
      </c>
      <c r="H805" s="117">
        <f t="shared" si="431"/>
        <v>45097</v>
      </c>
      <c r="I805" s="117">
        <f t="shared" si="424"/>
        <v>45097</v>
      </c>
      <c r="J805" s="118">
        <f t="shared" si="432"/>
        <v>20</v>
      </c>
      <c r="K805" s="118">
        <f t="shared" si="421"/>
        <v>2</v>
      </c>
      <c r="L805" s="8">
        <f t="shared" si="433"/>
        <v>1.00082698</v>
      </c>
      <c r="M805" s="119">
        <f t="shared" si="420"/>
        <v>1.0083006699999999</v>
      </c>
      <c r="N805" s="119">
        <f t="shared" si="440"/>
        <v>1.2275846100511747</v>
      </c>
      <c r="O805" s="112">
        <f t="shared" si="419"/>
        <v>1.2285997900000001</v>
      </c>
      <c r="P805" s="112">
        <f t="shared" si="425"/>
        <v>0</v>
      </c>
      <c r="Q805" s="162">
        <f t="shared" si="436"/>
        <v>0</v>
      </c>
      <c r="R805" s="30">
        <f t="shared" si="437"/>
        <v>0</v>
      </c>
      <c r="S805" s="112">
        <f t="shared" si="416"/>
        <v>0</v>
      </c>
      <c r="T805" s="122">
        <f t="shared" si="434"/>
        <v>0.20100000000000001</v>
      </c>
      <c r="U805" s="120">
        <f t="shared" ref="U805:U868" si="441">IF(Q804&gt;0,1,IF(K805=K804,U804,U804+1))</f>
        <v>2</v>
      </c>
      <c r="V805" s="120">
        <v>252</v>
      </c>
      <c r="W805" s="119">
        <f t="shared" si="426"/>
        <v>1.0014546639999999</v>
      </c>
      <c r="X805" s="112">
        <f t="shared" si="427"/>
        <v>0</v>
      </c>
      <c r="Y805" s="112">
        <f t="shared" si="428"/>
        <v>0</v>
      </c>
      <c r="Z805" s="125" t="str">
        <f t="shared" si="438"/>
        <v>A+J=</v>
      </c>
      <c r="AA805" s="117">
        <f t="shared" si="439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22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3"/>
      <c r="DE805" s="1"/>
      <c r="DF805" s="1"/>
      <c r="DG805" s="1"/>
      <c r="DH805" s="1"/>
      <c r="DI805" s="1"/>
      <c r="DJ805" s="1"/>
      <c r="DK805" s="1"/>
      <c r="DL805" s="1"/>
      <c r="DM805" s="1"/>
      <c r="DN805" s="4"/>
      <c r="DO805" s="1"/>
      <c r="DP805" s="1"/>
      <c r="DQ805" s="1"/>
      <c r="DR805" s="1"/>
      <c r="DS805" s="1"/>
      <c r="DT805" s="1"/>
    </row>
    <row r="806" spans="1:124" ht="12.75" x14ac:dyDescent="0.2">
      <c r="A806" s="111">
        <f t="shared" si="429"/>
        <v>45071</v>
      </c>
      <c r="B806" s="112">
        <f t="shared" si="422"/>
        <v>0</v>
      </c>
      <c r="C806" s="112">
        <f t="shared" si="435"/>
        <v>0</v>
      </c>
      <c r="D806" s="113">
        <f t="shared" si="430"/>
        <v>5692.31</v>
      </c>
      <c r="E806" s="114">
        <f t="shared" si="417"/>
        <v>5739.56</v>
      </c>
      <c r="F806" s="115">
        <f t="shared" si="418"/>
        <v>45038</v>
      </c>
      <c r="G806" s="116">
        <f t="shared" si="423"/>
        <v>8.3006723105383262E-3</v>
      </c>
      <c r="H806" s="117">
        <f t="shared" si="431"/>
        <v>45097</v>
      </c>
      <c r="I806" s="117">
        <f t="shared" si="424"/>
        <v>45097</v>
      </c>
      <c r="J806" s="118">
        <f t="shared" si="432"/>
        <v>20</v>
      </c>
      <c r="K806" s="118">
        <f t="shared" si="421"/>
        <v>3</v>
      </c>
      <c r="L806" s="8">
        <f t="shared" si="433"/>
        <v>1.0012407299999999</v>
      </c>
      <c r="M806" s="119">
        <f t="shared" si="420"/>
        <v>1.0083006699999999</v>
      </c>
      <c r="N806" s="119">
        <f t="shared" si="440"/>
        <v>1.2275846100511747</v>
      </c>
      <c r="O806" s="112">
        <f t="shared" si="419"/>
        <v>1.2291077100000001</v>
      </c>
      <c r="P806" s="112">
        <f t="shared" si="425"/>
        <v>0</v>
      </c>
      <c r="Q806" s="162">
        <f t="shared" si="436"/>
        <v>0</v>
      </c>
      <c r="R806" s="30">
        <f t="shared" si="437"/>
        <v>0</v>
      </c>
      <c r="S806" s="112">
        <f t="shared" si="416"/>
        <v>0</v>
      </c>
      <c r="T806" s="122">
        <f t="shared" si="434"/>
        <v>0.20100000000000001</v>
      </c>
      <c r="U806" s="120">
        <f t="shared" si="441"/>
        <v>3</v>
      </c>
      <c r="V806" s="120">
        <v>252</v>
      </c>
      <c r="W806" s="119">
        <f t="shared" si="426"/>
        <v>1.00218279</v>
      </c>
      <c r="X806" s="112">
        <f t="shared" si="427"/>
        <v>0</v>
      </c>
      <c r="Y806" s="112">
        <f t="shared" si="428"/>
        <v>0</v>
      </c>
      <c r="Z806" s="125" t="str">
        <f t="shared" si="438"/>
        <v>A+J=</v>
      </c>
      <c r="AA806" s="117">
        <f t="shared" si="439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22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3"/>
      <c r="DE806" s="1"/>
      <c r="DF806" s="1"/>
      <c r="DG806" s="1"/>
      <c r="DH806" s="1"/>
      <c r="DI806" s="1"/>
      <c r="DJ806" s="1"/>
      <c r="DK806" s="1"/>
      <c r="DL806" s="1"/>
      <c r="DM806" s="1"/>
      <c r="DN806" s="4"/>
      <c r="DO806" s="1"/>
      <c r="DP806" s="1"/>
      <c r="DQ806" s="1"/>
      <c r="DR806" s="1"/>
      <c r="DS806" s="1"/>
      <c r="DT806" s="1"/>
    </row>
    <row r="807" spans="1:124" ht="12.75" x14ac:dyDescent="0.2">
      <c r="A807" s="111">
        <f t="shared" si="429"/>
        <v>45072</v>
      </c>
      <c r="B807" s="112">
        <f t="shared" si="422"/>
        <v>0</v>
      </c>
      <c r="C807" s="112">
        <f t="shared" si="435"/>
        <v>0</v>
      </c>
      <c r="D807" s="113">
        <f t="shared" si="430"/>
        <v>5692.31</v>
      </c>
      <c r="E807" s="114">
        <f t="shared" si="417"/>
        <v>5739.56</v>
      </c>
      <c r="F807" s="115">
        <f t="shared" si="418"/>
        <v>45038</v>
      </c>
      <c r="G807" s="116">
        <f t="shared" si="423"/>
        <v>8.3006723105383262E-3</v>
      </c>
      <c r="H807" s="117">
        <f t="shared" si="431"/>
        <v>45097</v>
      </c>
      <c r="I807" s="117">
        <f t="shared" si="424"/>
        <v>45097</v>
      </c>
      <c r="J807" s="118">
        <f t="shared" si="432"/>
        <v>20</v>
      </c>
      <c r="K807" s="118">
        <f t="shared" si="421"/>
        <v>4</v>
      </c>
      <c r="L807" s="8">
        <f t="shared" si="433"/>
        <v>1.0016546399999999</v>
      </c>
      <c r="M807" s="119">
        <f t="shared" si="420"/>
        <v>1.0083006699999999</v>
      </c>
      <c r="N807" s="119">
        <f t="shared" si="440"/>
        <v>1.2275846100511747</v>
      </c>
      <c r="O807" s="112">
        <f t="shared" si="419"/>
        <v>1.22961582</v>
      </c>
      <c r="P807" s="112">
        <f t="shared" si="425"/>
        <v>0</v>
      </c>
      <c r="Q807" s="162">
        <f t="shared" si="436"/>
        <v>0</v>
      </c>
      <c r="R807" s="30">
        <f t="shared" si="437"/>
        <v>0</v>
      </c>
      <c r="S807" s="112">
        <f t="shared" ref="S807:S870" si="442">IF(R807&gt;0,TRUNC(R807*P807,8),0)</f>
        <v>0</v>
      </c>
      <c r="T807" s="122">
        <f t="shared" si="434"/>
        <v>0.20100000000000001</v>
      </c>
      <c r="U807" s="120">
        <f t="shared" si="441"/>
        <v>4</v>
      </c>
      <c r="V807" s="120">
        <v>252</v>
      </c>
      <c r="W807" s="119">
        <f t="shared" si="426"/>
        <v>1.0029114450000001</v>
      </c>
      <c r="X807" s="112">
        <f t="shared" si="427"/>
        <v>0</v>
      </c>
      <c r="Y807" s="112">
        <f t="shared" si="428"/>
        <v>0</v>
      </c>
      <c r="Z807" s="125" t="str">
        <f t="shared" si="438"/>
        <v>A+J=</v>
      </c>
      <c r="AA807" s="117">
        <f t="shared" si="439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22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3"/>
      <c r="DE807" s="1"/>
      <c r="DF807" s="1"/>
      <c r="DG807" s="1"/>
      <c r="DH807" s="1"/>
      <c r="DI807" s="1"/>
      <c r="DJ807" s="1"/>
      <c r="DK807" s="1"/>
      <c r="DL807" s="1"/>
      <c r="DM807" s="1"/>
      <c r="DN807" s="4"/>
      <c r="DO807" s="1"/>
      <c r="DP807" s="1"/>
      <c r="DQ807" s="1"/>
      <c r="DR807" s="1"/>
      <c r="DS807" s="1"/>
      <c r="DT807" s="1"/>
    </row>
    <row r="808" spans="1:124" ht="12.75" x14ac:dyDescent="0.2">
      <c r="A808" s="111">
        <f t="shared" si="429"/>
        <v>45073</v>
      </c>
      <c r="B808" s="112">
        <f t="shared" si="422"/>
        <v>0</v>
      </c>
      <c r="C808" s="112">
        <f t="shared" si="435"/>
        <v>0</v>
      </c>
      <c r="D808" s="113">
        <f t="shared" si="430"/>
        <v>5692.31</v>
      </c>
      <c r="E808" s="114">
        <f t="shared" ref="E808:E871" si="443">IF($K808=1,VLOOKUP($A807,$AO$10:$AS$131,4),E807)</f>
        <v>5739.56</v>
      </c>
      <c r="F808" s="115">
        <f t="shared" ref="F808:F871" si="444">IF($K808=1,VLOOKUP($A807,$AO$10:$AS$131,5),F807)</f>
        <v>45038</v>
      </c>
      <c r="G808" s="116">
        <f t="shared" si="423"/>
        <v>8.3006723105383262E-3</v>
      </c>
      <c r="H808" s="117">
        <f t="shared" si="431"/>
        <v>45097</v>
      </c>
      <c r="I808" s="117">
        <f t="shared" si="424"/>
        <v>45097</v>
      </c>
      <c r="J808" s="118">
        <f t="shared" si="432"/>
        <v>20</v>
      </c>
      <c r="K808" s="118">
        <f t="shared" si="421"/>
        <v>5</v>
      </c>
      <c r="L808" s="8">
        <f t="shared" si="433"/>
        <v>1.00206873</v>
      </c>
      <c r="M808" s="119">
        <f t="shared" si="420"/>
        <v>1.0083006699999999</v>
      </c>
      <c r="N808" s="119">
        <f t="shared" si="440"/>
        <v>1.2275846100511747</v>
      </c>
      <c r="O808" s="112">
        <f t="shared" si="419"/>
        <v>1.23012415</v>
      </c>
      <c r="P808" s="112">
        <f t="shared" si="425"/>
        <v>0</v>
      </c>
      <c r="Q808" s="162">
        <f t="shared" si="436"/>
        <v>0</v>
      </c>
      <c r="R808" s="30">
        <f t="shared" si="437"/>
        <v>0</v>
      </c>
      <c r="S808" s="112">
        <f t="shared" si="442"/>
        <v>0</v>
      </c>
      <c r="T808" s="122">
        <f t="shared" si="434"/>
        <v>0.20100000000000001</v>
      </c>
      <c r="U808" s="120">
        <f t="shared" si="441"/>
        <v>5</v>
      </c>
      <c r="V808" s="120">
        <v>252</v>
      </c>
      <c r="W808" s="119">
        <f t="shared" si="426"/>
        <v>1.00364063</v>
      </c>
      <c r="X808" s="112">
        <f t="shared" si="427"/>
        <v>0</v>
      </c>
      <c r="Y808" s="112">
        <f t="shared" si="428"/>
        <v>0</v>
      </c>
      <c r="Z808" s="125" t="str">
        <f t="shared" si="438"/>
        <v>A+J=</v>
      </c>
      <c r="AA808" s="117">
        <f t="shared" si="439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22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3"/>
      <c r="DE808" s="1"/>
      <c r="DF808" s="1"/>
      <c r="DG808" s="1"/>
      <c r="DH808" s="1"/>
      <c r="DI808" s="1"/>
      <c r="DJ808" s="1"/>
      <c r="DK808" s="1"/>
      <c r="DL808" s="1"/>
      <c r="DM808" s="1"/>
      <c r="DN808" s="4"/>
      <c r="DO808" s="1"/>
      <c r="DP808" s="1"/>
      <c r="DQ808" s="1"/>
      <c r="DR808" s="1"/>
      <c r="DS808" s="1"/>
      <c r="DT808" s="1"/>
    </row>
    <row r="809" spans="1:124" ht="12.75" x14ac:dyDescent="0.2">
      <c r="A809" s="111">
        <f t="shared" si="429"/>
        <v>45074</v>
      </c>
      <c r="B809" s="112">
        <f t="shared" si="422"/>
        <v>0</v>
      </c>
      <c r="C809" s="112">
        <f t="shared" si="435"/>
        <v>0</v>
      </c>
      <c r="D809" s="113">
        <f t="shared" si="430"/>
        <v>5692.31</v>
      </c>
      <c r="E809" s="114">
        <f t="shared" si="443"/>
        <v>5739.56</v>
      </c>
      <c r="F809" s="115">
        <f t="shared" si="444"/>
        <v>45038</v>
      </c>
      <c r="G809" s="116">
        <f t="shared" si="423"/>
        <v>8.3006723105383262E-3</v>
      </c>
      <c r="H809" s="117">
        <f t="shared" si="431"/>
        <v>45097</v>
      </c>
      <c r="I809" s="117">
        <f t="shared" si="424"/>
        <v>45097</v>
      </c>
      <c r="J809" s="118">
        <f t="shared" si="432"/>
        <v>20</v>
      </c>
      <c r="K809" s="118">
        <f t="shared" si="421"/>
        <v>5</v>
      </c>
      <c r="L809" s="8">
        <f t="shared" si="433"/>
        <v>1.00206873</v>
      </c>
      <c r="M809" s="119">
        <f t="shared" si="420"/>
        <v>1.0083006699999999</v>
      </c>
      <c r="N809" s="119">
        <f t="shared" si="440"/>
        <v>1.2275846100511747</v>
      </c>
      <c r="O809" s="112">
        <f t="shared" ref="O809:O872" si="445">TRUNC(TRUNC((L809*N809),15),8)</f>
        <v>1.23012415</v>
      </c>
      <c r="P809" s="112">
        <f t="shared" si="425"/>
        <v>0</v>
      </c>
      <c r="Q809" s="162">
        <f t="shared" si="436"/>
        <v>0</v>
      </c>
      <c r="R809" s="30">
        <f t="shared" si="437"/>
        <v>0</v>
      </c>
      <c r="S809" s="112">
        <f t="shared" si="442"/>
        <v>0</v>
      </c>
      <c r="T809" s="122">
        <f t="shared" si="434"/>
        <v>0.20100000000000001</v>
      </c>
      <c r="U809" s="120">
        <f t="shared" si="441"/>
        <v>5</v>
      </c>
      <c r="V809" s="120">
        <v>252</v>
      </c>
      <c r="W809" s="119">
        <f t="shared" si="426"/>
        <v>1.00364063</v>
      </c>
      <c r="X809" s="112">
        <f t="shared" si="427"/>
        <v>0</v>
      </c>
      <c r="Y809" s="112">
        <f t="shared" si="428"/>
        <v>0</v>
      </c>
      <c r="Z809" s="125" t="str">
        <f t="shared" si="438"/>
        <v>A+J=</v>
      </c>
      <c r="AA809" s="117">
        <f t="shared" si="439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22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3"/>
      <c r="DE809" s="1"/>
      <c r="DF809" s="1"/>
      <c r="DG809" s="1"/>
      <c r="DH809" s="1"/>
      <c r="DI809" s="1"/>
      <c r="DJ809" s="1"/>
      <c r="DK809" s="1"/>
      <c r="DL809" s="1"/>
      <c r="DM809" s="1"/>
      <c r="DN809" s="4"/>
      <c r="DO809" s="1"/>
      <c r="DP809" s="1"/>
      <c r="DQ809" s="1"/>
      <c r="DR809" s="1"/>
      <c r="DS809" s="1"/>
      <c r="DT809" s="1"/>
    </row>
    <row r="810" spans="1:124" ht="12.75" x14ac:dyDescent="0.2">
      <c r="A810" s="111">
        <f t="shared" si="429"/>
        <v>45075</v>
      </c>
      <c r="B810" s="112">
        <f t="shared" si="422"/>
        <v>0</v>
      </c>
      <c r="C810" s="112">
        <f t="shared" si="435"/>
        <v>0</v>
      </c>
      <c r="D810" s="113">
        <f t="shared" si="430"/>
        <v>5692.31</v>
      </c>
      <c r="E810" s="114">
        <f t="shared" si="443"/>
        <v>5739.56</v>
      </c>
      <c r="F810" s="115">
        <f t="shared" si="444"/>
        <v>45038</v>
      </c>
      <c r="G810" s="116">
        <f t="shared" si="423"/>
        <v>8.3006723105383262E-3</v>
      </c>
      <c r="H810" s="117">
        <f t="shared" si="431"/>
        <v>45097</v>
      </c>
      <c r="I810" s="117">
        <f t="shared" si="424"/>
        <v>45097</v>
      </c>
      <c r="J810" s="118">
        <f t="shared" si="432"/>
        <v>20</v>
      </c>
      <c r="K810" s="118">
        <f t="shared" si="421"/>
        <v>5</v>
      </c>
      <c r="L810" s="8">
        <f t="shared" si="433"/>
        <v>1.00206873</v>
      </c>
      <c r="M810" s="119">
        <f t="shared" ref="M810:M873" si="446">IF(I810&gt;I809,L809,M809)</f>
        <v>1.0083006699999999</v>
      </c>
      <c r="N810" s="119">
        <f t="shared" si="440"/>
        <v>1.2275846100511747</v>
      </c>
      <c r="O810" s="112">
        <f t="shared" si="445"/>
        <v>1.23012415</v>
      </c>
      <c r="P810" s="112">
        <f t="shared" si="425"/>
        <v>0</v>
      </c>
      <c r="Q810" s="162">
        <f t="shared" si="436"/>
        <v>0</v>
      </c>
      <c r="R810" s="30">
        <f t="shared" si="437"/>
        <v>0</v>
      </c>
      <c r="S810" s="112">
        <f t="shared" si="442"/>
        <v>0</v>
      </c>
      <c r="T810" s="122">
        <f t="shared" si="434"/>
        <v>0.20100000000000001</v>
      </c>
      <c r="U810" s="120">
        <f t="shared" si="441"/>
        <v>5</v>
      </c>
      <c r="V810" s="120">
        <v>252</v>
      </c>
      <c r="W810" s="119">
        <f t="shared" si="426"/>
        <v>1.00364063</v>
      </c>
      <c r="X810" s="112">
        <f t="shared" si="427"/>
        <v>0</v>
      </c>
      <c r="Y810" s="112">
        <f t="shared" si="428"/>
        <v>0</v>
      </c>
      <c r="Z810" s="125" t="str">
        <f t="shared" si="438"/>
        <v>A+J=</v>
      </c>
      <c r="AA810" s="117">
        <f t="shared" si="439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22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3"/>
      <c r="DE810" s="1"/>
      <c r="DF810" s="1"/>
      <c r="DG810" s="1"/>
      <c r="DH810" s="1"/>
      <c r="DI810" s="1"/>
      <c r="DJ810" s="1"/>
      <c r="DK810" s="1"/>
      <c r="DL810" s="1"/>
      <c r="DM810" s="1"/>
      <c r="DN810" s="4"/>
      <c r="DO810" s="1"/>
      <c r="DP810" s="1"/>
      <c r="DQ810" s="1"/>
      <c r="DR810" s="1"/>
      <c r="DS810" s="1"/>
      <c r="DT810" s="1"/>
    </row>
    <row r="811" spans="1:124" ht="12.75" x14ac:dyDescent="0.2">
      <c r="A811" s="111">
        <f t="shared" si="429"/>
        <v>45076</v>
      </c>
      <c r="B811" s="112">
        <f t="shared" si="422"/>
        <v>0</v>
      </c>
      <c r="C811" s="112">
        <f t="shared" si="435"/>
        <v>0</v>
      </c>
      <c r="D811" s="113">
        <f t="shared" si="430"/>
        <v>5692.31</v>
      </c>
      <c r="E811" s="114">
        <f t="shared" si="443"/>
        <v>5739.56</v>
      </c>
      <c r="F811" s="115">
        <f t="shared" si="444"/>
        <v>45038</v>
      </c>
      <c r="G811" s="116">
        <f t="shared" si="423"/>
        <v>8.3006723105383262E-3</v>
      </c>
      <c r="H811" s="117">
        <f t="shared" si="431"/>
        <v>45097</v>
      </c>
      <c r="I811" s="117">
        <f t="shared" si="424"/>
        <v>45097</v>
      </c>
      <c r="J811" s="118">
        <f t="shared" si="432"/>
        <v>20</v>
      </c>
      <c r="K811" s="118">
        <f t="shared" si="421"/>
        <v>6</v>
      </c>
      <c r="L811" s="8">
        <f t="shared" si="433"/>
        <v>1.002483</v>
      </c>
      <c r="M811" s="119">
        <f t="shared" si="446"/>
        <v>1.0083006699999999</v>
      </c>
      <c r="N811" s="119">
        <f t="shared" si="440"/>
        <v>1.2275846100511747</v>
      </c>
      <c r="O811" s="112">
        <f t="shared" si="445"/>
        <v>1.2306326999999999</v>
      </c>
      <c r="P811" s="112">
        <f t="shared" si="425"/>
        <v>0</v>
      </c>
      <c r="Q811" s="162">
        <f t="shared" si="436"/>
        <v>0</v>
      </c>
      <c r="R811" s="30">
        <f t="shared" si="437"/>
        <v>0</v>
      </c>
      <c r="S811" s="112">
        <f t="shared" si="442"/>
        <v>0</v>
      </c>
      <c r="T811" s="122">
        <f t="shared" si="434"/>
        <v>0.20100000000000001</v>
      </c>
      <c r="U811" s="120">
        <f t="shared" si="441"/>
        <v>6</v>
      </c>
      <c r="V811" s="120">
        <v>252</v>
      </c>
      <c r="W811" s="119">
        <f t="shared" si="426"/>
        <v>1.0043703450000001</v>
      </c>
      <c r="X811" s="112">
        <f t="shared" si="427"/>
        <v>0</v>
      </c>
      <c r="Y811" s="112">
        <f t="shared" si="428"/>
        <v>0</v>
      </c>
      <c r="Z811" s="125" t="str">
        <f t="shared" si="438"/>
        <v>A+J=</v>
      </c>
      <c r="AA811" s="117">
        <f t="shared" si="439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22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3"/>
      <c r="DE811" s="1"/>
      <c r="DF811" s="1"/>
      <c r="DG811" s="1"/>
      <c r="DH811" s="1"/>
      <c r="DI811" s="1"/>
      <c r="DJ811" s="1"/>
      <c r="DK811" s="1"/>
      <c r="DL811" s="1"/>
      <c r="DM811" s="1"/>
      <c r="DN811" s="4"/>
      <c r="DO811" s="1"/>
      <c r="DP811" s="1"/>
      <c r="DQ811" s="1"/>
      <c r="DR811" s="1"/>
      <c r="DS811" s="1"/>
      <c r="DT811" s="1"/>
    </row>
    <row r="812" spans="1:124" ht="12.75" x14ac:dyDescent="0.2">
      <c r="A812" s="111">
        <f t="shared" si="429"/>
        <v>45077</v>
      </c>
      <c r="B812" s="112">
        <f t="shared" si="422"/>
        <v>0</v>
      </c>
      <c r="C812" s="112">
        <f t="shared" si="435"/>
        <v>0</v>
      </c>
      <c r="D812" s="113">
        <f t="shared" si="430"/>
        <v>5692.31</v>
      </c>
      <c r="E812" s="114">
        <f t="shared" si="443"/>
        <v>5739.56</v>
      </c>
      <c r="F812" s="115">
        <f t="shared" si="444"/>
        <v>45038</v>
      </c>
      <c r="G812" s="116">
        <f t="shared" si="423"/>
        <v>8.3006723105383262E-3</v>
      </c>
      <c r="H812" s="117">
        <f t="shared" si="431"/>
        <v>45097</v>
      </c>
      <c r="I812" s="117">
        <f t="shared" si="424"/>
        <v>45097</v>
      </c>
      <c r="J812" s="118">
        <f t="shared" si="432"/>
        <v>20</v>
      </c>
      <c r="K812" s="118">
        <f t="shared" si="421"/>
        <v>7</v>
      </c>
      <c r="L812" s="8">
        <f t="shared" si="433"/>
        <v>1.00289743</v>
      </c>
      <c r="M812" s="119">
        <f t="shared" si="446"/>
        <v>1.0083006699999999</v>
      </c>
      <c r="N812" s="119">
        <f t="shared" si="440"/>
        <v>1.2275846100511747</v>
      </c>
      <c r="O812" s="112">
        <f t="shared" si="445"/>
        <v>1.23114145</v>
      </c>
      <c r="P812" s="112">
        <f t="shared" si="425"/>
        <v>0</v>
      </c>
      <c r="Q812" s="162">
        <f t="shared" si="436"/>
        <v>0</v>
      </c>
      <c r="R812" s="30">
        <f t="shared" si="437"/>
        <v>0</v>
      </c>
      <c r="S812" s="112">
        <f t="shared" si="442"/>
        <v>0</v>
      </c>
      <c r="T812" s="122">
        <f t="shared" si="434"/>
        <v>0.20100000000000001</v>
      </c>
      <c r="U812" s="120">
        <f t="shared" si="441"/>
        <v>7</v>
      </c>
      <c r="V812" s="120">
        <v>252</v>
      </c>
      <c r="W812" s="119">
        <f t="shared" si="426"/>
        <v>1.0051005900000001</v>
      </c>
      <c r="X812" s="112">
        <f t="shared" si="427"/>
        <v>0</v>
      </c>
      <c r="Y812" s="112">
        <f t="shared" si="428"/>
        <v>0</v>
      </c>
      <c r="Z812" s="125" t="str">
        <f t="shared" si="438"/>
        <v>A+J=</v>
      </c>
      <c r="AA812" s="117">
        <f t="shared" si="439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22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3"/>
      <c r="DE812" s="1"/>
      <c r="DF812" s="1"/>
      <c r="DG812" s="1"/>
      <c r="DH812" s="1"/>
      <c r="DI812" s="1"/>
      <c r="DJ812" s="1"/>
      <c r="DK812" s="1"/>
      <c r="DL812" s="1"/>
      <c r="DM812" s="1"/>
      <c r="DN812" s="4"/>
      <c r="DO812" s="1"/>
      <c r="DP812" s="1"/>
      <c r="DQ812" s="1"/>
      <c r="DR812" s="1"/>
      <c r="DS812" s="1"/>
      <c r="DT812" s="1"/>
    </row>
    <row r="813" spans="1:124" ht="12.75" x14ac:dyDescent="0.2">
      <c r="A813" s="111">
        <f t="shared" si="429"/>
        <v>45078</v>
      </c>
      <c r="B813" s="112">
        <f t="shared" si="422"/>
        <v>0</v>
      </c>
      <c r="C813" s="112">
        <f t="shared" si="435"/>
        <v>0</v>
      </c>
      <c r="D813" s="113">
        <f t="shared" si="430"/>
        <v>5692.31</v>
      </c>
      <c r="E813" s="114">
        <f t="shared" si="443"/>
        <v>5739.56</v>
      </c>
      <c r="F813" s="115">
        <f t="shared" si="444"/>
        <v>45038</v>
      </c>
      <c r="G813" s="116">
        <f t="shared" si="423"/>
        <v>8.3006723105383262E-3</v>
      </c>
      <c r="H813" s="117">
        <f t="shared" si="431"/>
        <v>45097</v>
      </c>
      <c r="I813" s="117">
        <f t="shared" si="424"/>
        <v>45097</v>
      </c>
      <c r="J813" s="118">
        <f t="shared" si="432"/>
        <v>20</v>
      </c>
      <c r="K813" s="118">
        <f t="shared" si="421"/>
        <v>8</v>
      </c>
      <c r="L813" s="8">
        <f t="shared" si="433"/>
        <v>1.00331203</v>
      </c>
      <c r="M813" s="119">
        <f t="shared" si="446"/>
        <v>1.0083006699999999</v>
      </c>
      <c r="N813" s="119">
        <f t="shared" si="440"/>
        <v>1.2275846100511747</v>
      </c>
      <c r="O813" s="112">
        <f t="shared" si="445"/>
        <v>1.2316503999999999</v>
      </c>
      <c r="P813" s="112">
        <f t="shared" si="425"/>
        <v>0</v>
      </c>
      <c r="Q813" s="162">
        <f t="shared" si="436"/>
        <v>0</v>
      </c>
      <c r="R813" s="30">
        <f t="shared" si="437"/>
        <v>0</v>
      </c>
      <c r="S813" s="112">
        <f t="shared" si="442"/>
        <v>0</v>
      </c>
      <c r="T813" s="122">
        <f t="shared" si="434"/>
        <v>0.20100000000000001</v>
      </c>
      <c r="U813" s="120">
        <f t="shared" si="441"/>
        <v>8</v>
      </c>
      <c r="V813" s="120">
        <v>252</v>
      </c>
      <c r="W813" s="119">
        <f t="shared" si="426"/>
        <v>1.005831366</v>
      </c>
      <c r="X813" s="112">
        <f t="shared" si="427"/>
        <v>0</v>
      </c>
      <c r="Y813" s="112">
        <f t="shared" si="428"/>
        <v>0</v>
      </c>
      <c r="Z813" s="125" t="str">
        <f t="shared" si="438"/>
        <v>A+J=</v>
      </c>
      <c r="AA813" s="117">
        <f t="shared" si="439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22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3"/>
      <c r="DE813" s="1"/>
      <c r="DF813" s="1"/>
      <c r="DG813" s="1"/>
      <c r="DH813" s="1"/>
      <c r="DI813" s="1"/>
      <c r="DJ813" s="1"/>
      <c r="DK813" s="1"/>
      <c r="DL813" s="1"/>
      <c r="DM813" s="1"/>
      <c r="DN813" s="4"/>
      <c r="DO813" s="1"/>
      <c r="DP813" s="1"/>
      <c r="DQ813" s="1"/>
      <c r="DR813" s="1"/>
      <c r="DS813" s="1"/>
      <c r="DT813" s="1"/>
    </row>
    <row r="814" spans="1:124" ht="12.75" x14ac:dyDescent="0.2">
      <c r="A814" s="111">
        <f t="shared" si="429"/>
        <v>45079</v>
      </c>
      <c r="B814" s="112">
        <f t="shared" si="422"/>
        <v>0</v>
      </c>
      <c r="C814" s="112">
        <f t="shared" si="435"/>
        <v>0</v>
      </c>
      <c r="D814" s="113">
        <f t="shared" si="430"/>
        <v>5692.31</v>
      </c>
      <c r="E814" s="114">
        <f t="shared" si="443"/>
        <v>5739.56</v>
      </c>
      <c r="F814" s="115">
        <f t="shared" si="444"/>
        <v>45038</v>
      </c>
      <c r="G814" s="116">
        <f t="shared" si="423"/>
        <v>8.3006723105383262E-3</v>
      </c>
      <c r="H814" s="117">
        <f t="shared" si="431"/>
        <v>45097</v>
      </c>
      <c r="I814" s="117">
        <f t="shared" si="424"/>
        <v>45097</v>
      </c>
      <c r="J814" s="118">
        <f t="shared" si="432"/>
        <v>20</v>
      </c>
      <c r="K814" s="118">
        <f t="shared" ref="K814:K877" si="447">(J814-(NETWORKDAYS(A814,I814,AD$148:AD$502)-1))</f>
        <v>9</v>
      </c>
      <c r="L814" s="8">
        <f t="shared" si="433"/>
        <v>1.0037268100000001</v>
      </c>
      <c r="M814" s="119">
        <f t="shared" si="446"/>
        <v>1.0083006699999999</v>
      </c>
      <c r="N814" s="119">
        <f t="shared" si="440"/>
        <v>1.2275846100511747</v>
      </c>
      <c r="O814" s="112">
        <f t="shared" si="445"/>
        <v>1.23215958</v>
      </c>
      <c r="P814" s="112">
        <f t="shared" si="425"/>
        <v>0</v>
      </c>
      <c r="Q814" s="162">
        <f t="shared" si="436"/>
        <v>0</v>
      </c>
      <c r="R814" s="30">
        <f t="shared" si="437"/>
        <v>0</v>
      </c>
      <c r="S814" s="112">
        <f t="shared" si="442"/>
        <v>0</v>
      </c>
      <c r="T814" s="122">
        <f t="shared" si="434"/>
        <v>0.20100000000000001</v>
      </c>
      <c r="U814" s="120">
        <f t="shared" si="441"/>
        <v>9</v>
      </c>
      <c r="V814" s="120">
        <v>252</v>
      </c>
      <c r="W814" s="119">
        <f t="shared" si="426"/>
        <v>1.006562674</v>
      </c>
      <c r="X814" s="112">
        <f t="shared" si="427"/>
        <v>0</v>
      </c>
      <c r="Y814" s="112">
        <f t="shared" si="428"/>
        <v>0</v>
      </c>
      <c r="Z814" s="125" t="str">
        <f t="shared" si="438"/>
        <v>A+J=</v>
      </c>
      <c r="AA814" s="117">
        <f t="shared" si="439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22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3"/>
      <c r="DE814" s="1"/>
      <c r="DF814" s="1"/>
      <c r="DG814" s="1"/>
      <c r="DH814" s="1"/>
      <c r="DI814" s="1"/>
      <c r="DJ814" s="1"/>
      <c r="DK814" s="1"/>
      <c r="DL814" s="1"/>
      <c r="DM814" s="1"/>
      <c r="DN814" s="4"/>
      <c r="DO814" s="1"/>
      <c r="DP814" s="1"/>
      <c r="DQ814" s="1"/>
      <c r="DR814" s="1"/>
      <c r="DS814" s="1"/>
      <c r="DT814" s="1"/>
    </row>
    <row r="815" spans="1:124" ht="12.75" x14ac:dyDescent="0.2">
      <c r="A815" s="111">
        <f t="shared" si="429"/>
        <v>45080</v>
      </c>
      <c r="B815" s="112">
        <f t="shared" si="422"/>
        <v>0</v>
      </c>
      <c r="C815" s="112">
        <f t="shared" si="435"/>
        <v>0</v>
      </c>
      <c r="D815" s="113">
        <f t="shared" si="430"/>
        <v>5692.31</v>
      </c>
      <c r="E815" s="114">
        <f t="shared" si="443"/>
        <v>5739.56</v>
      </c>
      <c r="F815" s="115">
        <f t="shared" si="444"/>
        <v>45038</v>
      </c>
      <c r="G815" s="116">
        <f t="shared" si="423"/>
        <v>8.3006723105383262E-3</v>
      </c>
      <c r="H815" s="117">
        <f t="shared" si="431"/>
        <v>45097</v>
      </c>
      <c r="I815" s="117">
        <f t="shared" si="424"/>
        <v>45097</v>
      </c>
      <c r="J815" s="118">
        <f t="shared" si="432"/>
        <v>20</v>
      </c>
      <c r="K815" s="118">
        <f t="shared" si="447"/>
        <v>10</v>
      </c>
      <c r="L815" s="8">
        <f t="shared" si="433"/>
        <v>1.0041417500000001</v>
      </c>
      <c r="M815" s="119">
        <f t="shared" si="446"/>
        <v>1.0083006699999999</v>
      </c>
      <c r="N815" s="119">
        <f t="shared" si="440"/>
        <v>1.2275846100511747</v>
      </c>
      <c r="O815" s="112">
        <f t="shared" si="445"/>
        <v>1.2326689500000001</v>
      </c>
      <c r="P815" s="112">
        <f t="shared" si="425"/>
        <v>0</v>
      </c>
      <c r="Q815" s="162">
        <f t="shared" si="436"/>
        <v>0</v>
      </c>
      <c r="R815" s="30">
        <f t="shared" si="437"/>
        <v>0</v>
      </c>
      <c r="S815" s="112">
        <f t="shared" si="442"/>
        <v>0</v>
      </c>
      <c r="T815" s="122">
        <f t="shared" si="434"/>
        <v>0.20100000000000001</v>
      </c>
      <c r="U815" s="120">
        <f t="shared" si="441"/>
        <v>10</v>
      </c>
      <c r="V815" s="120">
        <v>252</v>
      </c>
      <c r="W815" s="119">
        <f t="shared" si="426"/>
        <v>1.007294514</v>
      </c>
      <c r="X815" s="112">
        <f t="shared" si="427"/>
        <v>0</v>
      </c>
      <c r="Y815" s="112">
        <f t="shared" si="428"/>
        <v>0</v>
      </c>
      <c r="Z815" s="125" t="str">
        <f t="shared" si="438"/>
        <v>A+J=</v>
      </c>
      <c r="AA815" s="117">
        <f t="shared" si="439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22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3"/>
      <c r="DE815" s="1"/>
      <c r="DF815" s="1"/>
      <c r="DG815" s="1"/>
      <c r="DH815" s="1"/>
      <c r="DI815" s="1"/>
      <c r="DJ815" s="1"/>
      <c r="DK815" s="1"/>
      <c r="DL815" s="1"/>
      <c r="DM815" s="1"/>
      <c r="DN815" s="4"/>
      <c r="DO815" s="1"/>
      <c r="DP815" s="1"/>
      <c r="DQ815" s="1"/>
      <c r="DR815" s="1"/>
      <c r="DS815" s="1"/>
      <c r="DT815" s="1"/>
    </row>
    <row r="816" spans="1:124" ht="12.75" x14ac:dyDescent="0.2">
      <c r="A816" s="111">
        <f t="shared" si="429"/>
        <v>45081</v>
      </c>
      <c r="B816" s="112">
        <f t="shared" si="422"/>
        <v>0</v>
      </c>
      <c r="C816" s="112">
        <f t="shared" si="435"/>
        <v>0</v>
      </c>
      <c r="D816" s="113">
        <f t="shared" si="430"/>
        <v>5692.31</v>
      </c>
      <c r="E816" s="114">
        <f t="shared" si="443"/>
        <v>5739.56</v>
      </c>
      <c r="F816" s="115">
        <f t="shared" si="444"/>
        <v>45038</v>
      </c>
      <c r="G816" s="116">
        <f t="shared" si="423"/>
        <v>8.3006723105383262E-3</v>
      </c>
      <c r="H816" s="117">
        <f t="shared" si="431"/>
        <v>45097</v>
      </c>
      <c r="I816" s="117">
        <f t="shared" si="424"/>
        <v>45097</v>
      </c>
      <c r="J816" s="118">
        <f t="shared" si="432"/>
        <v>20</v>
      </c>
      <c r="K816" s="118">
        <f t="shared" si="447"/>
        <v>10</v>
      </c>
      <c r="L816" s="8">
        <f t="shared" si="433"/>
        <v>1.0041417500000001</v>
      </c>
      <c r="M816" s="119">
        <f t="shared" si="446"/>
        <v>1.0083006699999999</v>
      </c>
      <c r="N816" s="119">
        <f t="shared" si="440"/>
        <v>1.2275846100511747</v>
      </c>
      <c r="O816" s="112">
        <f t="shared" si="445"/>
        <v>1.2326689500000001</v>
      </c>
      <c r="P816" s="112">
        <f t="shared" si="425"/>
        <v>0</v>
      </c>
      <c r="Q816" s="162">
        <f t="shared" si="436"/>
        <v>0</v>
      </c>
      <c r="R816" s="30">
        <f t="shared" si="437"/>
        <v>0</v>
      </c>
      <c r="S816" s="112">
        <f t="shared" si="442"/>
        <v>0</v>
      </c>
      <c r="T816" s="122">
        <f t="shared" si="434"/>
        <v>0.20100000000000001</v>
      </c>
      <c r="U816" s="120">
        <f t="shared" si="441"/>
        <v>10</v>
      </c>
      <c r="V816" s="120">
        <v>252</v>
      </c>
      <c r="W816" s="119">
        <f t="shared" si="426"/>
        <v>1.007294514</v>
      </c>
      <c r="X816" s="112">
        <f t="shared" si="427"/>
        <v>0</v>
      </c>
      <c r="Y816" s="112">
        <f t="shared" si="428"/>
        <v>0</v>
      </c>
      <c r="Z816" s="125" t="str">
        <f t="shared" si="438"/>
        <v>A+J=</v>
      </c>
      <c r="AA816" s="117">
        <f t="shared" si="439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22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3"/>
      <c r="DE816" s="1"/>
      <c r="DF816" s="1"/>
      <c r="DG816" s="1"/>
      <c r="DH816" s="1"/>
      <c r="DI816" s="1"/>
      <c r="DJ816" s="1"/>
      <c r="DK816" s="1"/>
      <c r="DL816" s="1"/>
      <c r="DM816" s="1"/>
      <c r="DN816" s="4"/>
      <c r="DO816" s="1"/>
      <c r="DP816" s="1"/>
      <c r="DQ816" s="1"/>
      <c r="DR816" s="1"/>
      <c r="DS816" s="1"/>
      <c r="DT816" s="1"/>
    </row>
    <row r="817" spans="1:124" ht="12.75" x14ac:dyDescent="0.2">
      <c r="A817" s="111">
        <f t="shared" si="429"/>
        <v>45082</v>
      </c>
      <c r="B817" s="112">
        <f t="shared" si="422"/>
        <v>0</v>
      </c>
      <c r="C817" s="112">
        <f t="shared" si="435"/>
        <v>0</v>
      </c>
      <c r="D817" s="113">
        <f t="shared" si="430"/>
        <v>5692.31</v>
      </c>
      <c r="E817" s="114">
        <f t="shared" si="443"/>
        <v>5739.56</v>
      </c>
      <c r="F817" s="115">
        <f t="shared" si="444"/>
        <v>45038</v>
      </c>
      <c r="G817" s="116">
        <f t="shared" si="423"/>
        <v>8.3006723105383262E-3</v>
      </c>
      <c r="H817" s="117">
        <f t="shared" si="431"/>
        <v>45097</v>
      </c>
      <c r="I817" s="117">
        <f t="shared" si="424"/>
        <v>45097</v>
      </c>
      <c r="J817" s="118">
        <f t="shared" si="432"/>
        <v>20</v>
      </c>
      <c r="K817" s="118">
        <f t="shared" si="447"/>
        <v>10</v>
      </c>
      <c r="L817" s="8">
        <f t="shared" si="433"/>
        <v>1.0041417500000001</v>
      </c>
      <c r="M817" s="119">
        <f t="shared" si="446"/>
        <v>1.0083006699999999</v>
      </c>
      <c r="N817" s="119">
        <f t="shared" si="440"/>
        <v>1.2275846100511747</v>
      </c>
      <c r="O817" s="112">
        <f t="shared" si="445"/>
        <v>1.2326689500000001</v>
      </c>
      <c r="P817" s="112">
        <f t="shared" si="425"/>
        <v>0</v>
      </c>
      <c r="Q817" s="162">
        <f t="shared" si="436"/>
        <v>0</v>
      </c>
      <c r="R817" s="30">
        <f t="shared" si="437"/>
        <v>0</v>
      </c>
      <c r="S817" s="112">
        <f t="shared" si="442"/>
        <v>0</v>
      </c>
      <c r="T817" s="122">
        <f t="shared" si="434"/>
        <v>0.20100000000000001</v>
      </c>
      <c r="U817" s="120">
        <f t="shared" si="441"/>
        <v>10</v>
      </c>
      <c r="V817" s="120">
        <v>252</v>
      </c>
      <c r="W817" s="119">
        <f t="shared" si="426"/>
        <v>1.007294514</v>
      </c>
      <c r="X817" s="112">
        <f t="shared" si="427"/>
        <v>0</v>
      </c>
      <c r="Y817" s="112">
        <f t="shared" si="428"/>
        <v>0</v>
      </c>
      <c r="Z817" s="125" t="str">
        <f t="shared" si="438"/>
        <v>A+J=</v>
      </c>
      <c r="AA817" s="117">
        <f t="shared" si="439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22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3"/>
      <c r="DE817" s="1"/>
      <c r="DF817" s="1"/>
      <c r="DG817" s="1"/>
      <c r="DH817" s="1"/>
      <c r="DI817" s="1"/>
      <c r="DJ817" s="1"/>
      <c r="DK817" s="1"/>
      <c r="DL817" s="1"/>
      <c r="DM817" s="1"/>
      <c r="DN817" s="4"/>
      <c r="DO817" s="1"/>
      <c r="DP817" s="1"/>
      <c r="DQ817" s="1"/>
      <c r="DR817" s="1"/>
      <c r="DS817" s="1"/>
      <c r="DT817" s="1"/>
    </row>
    <row r="818" spans="1:124" ht="12.75" x14ac:dyDescent="0.2">
      <c r="A818" s="111">
        <f t="shared" si="429"/>
        <v>45083</v>
      </c>
      <c r="B818" s="112">
        <f t="shared" si="422"/>
        <v>0</v>
      </c>
      <c r="C818" s="112">
        <f t="shared" si="435"/>
        <v>0</v>
      </c>
      <c r="D818" s="113">
        <f t="shared" si="430"/>
        <v>5692.31</v>
      </c>
      <c r="E818" s="114">
        <f t="shared" si="443"/>
        <v>5739.56</v>
      </c>
      <c r="F818" s="115">
        <f t="shared" si="444"/>
        <v>45038</v>
      </c>
      <c r="G818" s="116">
        <f t="shared" si="423"/>
        <v>8.3006723105383262E-3</v>
      </c>
      <c r="H818" s="117">
        <f t="shared" si="431"/>
        <v>45097</v>
      </c>
      <c r="I818" s="117">
        <f t="shared" si="424"/>
        <v>45097</v>
      </c>
      <c r="J818" s="118">
        <f t="shared" si="432"/>
        <v>20</v>
      </c>
      <c r="K818" s="118">
        <f t="shared" si="447"/>
        <v>11</v>
      </c>
      <c r="L818" s="8">
        <f t="shared" si="433"/>
        <v>1.00455687</v>
      </c>
      <c r="M818" s="119">
        <f t="shared" si="446"/>
        <v>1.0083006699999999</v>
      </c>
      <c r="N818" s="119">
        <f t="shared" si="440"/>
        <v>1.2275846100511747</v>
      </c>
      <c r="O818" s="112">
        <f t="shared" si="445"/>
        <v>1.2331785500000001</v>
      </c>
      <c r="P818" s="112">
        <f t="shared" si="425"/>
        <v>0</v>
      </c>
      <c r="Q818" s="162">
        <f t="shared" si="436"/>
        <v>0</v>
      </c>
      <c r="R818" s="30">
        <f t="shared" si="437"/>
        <v>0</v>
      </c>
      <c r="S818" s="112">
        <f t="shared" si="442"/>
        <v>0</v>
      </c>
      <c r="T818" s="122">
        <f t="shared" si="434"/>
        <v>0.20100000000000001</v>
      </c>
      <c r="U818" s="120">
        <f t="shared" si="441"/>
        <v>11</v>
      </c>
      <c r="V818" s="120">
        <v>252</v>
      </c>
      <c r="W818" s="119">
        <f t="shared" si="426"/>
        <v>1.008026885</v>
      </c>
      <c r="X818" s="112">
        <f t="shared" si="427"/>
        <v>0</v>
      </c>
      <c r="Y818" s="112">
        <f t="shared" si="428"/>
        <v>0</v>
      </c>
      <c r="Z818" s="125" t="str">
        <f t="shared" si="438"/>
        <v>A+J=</v>
      </c>
      <c r="AA818" s="117">
        <f t="shared" si="439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22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3"/>
      <c r="DE818" s="1"/>
      <c r="DF818" s="1"/>
      <c r="DG818" s="1"/>
      <c r="DH818" s="1"/>
      <c r="DI818" s="1"/>
      <c r="DJ818" s="1"/>
      <c r="DK818" s="1"/>
      <c r="DL818" s="1"/>
      <c r="DM818" s="1"/>
      <c r="DN818" s="4"/>
      <c r="DO818" s="1"/>
      <c r="DP818" s="1"/>
      <c r="DQ818" s="1"/>
      <c r="DR818" s="1"/>
      <c r="DS818" s="1"/>
      <c r="DT818" s="1"/>
    </row>
    <row r="819" spans="1:124" ht="12.75" x14ac:dyDescent="0.2">
      <c r="A819" s="111">
        <f t="shared" si="429"/>
        <v>45084</v>
      </c>
      <c r="B819" s="112">
        <f t="shared" si="422"/>
        <v>0</v>
      </c>
      <c r="C819" s="112">
        <f t="shared" si="435"/>
        <v>0</v>
      </c>
      <c r="D819" s="113">
        <f t="shared" si="430"/>
        <v>5692.31</v>
      </c>
      <c r="E819" s="114">
        <f t="shared" si="443"/>
        <v>5739.56</v>
      </c>
      <c r="F819" s="115">
        <f t="shared" si="444"/>
        <v>45038</v>
      </c>
      <c r="G819" s="116">
        <f t="shared" si="423"/>
        <v>8.3006723105383262E-3</v>
      </c>
      <c r="H819" s="117">
        <f t="shared" si="431"/>
        <v>45097</v>
      </c>
      <c r="I819" s="117">
        <f t="shared" si="424"/>
        <v>45097</v>
      </c>
      <c r="J819" s="118">
        <f t="shared" si="432"/>
        <v>20</v>
      </c>
      <c r="K819" s="118">
        <f t="shared" si="447"/>
        <v>12</v>
      </c>
      <c r="L819" s="8">
        <f t="shared" si="433"/>
        <v>1.0049721599999999</v>
      </c>
      <c r="M819" s="119">
        <f t="shared" si="446"/>
        <v>1.0083006699999999</v>
      </c>
      <c r="N819" s="119">
        <f t="shared" si="440"/>
        <v>1.2275846100511747</v>
      </c>
      <c r="O819" s="112">
        <f t="shared" si="445"/>
        <v>1.23368835</v>
      </c>
      <c r="P819" s="112">
        <f t="shared" si="425"/>
        <v>0</v>
      </c>
      <c r="Q819" s="162">
        <f t="shared" si="436"/>
        <v>0</v>
      </c>
      <c r="R819" s="30">
        <f t="shared" si="437"/>
        <v>0</v>
      </c>
      <c r="S819" s="112">
        <f t="shared" si="442"/>
        <v>0</v>
      </c>
      <c r="T819" s="122">
        <f t="shared" si="434"/>
        <v>0.20100000000000001</v>
      </c>
      <c r="U819" s="120">
        <f t="shared" si="441"/>
        <v>12</v>
      </c>
      <c r="V819" s="120">
        <v>252</v>
      </c>
      <c r="W819" s="119">
        <f t="shared" si="426"/>
        <v>1.008759789</v>
      </c>
      <c r="X819" s="112">
        <f t="shared" si="427"/>
        <v>0</v>
      </c>
      <c r="Y819" s="112">
        <f t="shared" si="428"/>
        <v>0</v>
      </c>
      <c r="Z819" s="125" t="str">
        <f t="shared" si="438"/>
        <v>A+J=</v>
      </c>
      <c r="AA819" s="117">
        <f t="shared" si="439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22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3"/>
      <c r="DE819" s="1"/>
      <c r="DF819" s="1"/>
      <c r="DG819" s="1"/>
      <c r="DH819" s="1"/>
      <c r="DI819" s="1"/>
      <c r="DJ819" s="1"/>
      <c r="DK819" s="1"/>
      <c r="DL819" s="1"/>
      <c r="DM819" s="1"/>
      <c r="DN819" s="4"/>
      <c r="DO819" s="1"/>
      <c r="DP819" s="1"/>
      <c r="DQ819" s="1"/>
      <c r="DR819" s="1"/>
      <c r="DS819" s="1"/>
      <c r="DT819" s="1"/>
    </row>
    <row r="820" spans="1:124" ht="12.75" x14ac:dyDescent="0.2">
      <c r="A820" s="111">
        <f t="shared" si="429"/>
        <v>45085</v>
      </c>
      <c r="B820" s="112">
        <f t="shared" si="422"/>
        <v>0</v>
      </c>
      <c r="C820" s="112">
        <f t="shared" si="435"/>
        <v>0</v>
      </c>
      <c r="D820" s="113">
        <f t="shared" si="430"/>
        <v>5692.31</v>
      </c>
      <c r="E820" s="114">
        <f t="shared" si="443"/>
        <v>5739.56</v>
      </c>
      <c r="F820" s="115">
        <f t="shared" si="444"/>
        <v>45038</v>
      </c>
      <c r="G820" s="116">
        <f t="shared" si="423"/>
        <v>8.3006723105383262E-3</v>
      </c>
      <c r="H820" s="117">
        <f t="shared" si="431"/>
        <v>45097</v>
      </c>
      <c r="I820" s="117">
        <f t="shared" si="424"/>
        <v>45097</v>
      </c>
      <c r="J820" s="118">
        <f t="shared" si="432"/>
        <v>20</v>
      </c>
      <c r="K820" s="118">
        <f t="shared" si="447"/>
        <v>13</v>
      </c>
      <c r="L820" s="8">
        <f t="shared" si="433"/>
        <v>1.00538762</v>
      </c>
      <c r="M820" s="119">
        <f t="shared" si="446"/>
        <v>1.0083006699999999</v>
      </c>
      <c r="N820" s="119">
        <f t="shared" si="440"/>
        <v>1.2275846100511747</v>
      </c>
      <c r="O820" s="112">
        <f t="shared" si="445"/>
        <v>1.2341983599999999</v>
      </c>
      <c r="P820" s="112">
        <f t="shared" si="425"/>
        <v>0</v>
      </c>
      <c r="Q820" s="162">
        <f t="shared" si="436"/>
        <v>0</v>
      </c>
      <c r="R820" s="30">
        <f t="shared" si="437"/>
        <v>0</v>
      </c>
      <c r="S820" s="112">
        <f t="shared" si="442"/>
        <v>0</v>
      </c>
      <c r="T820" s="122">
        <f t="shared" si="434"/>
        <v>0.20100000000000001</v>
      </c>
      <c r="U820" s="120">
        <f t="shared" si="441"/>
        <v>13</v>
      </c>
      <c r="V820" s="120">
        <v>252</v>
      </c>
      <c r="W820" s="119">
        <f t="shared" si="426"/>
        <v>1.009493226</v>
      </c>
      <c r="X820" s="112">
        <f t="shared" si="427"/>
        <v>0</v>
      </c>
      <c r="Y820" s="112">
        <f t="shared" si="428"/>
        <v>0</v>
      </c>
      <c r="Z820" s="125" t="str">
        <f t="shared" si="438"/>
        <v>A+J=</v>
      </c>
      <c r="AA820" s="117">
        <f t="shared" si="439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22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3"/>
      <c r="DE820" s="1"/>
      <c r="DF820" s="1"/>
      <c r="DG820" s="1"/>
      <c r="DH820" s="1"/>
      <c r="DI820" s="1"/>
      <c r="DJ820" s="1"/>
      <c r="DK820" s="1"/>
      <c r="DL820" s="1"/>
      <c r="DM820" s="1"/>
      <c r="DN820" s="4"/>
      <c r="DO820" s="1"/>
      <c r="DP820" s="1"/>
      <c r="DQ820" s="1"/>
      <c r="DR820" s="1"/>
      <c r="DS820" s="1"/>
      <c r="DT820" s="1"/>
    </row>
    <row r="821" spans="1:124" ht="12.75" x14ac:dyDescent="0.2">
      <c r="A821" s="111">
        <f t="shared" si="429"/>
        <v>45086</v>
      </c>
      <c r="B821" s="112">
        <f t="shared" si="422"/>
        <v>0</v>
      </c>
      <c r="C821" s="112">
        <f t="shared" si="435"/>
        <v>0</v>
      </c>
      <c r="D821" s="113">
        <f t="shared" si="430"/>
        <v>5692.31</v>
      </c>
      <c r="E821" s="114">
        <f t="shared" si="443"/>
        <v>5739.56</v>
      </c>
      <c r="F821" s="115">
        <f t="shared" si="444"/>
        <v>45038</v>
      </c>
      <c r="G821" s="116">
        <f t="shared" si="423"/>
        <v>8.3006723105383262E-3</v>
      </c>
      <c r="H821" s="117">
        <f t="shared" si="431"/>
        <v>45097</v>
      </c>
      <c r="I821" s="117">
        <f t="shared" si="424"/>
        <v>45097</v>
      </c>
      <c r="J821" s="118">
        <f t="shared" si="432"/>
        <v>20</v>
      </c>
      <c r="K821" s="118">
        <f t="shared" si="447"/>
        <v>13</v>
      </c>
      <c r="L821" s="8">
        <f t="shared" si="433"/>
        <v>1.00538762</v>
      </c>
      <c r="M821" s="119">
        <f t="shared" si="446"/>
        <v>1.0083006699999999</v>
      </c>
      <c r="N821" s="119">
        <f t="shared" si="440"/>
        <v>1.2275846100511747</v>
      </c>
      <c r="O821" s="112">
        <f t="shared" si="445"/>
        <v>1.2341983599999999</v>
      </c>
      <c r="P821" s="112">
        <f t="shared" si="425"/>
        <v>0</v>
      </c>
      <c r="Q821" s="162">
        <f t="shared" si="436"/>
        <v>0</v>
      </c>
      <c r="R821" s="30">
        <f t="shared" si="437"/>
        <v>0</v>
      </c>
      <c r="S821" s="112">
        <f t="shared" si="442"/>
        <v>0</v>
      </c>
      <c r="T821" s="122">
        <f t="shared" si="434"/>
        <v>0.20100000000000001</v>
      </c>
      <c r="U821" s="120">
        <f t="shared" si="441"/>
        <v>13</v>
      </c>
      <c r="V821" s="120">
        <v>252</v>
      </c>
      <c r="W821" s="119">
        <f t="shared" si="426"/>
        <v>1.009493226</v>
      </c>
      <c r="X821" s="112">
        <f t="shared" si="427"/>
        <v>0</v>
      </c>
      <c r="Y821" s="112">
        <f t="shared" si="428"/>
        <v>0</v>
      </c>
      <c r="Z821" s="125" t="str">
        <f t="shared" si="438"/>
        <v>A+J=</v>
      </c>
      <c r="AA821" s="117">
        <f t="shared" si="439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22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3"/>
      <c r="DE821" s="1"/>
      <c r="DF821" s="1"/>
      <c r="DG821" s="1"/>
      <c r="DH821" s="1"/>
      <c r="DI821" s="1"/>
      <c r="DJ821" s="1"/>
      <c r="DK821" s="1"/>
      <c r="DL821" s="1"/>
      <c r="DM821" s="1"/>
      <c r="DN821" s="4"/>
      <c r="DO821" s="1"/>
      <c r="DP821" s="1"/>
      <c r="DQ821" s="1"/>
      <c r="DR821" s="1"/>
      <c r="DS821" s="1"/>
      <c r="DT821" s="1"/>
    </row>
    <row r="822" spans="1:124" ht="12.75" x14ac:dyDescent="0.2">
      <c r="A822" s="111">
        <f t="shared" si="429"/>
        <v>45087</v>
      </c>
      <c r="B822" s="112">
        <f t="shared" si="422"/>
        <v>0</v>
      </c>
      <c r="C822" s="112">
        <f t="shared" si="435"/>
        <v>0</v>
      </c>
      <c r="D822" s="113">
        <f t="shared" si="430"/>
        <v>5692.31</v>
      </c>
      <c r="E822" s="114">
        <f t="shared" si="443"/>
        <v>5739.56</v>
      </c>
      <c r="F822" s="115">
        <f t="shared" si="444"/>
        <v>45038</v>
      </c>
      <c r="G822" s="116">
        <f t="shared" si="423"/>
        <v>8.3006723105383262E-3</v>
      </c>
      <c r="H822" s="117">
        <f t="shared" si="431"/>
        <v>45097</v>
      </c>
      <c r="I822" s="117">
        <f t="shared" si="424"/>
        <v>45097</v>
      </c>
      <c r="J822" s="118">
        <f t="shared" si="432"/>
        <v>20</v>
      </c>
      <c r="K822" s="118">
        <f t="shared" si="447"/>
        <v>14</v>
      </c>
      <c r="L822" s="8">
        <f t="shared" si="433"/>
        <v>1.00580326</v>
      </c>
      <c r="M822" s="119">
        <f t="shared" si="446"/>
        <v>1.0083006699999999</v>
      </c>
      <c r="N822" s="119">
        <f t="shared" si="440"/>
        <v>1.2275846100511747</v>
      </c>
      <c r="O822" s="112">
        <f t="shared" si="445"/>
        <v>1.2347086</v>
      </c>
      <c r="P822" s="112">
        <f t="shared" si="425"/>
        <v>0</v>
      </c>
      <c r="Q822" s="162">
        <f t="shared" si="436"/>
        <v>0</v>
      </c>
      <c r="R822" s="30">
        <f t="shared" si="437"/>
        <v>0</v>
      </c>
      <c r="S822" s="112">
        <f t="shared" si="442"/>
        <v>0</v>
      </c>
      <c r="T822" s="122">
        <f t="shared" si="434"/>
        <v>0.20100000000000001</v>
      </c>
      <c r="U822" s="120">
        <f t="shared" si="441"/>
        <v>14</v>
      </c>
      <c r="V822" s="120">
        <v>252</v>
      </c>
      <c r="W822" s="119">
        <f t="shared" si="426"/>
        <v>1.010227196</v>
      </c>
      <c r="X822" s="112">
        <f t="shared" si="427"/>
        <v>0</v>
      </c>
      <c r="Y822" s="112">
        <f t="shared" si="428"/>
        <v>0</v>
      </c>
      <c r="Z822" s="125" t="str">
        <f t="shared" si="438"/>
        <v>A+J=</v>
      </c>
      <c r="AA822" s="117">
        <f t="shared" si="439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22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3"/>
      <c r="DE822" s="1"/>
      <c r="DF822" s="1"/>
      <c r="DG822" s="1"/>
      <c r="DH822" s="1"/>
      <c r="DI822" s="1"/>
      <c r="DJ822" s="1"/>
      <c r="DK822" s="1"/>
      <c r="DL822" s="1"/>
      <c r="DM822" s="1"/>
      <c r="DN822" s="4"/>
      <c r="DO822" s="1"/>
      <c r="DP822" s="1"/>
      <c r="DQ822" s="1"/>
      <c r="DR822" s="1"/>
      <c r="DS822" s="1"/>
      <c r="DT822" s="1"/>
    </row>
    <row r="823" spans="1:124" ht="12.75" x14ac:dyDescent="0.2">
      <c r="A823" s="111">
        <f t="shared" si="429"/>
        <v>45088</v>
      </c>
      <c r="B823" s="112">
        <f t="shared" si="422"/>
        <v>0</v>
      </c>
      <c r="C823" s="112">
        <f t="shared" si="435"/>
        <v>0</v>
      </c>
      <c r="D823" s="113">
        <f t="shared" si="430"/>
        <v>5692.31</v>
      </c>
      <c r="E823" s="114">
        <f t="shared" si="443"/>
        <v>5739.56</v>
      </c>
      <c r="F823" s="115">
        <f t="shared" si="444"/>
        <v>45038</v>
      </c>
      <c r="G823" s="116">
        <f t="shared" si="423"/>
        <v>8.3006723105383262E-3</v>
      </c>
      <c r="H823" s="117">
        <f t="shared" si="431"/>
        <v>45097</v>
      </c>
      <c r="I823" s="117">
        <f t="shared" si="424"/>
        <v>45097</v>
      </c>
      <c r="J823" s="118">
        <f t="shared" si="432"/>
        <v>20</v>
      </c>
      <c r="K823" s="118">
        <f t="shared" si="447"/>
        <v>14</v>
      </c>
      <c r="L823" s="8">
        <f t="shared" si="433"/>
        <v>1.00580326</v>
      </c>
      <c r="M823" s="119">
        <f t="shared" si="446"/>
        <v>1.0083006699999999</v>
      </c>
      <c r="N823" s="119">
        <f t="shared" si="440"/>
        <v>1.2275846100511747</v>
      </c>
      <c r="O823" s="112">
        <f t="shared" si="445"/>
        <v>1.2347086</v>
      </c>
      <c r="P823" s="112">
        <f t="shared" si="425"/>
        <v>0</v>
      </c>
      <c r="Q823" s="162">
        <f t="shared" si="436"/>
        <v>0</v>
      </c>
      <c r="R823" s="30">
        <f t="shared" si="437"/>
        <v>0</v>
      </c>
      <c r="S823" s="112">
        <f t="shared" si="442"/>
        <v>0</v>
      </c>
      <c r="T823" s="122">
        <f t="shared" si="434"/>
        <v>0.20100000000000001</v>
      </c>
      <c r="U823" s="120">
        <f t="shared" si="441"/>
        <v>14</v>
      </c>
      <c r="V823" s="120">
        <v>252</v>
      </c>
      <c r="W823" s="119">
        <f t="shared" si="426"/>
        <v>1.010227196</v>
      </c>
      <c r="X823" s="112">
        <f t="shared" si="427"/>
        <v>0</v>
      </c>
      <c r="Y823" s="112">
        <f t="shared" si="428"/>
        <v>0</v>
      </c>
      <c r="Z823" s="125" t="str">
        <f t="shared" si="438"/>
        <v>A+J=</v>
      </c>
      <c r="AA823" s="117">
        <f t="shared" si="439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22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3"/>
      <c r="DE823" s="1"/>
      <c r="DF823" s="1"/>
      <c r="DG823" s="1"/>
      <c r="DH823" s="1"/>
      <c r="DI823" s="1"/>
      <c r="DJ823" s="1"/>
      <c r="DK823" s="1"/>
      <c r="DL823" s="1"/>
      <c r="DM823" s="1"/>
      <c r="DN823" s="4"/>
      <c r="DO823" s="1"/>
      <c r="DP823" s="1"/>
      <c r="DQ823" s="1"/>
      <c r="DR823" s="1"/>
      <c r="DS823" s="1"/>
      <c r="DT823" s="1"/>
    </row>
    <row r="824" spans="1:124" ht="12.75" x14ac:dyDescent="0.2">
      <c r="A824" s="111">
        <f t="shared" si="429"/>
        <v>45089</v>
      </c>
      <c r="B824" s="112">
        <f t="shared" si="422"/>
        <v>0</v>
      </c>
      <c r="C824" s="112">
        <f t="shared" si="435"/>
        <v>0</v>
      </c>
      <c r="D824" s="113">
        <f t="shared" si="430"/>
        <v>5692.31</v>
      </c>
      <c r="E824" s="114">
        <f t="shared" si="443"/>
        <v>5739.56</v>
      </c>
      <c r="F824" s="115">
        <f t="shared" si="444"/>
        <v>45038</v>
      </c>
      <c r="G824" s="116">
        <f t="shared" si="423"/>
        <v>8.3006723105383262E-3</v>
      </c>
      <c r="H824" s="117">
        <f t="shared" si="431"/>
        <v>45097</v>
      </c>
      <c r="I824" s="117">
        <f t="shared" si="424"/>
        <v>45097</v>
      </c>
      <c r="J824" s="118">
        <f t="shared" si="432"/>
        <v>20</v>
      </c>
      <c r="K824" s="118">
        <f t="shared" si="447"/>
        <v>14</v>
      </c>
      <c r="L824" s="8">
        <f t="shared" si="433"/>
        <v>1.00580326</v>
      </c>
      <c r="M824" s="119">
        <f t="shared" si="446"/>
        <v>1.0083006699999999</v>
      </c>
      <c r="N824" s="119">
        <f t="shared" si="440"/>
        <v>1.2275846100511747</v>
      </c>
      <c r="O824" s="112">
        <f t="shared" si="445"/>
        <v>1.2347086</v>
      </c>
      <c r="P824" s="112">
        <f t="shared" si="425"/>
        <v>0</v>
      </c>
      <c r="Q824" s="162">
        <f t="shared" si="436"/>
        <v>0</v>
      </c>
      <c r="R824" s="30">
        <f t="shared" si="437"/>
        <v>0</v>
      </c>
      <c r="S824" s="112">
        <f t="shared" si="442"/>
        <v>0</v>
      </c>
      <c r="T824" s="122">
        <f t="shared" si="434"/>
        <v>0.20100000000000001</v>
      </c>
      <c r="U824" s="120">
        <f t="shared" si="441"/>
        <v>14</v>
      </c>
      <c r="V824" s="120">
        <v>252</v>
      </c>
      <c r="W824" s="119">
        <f t="shared" si="426"/>
        <v>1.010227196</v>
      </c>
      <c r="X824" s="112">
        <f t="shared" si="427"/>
        <v>0</v>
      </c>
      <c r="Y824" s="112">
        <f t="shared" si="428"/>
        <v>0</v>
      </c>
      <c r="Z824" s="125" t="str">
        <f t="shared" si="438"/>
        <v>A+J=</v>
      </c>
      <c r="AA824" s="117">
        <f t="shared" si="439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22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3"/>
      <c r="DE824" s="1"/>
      <c r="DF824" s="1"/>
      <c r="DG824" s="1"/>
      <c r="DH824" s="1"/>
      <c r="DI824" s="1"/>
      <c r="DJ824" s="1"/>
      <c r="DK824" s="1"/>
      <c r="DL824" s="1"/>
      <c r="DM824" s="1"/>
      <c r="DN824" s="4"/>
      <c r="DO824" s="1"/>
      <c r="DP824" s="1"/>
      <c r="DQ824" s="1"/>
      <c r="DR824" s="1"/>
      <c r="DS824" s="1"/>
      <c r="DT824" s="1"/>
    </row>
    <row r="825" spans="1:124" ht="12.75" x14ac:dyDescent="0.2">
      <c r="A825" s="111">
        <f t="shared" si="429"/>
        <v>45090</v>
      </c>
      <c r="B825" s="112">
        <f t="shared" si="422"/>
        <v>0</v>
      </c>
      <c r="C825" s="112">
        <f t="shared" si="435"/>
        <v>0</v>
      </c>
      <c r="D825" s="113">
        <f t="shared" si="430"/>
        <v>5692.31</v>
      </c>
      <c r="E825" s="114">
        <f t="shared" si="443"/>
        <v>5739.56</v>
      </c>
      <c r="F825" s="115">
        <f t="shared" si="444"/>
        <v>45038</v>
      </c>
      <c r="G825" s="116">
        <f t="shared" si="423"/>
        <v>8.3006723105383262E-3</v>
      </c>
      <c r="H825" s="117">
        <f t="shared" si="431"/>
        <v>45097</v>
      </c>
      <c r="I825" s="117">
        <f t="shared" si="424"/>
        <v>45097</v>
      </c>
      <c r="J825" s="118">
        <f t="shared" si="432"/>
        <v>20</v>
      </c>
      <c r="K825" s="118">
        <f t="shared" si="447"/>
        <v>15</v>
      </c>
      <c r="L825" s="8">
        <f t="shared" si="433"/>
        <v>1.0062190600000001</v>
      </c>
      <c r="M825" s="119">
        <f t="shared" si="446"/>
        <v>1.0083006699999999</v>
      </c>
      <c r="N825" s="119">
        <f t="shared" si="440"/>
        <v>1.2275846100511747</v>
      </c>
      <c r="O825" s="112">
        <f t="shared" si="445"/>
        <v>1.2352190300000001</v>
      </c>
      <c r="P825" s="112">
        <f t="shared" si="425"/>
        <v>0</v>
      </c>
      <c r="Q825" s="162">
        <f t="shared" si="436"/>
        <v>0</v>
      </c>
      <c r="R825" s="30">
        <f t="shared" si="437"/>
        <v>0</v>
      </c>
      <c r="S825" s="112">
        <f t="shared" si="442"/>
        <v>0</v>
      </c>
      <c r="T825" s="122">
        <f t="shared" si="434"/>
        <v>0.20100000000000001</v>
      </c>
      <c r="U825" s="120">
        <f t="shared" si="441"/>
        <v>15</v>
      </c>
      <c r="V825" s="120">
        <v>252</v>
      </c>
      <c r="W825" s="119">
        <f t="shared" si="426"/>
        <v>1.0109617</v>
      </c>
      <c r="X825" s="112">
        <f t="shared" si="427"/>
        <v>0</v>
      </c>
      <c r="Y825" s="112">
        <f t="shared" si="428"/>
        <v>0</v>
      </c>
      <c r="Z825" s="125" t="str">
        <f t="shared" si="438"/>
        <v>A+J=</v>
      </c>
      <c r="AA825" s="117">
        <f t="shared" si="439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22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3"/>
      <c r="DE825" s="1"/>
      <c r="DF825" s="1"/>
      <c r="DG825" s="1"/>
      <c r="DH825" s="1"/>
      <c r="DI825" s="1"/>
      <c r="DJ825" s="1"/>
      <c r="DK825" s="1"/>
      <c r="DL825" s="1"/>
      <c r="DM825" s="1"/>
      <c r="DN825" s="4"/>
      <c r="DO825" s="1"/>
      <c r="DP825" s="1"/>
      <c r="DQ825" s="1"/>
      <c r="DR825" s="1"/>
      <c r="DS825" s="1"/>
      <c r="DT825" s="1"/>
    </row>
    <row r="826" spans="1:124" ht="12.75" x14ac:dyDescent="0.2">
      <c r="A826" s="111">
        <f t="shared" si="429"/>
        <v>45091</v>
      </c>
      <c r="B826" s="112">
        <f t="shared" si="422"/>
        <v>0</v>
      </c>
      <c r="C826" s="112">
        <f t="shared" si="435"/>
        <v>0</v>
      </c>
      <c r="D826" s="113">
        <f t="shared" si="430"/>
        <v>5692.31</v>
      </c>
      <c r="E826" s="114">
        <f t="shared" si="443"/>
        <v>5739.56</v>
      </c>
      <c r="F826" s="115">
        <f t="shared" si="444"/>
        <v>45038</v>
      </c>
      <c r="G826" s="116">
        <f t="shared" si="423"/>
        <v>8.3006723105383262E-3</v>
      </c>
      <c r="H826" s="117">
        <f t="shared" si="431"/>
        <v>45097</v>
      </c>
      <c r="I826" s="117">
        <f t="shared" si="424"/>
        <v>45097</v>
      </c>
      <c r="J826" s="118">
        <f t="shared" si="432"/>
        <v>20</v>
      </c>
      <c r="K826" s="118">
        <f t="shared" si="447"/>
        <v>16</v>
      </c>
      <c r="L826" s="8">
        <f t="shared" si="433"/>
        <v>1.0066350399999999</v>
      </c>
      <c r="M826" s="119">
        <f t="shared" si="446"/>
        <v>1.0083006699999999</v>
      </c>
      <c r="N826" s="119">
        <f t="shared" si="440"/>
        <v>1.2275846100511747</v>
      </c>
      <c r="O826" s="112">
        <f t="shared" si="445"/>
        <v>1.2357296799999999</v>
      </c>
      <c r="P826" s="112">
        <f t="shared" si="425"/>
        <v>0</v>
      </c>
      <c r="Q826" s="162">
        <f t="shared" si="436"/>
        <v>0</v>
      </c>
      <c r="R826" s="30">
        <f t="shared" si="437"/>
        <v>0</v>
      </c>
      <c r="S826" s="112">
        <f t="shared" si="442"/>
        <v>0</v>
      </c>
      <c r="T826" s="122">
        <f t="shared" si="434"/>
        <v>0.20100000000000001</v>
      </c>
      <c r="U826" s="120">
        <f t="shared" si="441"/>
        <v>16</v>
      </c>
      <c r="V826" s="120">
        <v>252</v>
      </c>
      <c r="W826" s="119">
        <f t="shared" si="426"/>
        <v>1.0116967379999999</v>
      </c>
      <c r="X826" s="112">
        <f t="shared" si="427"/>
        <v>0</v>
      </c>
      <c r="Y826" s="112">
        <f t="shared" si="428"/>
        <v>0</v>
      </c>
      <c r="Z826" s="125" t="str">
        <f t="shared" si="438"/>
        <v>A+J=</v>
      </c>
      <c r="AA826" s="117">
        <f t="shared" si="439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22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3"/>
      <c r="DE826" s="1"/>
      <c r="DF826" s="1"/>
      <c r="DG826" s="1"/>
      <c r="DH826" s="1"/>
      <c r="DI826" s="1"/>
      <c r="DJ826" s="1"/>
      <c r="DK826" s="1"/>
      <c r="DL826" s="1"/>
      <c r="DM826" s="1"/>
      <c r="DN826" s="4"/>
      <c r="DO826" s="1"/>
      <c r="DP826" s="1"/>
      <c r="DQ826" s="1"/>
      <c r="DR826" s="1"/>
      <c r="DS826" s="1"/>
      <c r="DT826" s="1"/>
    </row>
    <row r="827" spans="1:124" ht="12.75" x14ac:dyDescent="0.2">
      <c r="A827" s="111">
        <f t="shared" si="429"/>
        <v>45092</v>
      </c>
      <c r="B827" s="112">
        <f t="shared" si="422"/>
        <v>0</v>
      </c>
      <c r="C827" s="112">
        <f t="shared" si="435"/>
        <v>0</v>
      </c>
      <c r="D827" s="113">
        <f t="shared" si="430"/>
        <v>5692.31</v>
      </c>
      <c r="E827" s="114">
        <f t="shared" si="443"/>
        <v>5739.56</v>
      </c>
      <c r="F827" s="115">
        <f t="shared" si="444"/>
        <v>45038</v>
      </c>
      <c r="G827" s="116">
        <f t="shared" si="423"/>
        <v>8.3006723105383262E-3</v>
      </c>
      <c r="H827" s="117">
        <f t="shared" si="431"/>
        <v>45097</v>
      </c>
      <c r="I827" s="117">
        <f t="shared" si="424"/>
        <v>45097</v>
      </c>
      <c r="J827" s="118">
        <f t="shared" si="432"/>
        <v>20</v>
      </c>
      <c r="K827" s="118">
        <f t="shared" si="447"/>
        <v>17</v>
      </c>
      <c r="L827" s="8">
        <f t="shared" si="433"/>
        <v>1.0070511900000001</v>
      </c>
      <c r="M827" s="119">
        <f t="shared" si="446"/>
        <v>1.0083006699999999</v>
      </c>
      <c r="N827" s="119">
        <f t="shared" si="440"/>
        <v>1.2275846100511747</v>
      </c>
      <c r="O827" s="112">
        <f t="shared" si="445"/>
        <v>1.2362405400000001</v>
      </c>
      <c r="P827" s="112">
        <f t="shared" si="425"/>
        <v>0</v>
      </c>
      <c r="Q827" s="162">
        <f t="shared" si="436"/>
        <v>0</v>
      </c>
      <c r="R827" s="30">
        <f t="shared" si="437"/>
        <v>0</v>
      </c>
      <c r="S827" s="112">
        <f t="shared" si="442"/>
        <v>0</v>
      </c>
      <c r="T827" s="122">
        <f t="shared" si="434"/>
        <v>0.20100000000000001</v>
      </c>
      <c r="U827" s="120">
        <f t="shared" si="441"/>
        <v>17</v>
      </c>
      <c r="V827" s="120">
        <v>252</v>
      </c>
      <c r="W827" s="119">
        <f t="shared" si="426"/>
        <v>1.0124323099999999</v>
      </c>
      <c r="X827" s="112">
        <f t="shared" si="427"/>
        <v>0</v>
      </c>
      <c r="Y827" s="112">
        <f t="shared" si="428"/>
        <v>0</v>
      </c>
      <c r="Z827" s="125" t="str">
        <f t="shared" si="438"/>
        <v>A+J=</v>
      </c>
      <c r="AA827" s="117">
        <f t="shared" si="439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22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3"/>
      <c r="DE827" s="1"/>
      <c r="DF827" s="1"/>
      <c r="DG827" s="1"/>
      <c r="DH827" s="1"/>
      <c r="DI827" s="1"/>
      <c r="DJ827" s="1"/>
      <c r="DK827" s="1"/>
      <c r="DL827" s="1"/>
      <c r="DM827" s="1"/>
      <c r="DN827" s="4"/>
      <c r="DO827" s="1"/>
      <c r="DP827" s="1"/>
      <c r="DQ827" s="1"/>
      <c r="DR827" s="1"/>
      <c r="DS827" s="1"/>
      <c r="DT827" s="1"/>
    </row>
    <row r="828" spans="1:124" ht="12.75" x14ac:dyDescent="0.2">
      <c r="A828" s="111">
        <f t="shared" si="429"/>
        <v>45093</v>
      </c>
      <c r="B828" s="112">
        <f t="shared" si="422"/>
        <v>0</v>
      </c>
      <c r="C828" s="112">
        <f t="shared" si="435"/>
        <v>0</v>
      </c>
      <c r="D828" s="113">
        <f t="shared" si="430"/>
        <v>5692.31</v>
      </c>
      <c r="E828" s="114">
        <f t="shared" si="443"/>
        <v>5739.56</v>
      </c>
      <c r="F828" s="115">
        <f t="shared" si="444"/>
        <v>45038</v>
      </c>
      <c r="G828" s="116">
        <f t="shared" si="423"/>
        <v>8.3006723105383262E-3</v>
      </c>
      <c r="H828" s="117">
        <f t="shared" si="431"/>
        <v>45097</v>
      </c>
      <c r="I828" s="117">
        <f t="shared" si="424"/>
        <v>45097</v>
      </c>
      <c r="J828" s="118">
        <f t="shared" si="432"/>
        <v>20</v>
      </c>
      <c r="K828" s="118">
        <f t="shared" si="447"/>
        <v>18</v>
      </c>
      <c r="L828" s="8">
        <f t="shared" si="433"/>
        <v>1.0074675099999999</v>
      </c>
      <c r="M828" s="119">
        <f t="shared" si="446"/>
        <v>1.0083006699999999</v>
      </c>
      <c r="N828" s="119">
        <f t="shared" si="440"/>
        <v>1.2275846100511747</v>
      </c>
      <c r="O828" s="112">
        <f t="shared" si="445"/>
        <v>1.23675161</v>
      </c>
      <c r="P828" s="112">
        <f t="shared" si="425"/>
        <v>0</v>
      </c>
      <c r="Q828" s="162">
        <f t="shared" si="436"/>
        <v>0</v>
      </c>
      <c r="R828" s="30">
        <f t="shared" si="437"/>
        <v>0</v>
      </c>
      <c r="S828" s="112">
        <f t="shared" si="442"/>
        <v>0</v>
      </c>
      <c r="T828" s="122">
        <f t="shared" si="434"/>
        <v>0.20100000000000001</v>
      </c>
      <c r="U828" s="120">
        <f t="shared" si="441"/>
        <v>18</v>
      </c>
      <c r="V828" s="120">
        <v>252</v>
      </c>
      <c r="W828" s="119">
        <f t="shared" si="426"/>
        <v>1.0131684169999999</v>
      </c>
      <c r="X828" s="112">
        <f t="shared" si="427"/>
        <v>0</v>
      </c>
      <c r="Y828" s="112">
        <f t="shared" si="428"/>
        <v>0</v>
      </c>
      <c r="Z828" s="125" t="str">
        <f t="shared" si="438"/>
        <v>A+J=</v>
      </c>
      <c r="AA828" s="117">
        <f t="shared" si="439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22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3"/>
      <c r="DE828" s="1"/>
      <c r="DF828" s="1"/>
      <c r="DG828" s="1"/>
      <c r="DH828" s="1"/>
      <c r="DI828" s="1"/>
      <c r="DJ828" s="1"/>
      <c r="DK828" s="1"/>
      <c r="DL828" s="1"/>
      <c r="DM828" s="1"/>
      <c r="DN828" s="4"/>
      <c r="DO828" s="1"/>
      <c r="DP828" s="1"/>
      <c r="DQ828" s="1"/>
      <c r="DR828" s="1"/>
      <c r="DS828" s="1"/>
      <c r="DT828" s="1"/>
    </row>
    <row r="829" spans="1:124" ht="12.75" x14ac:dyDescent="0.2">
      <c r="A829" s="111">
        <f t="shared" si="429"/>
        <v>45094</v>
      </c>
      <c r="B829" s="112">
        <f t="shared" si="422"/>
        <v>0</v>
      </c>
      <c r="C829" s="112">
        <f t="shared" si="435"/>
        <v>0</v>
      </c>
      <c r="D829" s="113">
        <f t="shared" si="430"/>
        <v>5692.31</v>
      </c>
      <c r="E829" s="114">
        <f t="shared" si="443"/>
        <v>5739.56</v>
      </c>
      <c r="F829" s="115">
        <f t="shared" si="444"/>
        <v>45038</v>
      </c>
      <c r="G829" s="116">
        <f t="shared" si="423"/>
        <v>8.3006723105383262E-3</v>
      </c>
      <c r="H829" s="117">
        <f t="shared" si="431"/>
        <v>45097</v>
      </c>
      <c r="I829" s="117">
        <f t="shared" si="424"/>
        <v>45097</v>
      </c>
      <c r="J829" s="118">
        <f t="shared" si="432"/>
        <v>20</v>
      </c>
      <c r="K829" s="118">
        <f t="shared" si="447"/>
        <v>19</v>
      </c>
      <c r="L829" s="8">
        <f t="shared" si="433"/>
        <v>1.007884</v>
      </c>
      <c r="M829" s="119">
        <f t="shared" si="446"/>
        <v>1.0083006699999999</v>
      </c>
      <c r="N829" s="119">
        <f t="shared" si="440"/>
        <v>1.2275846100511747</v>
      </c>
      <c r="O829" s="112">
        <f t="shared" si="445"/>
        <v>1.2372628800000001</v>
      </c>
      <c r="P829" s="112">
        <f t="shared" si="425"/>
        <v>0</v>
      </c>
      <c r="Q829" s="162">
        <f t="shared" si="436"/>
        <v>0</v>
      </c>
      <c r="R829" s="30">
        <f t="shared" si="437"/>
        <v>0</v>
      </c>
      <c r="S829" s="112">
        <f t="shared" si="442"/>
        <v>0</v>
      </c>
      <c r="T829" s="122">
        <f t="shared" si="434"/>
        <v>0.20100000000000001</v>
      </c>
      <c r="U829" s="120">
        <f t="shared" si="441"/>
        <v>19</v>
      </c>
      <c r="V829" s="120">
        <v>252</v>
      </c>
      <c r="W829" s="119">
        <f t="shared" si="426"/>
        <v>1.0139050590000001</v>
      </c>
      <c r="X829" s="112">
        <f t="shared" si="427"/>
        <v>0</v>
      </c>
      <c r="Y829" s="112">
        <f t="shared" si="428"/>
        <v>0</v>
      </c>
      <c r="Z829" s="125" t="str">
        <f t="shared" si="438"/>
        <v>A+J=</v>
      </c>
      <c r="AA829" s="117">
        <f t="shared" si="439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22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3"/>
      <c r="DE829" s="1"/>
      <c r="DF829" s="1"/>
      <c r="DG829" s="1"/>
      <c r="DH829" s="1"/>
      <c r="DI829" s="1"/>
      <c r="DJ829" s="1"/>
      <c r="DK829" s="1"/>
      <c r="DL829" s="1"/>
      <c r="DM829" s="1"/>
      <c r="DN829" s="4"/>
      <c r="DO829" s="1"/>
      <c r="DP829" s="1"/>
      <c r="DQ829" s="1"/>
      <c r="DR829" s="1"/>
      <c r="DS829" s="1"/>
      <c r="DT829" s="1"/>
    </row>
    <row r="830" spans="1:124" ht="12.75" x14ac:dyDescent="0.2">
      <c r="A830" s="111">
        <f t="shared" si="429"/>
        <v>45095</v>
      </c>
      <c r="B830" s="112">
        <f t="shared" si="422"/>
        <v>0</v>
      </c>
      <c r="C830" s="112">
        <f t="shared" si="435"/>
        <v>0</v>
      </c>
      <c r="D830" s="113">
        <f t="shared" si="430"/>
        <v>5692.31</v>
      </c>
      <c r="E830" s="114">
        <f t="shared" si="443"/>
        <v>5739.56</v>
      </c>
      <c r="F830" s="115">
        <f t="shared" si="444"/>
        <v>45038</v>
      </c>
      <c r="G830" s="116">
        <f t="shared" si="423"/>
        <v>8.3006723105383262E-3</v>
      </c>
      <c r="H830" s="117">
        <f t="shared" si="431"/>
        <v>45097</v>
      </c>
      <c r="I830" s="117">
        <f t="shared" si="424"/>
        <v>45097</v>
      </c>
      <c r="J830" s="118">
        <f t="shared" si="432"/>
        <v>20</v>
      </c>
      <c r="K830" s="118">
        <f t="shared" si="447"/>
        <v>19</v>
      </c>
      <c r="L830" s="8">
        <f t="shared" si="433"/>
        <v>1.007884</v>
      </c>
      <c r="M830" s="119">
        <f t="shared" si="446"/>
        <v>1.0083006699999999</v>
      </c>
      <c r="N830" s="119">
        <f t="shared" si="440"/>
        <v>1.2275846100511747</v>
      </c>
      <c r="O830" s="112">
        <f t="shared" si="445"/>
        <v>1.2372628800000001</v>
      </c>
      <c r="P830" s="112">
        <f t="shared" si="425"/>
        <v>0</v>
      </c>
      <c r="Q830" s="162">
        <f t="shared" si="436"/>
        <v>0</v>
      </c>
      <c r="R830" s="30">
        <f t="shared" si="437"/>
        <v>0</v>
      </c>
      <c r="S830" s="112">
        <f t="shared" si="442"/>
        <v>0</v>
      </c>
      <c r="T830" s="122">
        <f t="shared" si="434"/>
        <v>0.20100000000000001</v>
      </c>
      <c r="U830" s="120">
        <f t="shared" si="441"/>
        <v>19</v>
      </c>
      <c r="V830" s="120">
        <v>252</v>
      </c>
      <c r="W830" s="119">
        <f t="shared" si="426"/>
        <v>1.0139050590000001</v>
      </c>
      <c r="X830" s="112">
        <f t="shared" si="427"/>
        <v>0</v>
      </c>
      <c r="Y830" s="112">
        <f t="shared" si="428"/>
        <v>0</v>
      </c>
      <c r="Z830" s="125" t="str">
        <f t="shared" si="438"/>
        <v>A+J=</v>
      </c>
      <c r="AA830" s="117">
        <f t="shared" si="439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22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3"/>
      <c r="DE830" s="1"/>
      <c r="DF830" s="1"/>
      <c r="DG830" s="1"/>
      <c r="DH830" s="1"/>
      <c r="DI830" s="1"/>
      <c r="DJ830" s="1"/>
      <c r="DK830" s="1"/>
      <c r="DL830" s="1"/>
      <c r="DM830" s="1"/>
      <c r="DN830" s="4"/>
      <c r="DO830" s="1"/>
      <c r="DP830" s="1"/>
      <c r="DQ830" s="1"/>
      <c r="DR830" s="1"/>
      <c r="DS830" s="1"/>
      <c r="DT830" s="1"/>
    </row>
    <row r="831" spans="1:124" ht="12.75" x14ac:dyDescent="0.2">
      <c r="A831" s="111">
        <f t="shared" si="429"/>
        <v>45096</v>
      </c>
      <c r="B831" s="112">
        <f t="shared" si="422"/>
        <v>0</v>
      </c>
      <c r="C831" s="112">
        <f t="shared" si="435"/>
        <v>0</v>
      </c>
      <c r="D831" s="113">
        <f t="shared" si="430"/>
        <v>5692.31</v>
      </c>
      <c r="E831" s="114">
        <f t="shared" si="443"/>
        <v>5739.56</v>
      </c>
      <c r="F831" s="115">
        <f t="shared" si="444"/>
        <v>45038</v>
      </c>
      <c r="G831" s="116">
        <f t="shared" si="423"/>
        <v>8.3006723105383262E-3</v>
      </c>
      <c r="H831" s="117">
        <f t="shared" si="431"/>
        <v>45097</v>
      </c>
      <c r="I831" s="117">
        <f t="shared" si="424"/>
        <v>45097</v>
      </c>
      <c r="J831" s="118">
        <f t="shared" si="432"/>
        <v>20</v>
      </c>
      <c r="K831" s="118">
        <f t="shared" si="447"/>
        <v>19</v>
      </c>
      <c r="L831" s="8">
        <f t="shared" si="433"/>
        <v>1.007884</v>
      </c>
      <c r="M831" s="119">
        <f t="shared" si="446"/>
        <v>1.0083006699999999</v>
      </c>
      <c r="N831" s="119">
        <f t="shared" si="440"/>
        <v>1.2275846100511747</v>
      </c>
      <c r="O831" s="112">
        <f t="shared" si="445"/>
        <v>1.2372628800000001</v>
      </c>
      <c r="P831" s="112">
        <f t="shared" si="425"/>
        <v>0</v>
      </c>
      <c r="Q831" s="162">
        <f t="shared" si="436"/>
        <v>0</v>
      </c>
      <c r="R831" s="30">
        <f t="shared" si="437"/>
        <v>0</v>
      </c>
      <c r="S831" s="112">
        <f t="shared" si="442"/>
        <v>0</v>
      </c>
      <c r="T831" s="122">
        <f t="shared" si="434"/>
        <v>0.20100000000000001</v>
      </c>
      <c r="U831" s="120">
        <f t="shared" si="441"/>
        <v>19</v>
      </c>
      <c r="V831" s="120">
        <v>252</v>
      </c>
      <c r="W831" s="119">
        <f t="shared" si="426"/>
        <v>1.0139050590000001</v>
      </c>
      <c r="X831" s="112">
        <f t="shared" si="427"/>
        <v>0</v>
      </c>
      <c r="Y831" s="112">
        <f t="shared" si="428"/>
        <v>0</v>
      </c>
      <c r="Z831" s="125" t="str">
        <f t="shared" si="438"/>
        <v>A+J=</v>
      </c>
      <c r="AA831" s="117">
        <f t="shared" si="439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22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3"/>
      <c r="DE831" s="1"/>
      <c r="DF831" s="1"/>
      <c r="DG831" s="1"/>
      <c r="DH831" s="1"/>
      <c r="DI831" s="1"/>
      <c r="DJ831" s="1"/>
      <c r="DK831" s="1"/>
      <c r="DL831" s="1"/>
      <c r="DM831" s="1"/>
      <c r="DN831" s="4"/>
      <c r="DO831" s="1"/>
      <c r="DP831" s="1"/>
      <c r="DQ831" s="1"/>
      <c r="DR831" s="1"/>
      <c r="DS831" s="1"/>
      <c r="DT831" s="1"/>
    </row>
    <row r="832" spans="1:124" ht="12.75" x14ac:dyDescent="0.2">
      <c r="A832" s="111">
        <f t="shared" si="429"/>
        <v>45097</v>
      </c>
      <c r="B832" s="112">
        <f t="shared" si="422"/>
        <v>0</v>
      </c>
      <c r="C832" s="112">
        <f t="shared" si="435"/>
        <v>0</v>
      </c>
      <c r="D832" s="113">
        <f t="shared" si="430"/>
        <v>5692.31</v>
      </c>
      <c r="E832" s="114">
        <f t="shared" si="443"/>
        <v>5739.56</v>
      </c>
      <c r="F832" s="115">
        <f t="shared" si="444"/>
        <v>45038</v>
      </c>
      <c r="G832" s="116">
        <f t="shared" si="423"/>
        <v>8.3006723105383262E-3</v>
      </c>
      <c r="H832" s="117">
        <f t="shared" si="431"/>
        <v>45127</v>
      </c>
      <c r="I832" s="117">
        <f t="shared" si="424"/>
        <v>45097</v>
      </c>
      <c r="J832" s="118">
        <f t="shared" si="432"/>
        <v>20</v>
      </c>
      <c r="K832" s="118">
        <f t="shared" si="447"/>
        <v>20</v>
      </c>
      <c r="L832" s="8">
        <f t="shared" si="433"/>
        <v>1.0083006699999999</v>
      </c>
      <c r="M832" s="119">
        <f t="shared" si="446"/>
        <v>1.0083006699999999</v>
      </c>
      <c r="N832" s="119">
        <f t="shared" si="440"/>
        <v>1.2275846100511747</v>
      </c>
      <c r="O832" s="112">
        <f t="shared" si="445"/>
        <v>1.2377743800000001</v>
      </c>
      <c r="P832" s="112">
        <f t="shared" si="425"/>
        <v>0</v>
      </c>
      <c r="Q832" s="162">
        <f t="shared" si="436"/>
        <v>27</v>
      </c>
      <c r="R832" s="30">
        <f t="shared" si="437"/>
        <v>5.7062999999999996E-2</v>
      </c>
      <c r="S832" s="112">
        <f t="shared" si="442"/>
        <v>0</v>
      </c>
      <c r="T832" s="122">
        <f t="shared" si="434"/>
        <v>0.20100000000000001</v>
      </c>
      <c r="U832" s="120">
        <f t="shared" si="441"/>
        <v>20</v>
      </c>
      <c r="V832" s="120">
        <v>252</v>
      </c>
      <c r="W832" s="119">
        <f t="shared" si="426"/>
        <v>1.0146422369999999</v>
      </c>
      <c r="X832" s="112">
        <f t="shared" si="427"/>
        <v>0</v>
      </c>
      <c r="Y832" s="112">
        <f t="shared" si="428"/>
        <v>0</v>
      </c>
      <c r="Z832" s="125" t="str">
        <f t="shared" si="438"/>
        <v>A+J=</v>
      </c>
      <c r="AA832" s="117">
        <f t="shared" si="439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22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3"/>
      <c r="DE832" s="1"/>
      <c r="DF832" s="1"/>
      <c r="DG832" s="1"/>
      <c r="DH832" s="1"/>
      <c r="DI832" s="1"/>
      <c r="DJ832" s="1"/>
      <c r="DK832" s="1"/>
      <c r="DL832" s="1"/>
      <c r="DM832" s="1"/>
      <c r="DN832" s="4"/>
      <c r="DO832" s="1"/>
      <c r="DP832" s="1"/>
      <c r="DQ832" s="1"/>
      <c r="DR832" s="1"/>
      <c r="DS832" s="1"/>
      <c r="DT832" s="1"/>
    </row>
    <row r="833" spans="1:124" ht="12.75" x14ac:dyDescent="0.2">
      <c r="A833" s="111">
        <f t="shared" si="429"/>
        <v>45098</v>
      </c>
      <c r="B833" s="112">
        <f t="shared" si="422"/>
        <v>0</v>
      </c>
      <c r="C833" s="112">
        <f t="shared" si="435"/>
        <v>0</v>
      </c>
      <c r="D833" s="113">
        <f t="shared" si="430"/>
        <v>5692.31</v>
      </c>
      <c r="E833" s="114">
        <f t="shared" si="443"/>
        <v>5739.56</v>
      </c>
      <c r="F833" s="115">
        <f t="shared" si="444"/>
        <v>45066</v>
      </c>
      <c r="G833" s="116">
        <f t="shared" si="423"/>
        <v>8.3006723105383262E-3</v>
      </c>
      <c r="H833" s="117">
        <f t="shared" si="431"/>
        <v>45127</v>
      </c>
      <c r="I833" s="117">
        <f t="shared" si="424"/>
        <v>45127</v>
      </c>
      <c r="J833" s="118">
        <f t="shared" si="432"/>
        <v>22</v>
      </c>
      <c r="K833" s="118">
        <f t="shared" si="447"/>
        <v>1</v>
      </c>
      <c r="L833" s="8">
        <f t="shared" si="433"/>
        <v>1.00037581</v>
      </c>
      <c r="M833" s="119">
        <f t="shared" si="446"/>
        <v>1.0083006699999999</v>
      </c>
      <c r="N833" s="119">
        <f t="shared" si="440"/>
        <v>1.2377743847962881</v>
      </c>
      <c r="O833" s="112">
        <f t="shared" si="445"/>
        <v>1.2382395500000001</v>
      </c>
      <c r="P833" s="112">
        <f t="shared" si="425"/>
        <v>0</v>
      </c>
      <c r="Q833" s="162">
        <f t="shared" si="436"/>
        <v>0</v>
      </c>
      <c r="R833" s="30">
        <f t="shared" si="437"/>
        <v>0</v>
      </c>
      <c r="S833" s="112">
        <f t="shared" si="442"/>
        <v>0</v>
      </c>
      <c r="T833" s="122">
        <f t="shared" si="434"/>
        <v>0.20100000000000001</v>
      </c>
      <c r="U833" s="120">
        <f t="shared" si="441"/>
        <v>1</v>
      </c>
      <c r="V833" s="120">
        <v>252</v>
      </c>
      <c r="W833" s="119">
        <f t="shared" si="426"/>
        <v>1.000727068</v>
      </c>
      <c r="X833" s="112">
        <f t="shared" si="427"/>
        <v>0</v>
      </c>
      <c r="Y833" s="112">
        <f t="shared" si="428"/>
        <v>0</v>
      </c>
      <c r="Z833" s="125" t="str">
        <f t="shared" si="438"/>
        <v>A+J=</v>
      </c>
      <c r="AA833" s="117">
        <f t="shared" si="439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22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3"/>
      <c r="DE833" s="1"/>
      <c r="DF833" s="1"/>
      <c r="DG833" s="1"/>
      <c r="DH833" s="1"/>
      <c r="DI833" s="1"/>
      <c r="DJ833" s="1"/>
      <c r="DK833" s="1"/>
      <c r="DL833" s="1"/>
      <c r="DM833" s="1"/>
      <c r="DN833" s="4"/>
      <c r="DO833" s="1"/>
      <c r="DP833" s="1"/>
      <c r="DQ833" s="1"/>
      <c r="DR833" s="1"/>
      <c r="DS833" s="1"/>
      <c r="DT833" s="1"/>
    </row>
    <row r="834" spans="1:124" ht="12.75" x14ac:dyDescent="0.2">
      <c r="A834" s="111">
        <f t="shared" si="429"/>
        <v>45099</v>
      </c>
      <c r="B834" s="112">
        <f t="shared" si="422"/>
        <v>0</v>
      </c>
      <c r="C834" s="112">
        <f t="shared" si="435"/>
        <v>0</v>
      </c>
      <c r="D834" s="113">
        <f t="shared" si="430"/>
        <v>5692.31</v>
      </c>
      <c r="E834" s="114">
        <f t="shared" si="443"/>
        <v>5739.56</v>
      </c>
      <c r="F834" s="115">
        <f t="shared" si="444"/>
        <v>45066</v>
      </c>
      <c r="G834" s="116">
        <f t="shared" si="423"/>
        <v>8.3006723105383262E-3</v>
      </c>
      <c r="H834" s="117">
        <f t="shared" si="431"/>
        <v>45127</v>
      </c>
      <c r="I834" s="117">
        <f t="shared" si="424"/>
        <v>45127</v>
      </c>
      <c r="J834" s="118">
        <f t="shared" si="432"/>
        <v>22</v>
      </c>
      <c r="K834" s="118">
        <f t="shared" si="447"/>
        <v>2</v>
      </c>
      <c r="L834" s="8">
        <f t="shared" si="433"/>
        <v>1.0007517699999999</v>
      </c>
      <c r="M834" s="119">
        <f t="shared" si="446"/>
        <v>1.0083006699999999</v>
      </c>
      <c r="N834" s="119">
        <f t="shared" si="440"/>
        <v>1.2377743847962881</v>
      </c>
      <c r="O834" s="112">
        <f t="shared" si="445"/>
        <v>1.2387049000000001</v>
      </c>
      <c r="P834" s="112">
        <f t="shared" si="425"/>
        <v>0</v>
      </c>
      <c r="Q834" s="162">
        <f t="shared" si="436"/>
        <v>0</v>
      </c>
      <c r="R834" s="30">
        <f t="shared" si="437"/>
        <v>0</v>
      </c>
      <c r="S834" s="112">
        <f t="shared" si="442"/>
        <v>0</v>
      </c>
      <c r="T834" s="122">
        <f t="shared" si="434"/>
        <v>0.20100000000000001</v>
      </c>
      <c r="U834" s="120">
        <f t="shared" si="441"/>
        <v>2</v>
      </c>
      <c r="V834" s="120">
        <v>252</v>
      </c>
      <c r="W834" s="119">
        <f t="shared" si="426"/>
        <v>1.0014546639999999</v>
      </c>
      <c r="X834" s="112">
        <f t="shared" si="427"/>
        <v>0</v>
      </c>
      <c r="Y834" s="112">
        <f t="shared" si="428"/>
        <v>0</v>
      </c>
      <c r="Z834" s="125" t="str">
        <f t="shared" si="438"/>
        <v>A+J=</v>
      </c>
      <c r="AA834" s="117">
        <f t="shared" si="439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22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3"/>
      <c r="DE834" s="1"/>
      <c r="DF834" s="1"/>
      <c r="DG834" s="1"/>
      <c r="DH834" s="1"/>
      <c r="DI834" s="1"/>
      <c r="DJ834" s="1"/>
      <c r="DK834" s="1"/>
      <c r="DL834" s="1"/>
      <c r="DM834" s="1"/>
      <c r="DN834" s="4"/>
      <c r="DO834" s="1"/>
      <c r="DP834" s="1"/>
      <c r="DQ834" s="1"/>
      <c r="DR834" s="1"/>
      <c r="DS834" s="1"/>
      <c r="DT834" s="1"/>
    </row>
    <row r="835" spans="1:124" ht="12.75" x14ac:dyDescent="0.2">
      <c r="A835" s="111">
        <f t="shared" si="429"/>
        <v>45100</v>
      </c>
      <c r="B835" s="112">
        <f t="shared" si="422"/>
        <v>0</v>
      </c>
      <c r="C835" s="112">
        <f t="shared" si="435"/>
        <v>0</v>
      </c>
      <c r="D835" s="113">
        <f t="shared" si="430"/>
        <v>5692.31</v>
      </c>
      <c r="E835" s="114">
        <f t="shared" si="443"/>
        <v>5739.56</v>
      </c>
      <c r="F835" s="115">
        <f t="shared" si="444"/>
        <v>45066</v>
      </c>
      <c r="G835" s="116">
        <f t="shared" si="423"/>
        <v>8.3006723105383262E-3</v>
      </c>
      <c r="H835" s="117">
        <f t="shared" si="431"/>
        <v>45127</v>
      </c>
      <c r="I835" s="117">
        <f t="shared" si="424"/>
        <v>45127</v>
      </c>
      <c r="J835" s="118">
        <f t="shared" si="432"/>
        <v>22</v>
      </c>
      <c r="K835" s="118">
        <f t="shared" si="447"/>
        <v>3</v>
      </c>
      <c r="L835" s="8">
        <f t="shared" si="433"/>
        <v>1.0011278699999999</v>
      </c>
      <c r="M835" s="119">
        <f t="shared" si="446"/>
        <v>1.0083006699999999</v>
      </c>
      <c r="N835" s="119">
        <f t="shared" si="440"/>
        <v>1.2377743847962881</v>
      </c>
      <c r="O835" s="112">
        <f t="shared" si="445"/>
        <v>1.2391704299999999</v>
      </c>
      <c r="P835" s="112">
        <f t="shared" si="425"/>
        <v>0</v>
      </c>
      <c r="Q835" s="162">
        <f t="shared" si="436"/>
        <v>0</v>
      </c>
      <c r="R835" s="30">
        <f t="shared" si="437"/>
        <v>0</v>
      </c>
      <c r="S835" s="112">
        <f t="shared" si="442"/>
        <v>0</v>
      </c>
      <c r="T835" s="122">
        <f t="shared" si="434"/>
        <v>0.20100000000000001</v>
      </c>
      <c r="U835" s="120">
        <f t="shared" si="441"/>
        <v>3</v>
      </c>
      <c r="V835" s="120">
        <v>252</v>
      </c>
      <c r="W835" s="119">
        <f t="shared" si="426"/>
        <v>1.00218279</v>
      </c>
      <c r="X835" s="112">
        <f t="shared" si="427"/>
        <v>0</v>
      </c>
      <c r="Y835" s="112">
        <f t="shared" si="428"/>
        <v>0</v>
      </c>
      <c r="Z835" s="125" t="str">
        <f t="shared" si="438"/>
        <v>A+J=</v>
      </c>
      <c r="AA835" s="117">
        <f t="shared" si="439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22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3"/>
      <c r="DE835" s="1"/>
      <c r="DF835" s="1"/>
      <c r="DG835" s="1"/>
      <c r="DH835" s="1"/>
      <c r="DI835" s="1"/>
      <c r="DJ835" s="1"/>
      <c r="DK835" s="1"/>
      <c r="DL835" s="1"/>
      <c r="DM835" s="1"/>
      <c r="DN835" s="4"/>
      <c r="DO835" s="1"/>
      <c r="DP835" s="1"/>
      <c r="DQ835" s="1"/>
      <c r="DR835" s="1"/>
      <c r="DS835" s="1"/>
      <c r="DT835" s="1"/>
    </row>
    <row r="836" spans="1:124" ht="12.75" x14ac:dyDescent="0.2">
      <c r="A836" s="111">
        <f t="shared" si="429"/>
        <v>45101</v>
      </c>
      <c r="B836" s="112">
        <f t="shared" si="422"/>
        <v>0</v>
      </c>
      <c r="C836" s="112">
        <f t="shared" si="435"/>
        <v>0</v>
      </c>
      <c r="D836" s="113">
        <f t="shared" si="430"/>
        <v>5692.31</v>
      </c>
      <c r="E836" s="114">
        <f t="shared" si="443"/>
        <v>5739.56</v>
      </c>
      <c r="F836" s="115">
        <f t="shared" si="444"/>
        <v>45066</v>
      </c>
      <c r="G836" s="116">
        <f t="shared" si="423"/>
        <v>8.3006723105383262E-3</v>
      </c>
      <c r="H836" s="117">
        <f t="shared" si="431"/>
        <v>45127</v>
      </c>
      <c r="I836" s="117">
        <f t="shared" si="424"/>
        <v>45127</v>
      </c>
      <c r="J836" s="118">
        <f t="shared" si="432"/>
        <v>22</v>
      </c>
      <c r="K836" s="118">
        <f t="shared" si="447"/>
        <v>4</v>
      </c>
      <c r="L836" s="8">
        <f t="shared" si="433"/>
        <v>1.0015041099999999</v>
      </c>
      <c r="M836" s="119">
        <f t="shared" si="446"/>
        <v>1.0083006699999999</v>
      </c>
      <c r="N836" s="119">
        <f t="shared" si="440"/>
        <v>1.2377743847962881</v>
      </c>
      <c r="O836" s="112">
        <f t="shared" si="445"/>
        <v>1.2396361300000001</v>
      </c>
      <c r="P836" s="112">
        <f t="shared" si="425"/>
        <v>0</v>
      </c>
      <c r="Q836" s="162">
        <f t="shared" si="436"/>
        <v>0</v>
      </c>
      <c r="R836" s="30">
        <f t="shared" si="437"/>
        <v>0</v>
      </c>
      <c r="S836" s="112">
        <f t="shared" si="442"/>
        <v>0</v>
      </c>
      <c r="T836" s="122">
        <f t="shared" si="434"/>
        <v>0.20100000000000001</v>
      </c>
      <c r="U836" s="120">
        <f t="shared" si="441"/>
        <v>4</v>
      </c>
      <c r="V836" s="120">
        <v>252</v>
      </c>
      <c r="W836" s="119">
        <f t="shared" si="426"/>
        <v>1.0029114450000001</v>
      </c>
      <c r="X836" s="112">
        <f t="shared" si="427"/>
        <v>0</v>
      </c>
      <c r="Y836" s="112">
        <f t="shared" si="428"/>
        <v>0</v>
      </c>
      <c r="Z836" s="125" t="str">
        <f t="shared" si="438"/>
        <v>A+J=</v>
      </c>
      <c r="AA836" s="117">
        <f t="shared" si="439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22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3"/>
      <c r="DE836" s="1"/>
      <c r="DF836" s="1"/>
      <c r="DG836" s="1"/>
      <c r="DH836" s="1"/>
      <c r="DI836" s="1"/>
      <c r="DJ836" s="1"/>
      <c r="DK836" s="1"/>
      <c r="DL836" s="1"/>
      <c r="DM836" s="1"/>
      <c r="DN836" s="4"/>
      <c r="DO836" s="1"/>
      <c r="DP836" s="1"/>
      <c r="DQ836" s="1"/>
      <c r="DR836" s="1"/>
      <c r="DS836" s="1"/>
      <c r="DT836" s="1"/>
    </row>
    <row r="837" spans="1:124" ht="12.75" x14ac:dyDescent="0.2">
      <c r="A837" s="111">
        <f t="shared" si="429"/>
        <v>45102</v>
      </c>
      <c r="B837" s="112">
        <f t="shared" si="422"/>
        <v>0</v>
      </c>
      <c r="C837" s="112">
        <f t="shared" si="435"/>
        <v>0</v>
      </c>
      <c r="D837" s="113">
        <f t="shared" si="430"/>
        <v>5692.31</v>
      </c>
      <c r="E837" s="114">
        <f t="shared" si="443"/>
        <v>5739.56</v>
      </c>
      <c r="F837" s="115">
        <f t="shared" si="444"/>
        <v>45066</v>
      </c>
      <c r="G837" s="116">
        <f t="shared" si="423"/>
        <v>8.3006723105383262E-3</v>
      </c>
      <c r="H837" s="117">
        <f t="shared" si="431"/>
        <v>45127</v>
      </c>
      <c r="I837" s="117">
        <f t="shared" si="424"/>
        <v>45127</v>
      </c>
      <c r="J837" s="118">
        <f t="shared" si="432"/>
        <v>22</v>
      </c>
      <c r="K837" s="118">
        <f t="shared" si="447"/>
        <v>4</v>
      </c>
      <c r="L837" s="8">
        <f t="shared" si="433"/>
        <v>1.0015041099999999</v>
      </c>
      <c r="M837" s="119">
        <f t="shared" si="446"/>
        <v>1.0083006699999999</v>
      </c>
      <c r="N837" s="119">
        <f t="shared" si="440"/>
        <v>1.2377743847962881</v>
      </c>
      <c r="O837" s="112">
        <f t="shared" si="445"/>
        <v>1.2396361300000001</v>
      </c>
      <c r="P837" s="112">
        <f t="shared" si="425"/>
        <v>0</v>
      </c>
      <c r="Q837" s="162">
        <f t="shared" si="436"/>
        <v>0</v>
      </c>
      <c r="R837" s="30">
        <f t="shared" si="437"/>
        <v>0</v>
      </c>
      <c r="S837" s="112">
        <f t="shared" si="442"/>
        <v>0</v>
      </c>
      <c r="T837" s="122">
        <f t="shared" si="434"/>
        <v>0.20100000000000001</v>
      </c>
      <c r="U837" s="120">
        <f t="shared" si="441"/>
        <v>4</v>
      </c>
      <c r="V837" s="120">
        <v>252</v>
      </c>
      <c r="W837" s="119">
        <f t="shared" si="426"/>
        <v>1.0029114450000001</v>
      </c>
      <c r="X837" s="112">
        <f t="shared" si="427"/>
        <v>0</v>
      </c>
      <c r="Y837" s="112">
        <f t="shared" si="428"/>
        <v>0</v>
      </c>
      <c r="Z837" s="125" t="str">
        <f t="shared" si="438"/>
        <v>A+J=</v>
      </c>
      <c r="AA837" s="117">
        <f t="shared" si="439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22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3"/>
      <c r="DE837" s="1"/>
      <c r="DF837" s="1"/>
      <c r="DG837" s="1"/>
      <c r="DH837" s="1"/>
      <c r="DI837" s="1"/>
      <c r="DJ837" s="1"/>
      <c r="DK837" s="1"/>
      <c r="DL837" s="1"/>
      <c r="DM837" s="1"/>
      <c r="DN837" s="4"/>
      <c r="DO837" s="1"/>
      <c r="DP837" s="1"/>
      <c r="DQ837" s="1"/>
      <c r="DR837" s="1"/>
      <c r="DS837" s="1"/>
      <c r="DT837" s="1"/>
    </row>
    <row r="838" spans="1:124" ht="12.75" x14ac:dyDescent="0.2">
      <c r="A838" s="111">
        <f t="shared" si="429"/>
        <v>45103</v>
      </c>
      <c r="B838" s="112">
        <f t="shared" si="422"/>
        <v>0</v>
      </c>
      <c r="C838" s="112">
        <f t="shared" si="435"/>
        <v>0</v>
      </c>
      <c r="D838" s="113">
        <f t="shared" si="430"/>
        <v>5692.31</v>
      </c>
      <c r="E838" s="114">
        <f t="shared" si="443"/>
        <v>5739.56</v>
      </c>
      <c r="F838" s="115">
        <f t="shared" si="444"/>
        <v>45066</v>
      </c>
      <c r="G838" s="116">
        <f t="shared" si="423"/>
        <v>8.3006723105383262E-3</v>
      </c>
      <c r="H838" s="117">
        <f t="shared" si="431"/>
        <v>45127</v>
      </c>
      <c r="I838" s="117">
        <f t="shared" si="424"/>
        <v>45127</v>
      </c>
      <c r="J838" s="118">
        <f t="shared" si="432"/>
        <v>22</v>
      </c>
      <c r="K838" s="118">
        <f t="shared" si="447"/>
        <v>4</v>
      </c>
      <c r="L838" s="8">
        <f t="shared" si="433"/>
        <v>1.0015041099999999</v>
      </c>
      <c r="M838" s="119">
        <f t="shared" si="446"/>
        <v>1.0083006699999999</v>
      </c>
      <c r="N838" s="119">
        <f t="shared" si="440"/>
        <v>1.2377743847962881</v>
      </c>
      <c r="O838" s="112">
        <f t="shared" si="445"/>
        <v>1.2396361300000001</v>
      </c>
      <c r="P838" s="112">
        <f t="shared" si="425"/>
        <v>0</v>
      </c>
      <c r="Q838" s="162">
        <f t="shared" si="436"/>
        <v>0</v>
      </c>
      <c r="R838" s="30">
        <f t="shared" si="437"/>
        <v>0</v>
      </c>
      <c r="S838" s="112">
        <f t="shared" si="442"/>
        <v>0</v>
      </c>
      <c r="T838" s="122">
        <f t="shared" si="434"/>
        <v>0.20100000000000001</v>
      </c>
      <c r="U838" s="120">
        <f t="shared" si="441"/>
        <v>4</v>
      </c>
      <c r="V838" s="120">
        <v>252</v>
      </c>
      <c r="W838" s="119">
        <f t="shared" si="426"/>
        <v>1.0029114450000001</v>
      </c>
      <c r="X838" s="112">
        <f t="shared" si="427"/>
        <v>0</v>
      </c>
      <c r="Y838" s="112">
        <f t="shared" si="428"/>
        <v>0</v>
      </c>
      <c r="Z838" s="125" t="str">
        <f t="shared" si="438"/>
        <v>A+J=</v>
      </c>
      <c r="AA838" s="117">
        <f t="shared" si="439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22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3"/>
      <c r="DE838" s="1"/>
      <c r="DF838" s="1"/>
      <c r="DG838" s="1"/>
      <c r="DH838" s="1"/>
      <c r="DI838" s="1"/>
      <c r="DJ838" s="1"/>
      <c r="DK838" s="1"/>
      <c r="DL838" s="1"/>
      <c r="DM838" s="1"/>
      <c r="DN838" s="4"/>
      <c r="DO838" s="1"/>
      <c r="DP838" s="1"/>
      <c r="DQ838" s="1"/>
      <c r="DR838" s="1"/>
      <c r="DS838" s="1"/>
      <c r="DT838" s="1"/>
    </row>
    <row r="839" spans="1:124" ht="12.75" x14ac:dyDescent="0.2">
      <c r="A839" s="111">
        <f t="shared" si="429"/>
        <v>45104</v>
      </c>
      <c r="B839" s="112">
        <f t="shared" si="422"/>
        <v>0</v>
      </c>
      <c r="C839" s="112">
        <f t="shared" si="435"/>
        <v>0</v>
      </c>
      <c r="D839" s="113">
        <f t="shared" si="430"/>
        <v>5692.31</v>
      </c>
      <c r="E839" s="114">
        <f t="shared" si="443"/>
        <v>5739.56</v>
      </c>
      <c r="F839" s="115">
        <f t="shared" si="444"/>
        <v>45066</v>
      </c>
      <c r="G839" s="116">
        <f t="shared" si="423"/>
        <v>8.3006723105383262E-3</v>
      </c>
      <c r="H839" s="117">
        <f t="shared" si="431"/>
        <v>45127</v>
      </c>
      <c r="I839" s="117">
        <f t="shared" si="424"/>
        <v>45127</v>
      </c>
      <c r="J839" s="118">
        <f t="shared" si="432"/>
        <v>22</v>
      </c>
      <c r="K839" s="118">
        <f t="shared" si="447"/>
        <v>5</v>
      </c>
      <c r="L839" s="8">
        <f t="shared" si="433"/>
        <v>1.00188049</v>
      </c>
      <c r="M839" s="119">
        <f t="shared" si="446"/>
        <v>1.0083006699999999</v>
      </c>
      <c r="N839" s="119">
        <f t="shared" si="440"/>
        <v>1.2377743847962881</v>
      </c>
      <c r="O839" s="112">
        <f t="shared" si="445"/>
        <v>1.240102</v>
      </c>
      <c r="P839" s="112">
        <f t="shared" si="425"/>
        <v>0</v>
      </c>
      <c r="Q839" s="162">
        <f t="shared" si="436"/>
        <v>0</v>
      </c>
      <c r="R839" s="30">
        <f t="shared" si="437"/>
        <v>0</v>
      </c>
      <c r="S839" s="112">
        <f t="shared" si="442"/>
        <v>0</v>
      </c>
      <c r="T839" s="122">
        <f t="shared" si="434"/>
        <v>0.20100000000000001</v>
      </c>
      <c r="U839" s="120">
        <f t="shared" si="441"/>
        <v>5</v>
      </c>
      <c r="V839" s="120">
        <v>252</v>
      </c>
      <c r="W839" s="119">
        <f t="shared" si="426"/>
        <v>1.00364063</v>
      </c>
      <c r="X839" s="112">
        <f t="shared" si="427"/>
        <v>0</v>
      </c>
      <c r="Y839" s="112">
        <f t="shared" si="428"/>
        <v>0</v>
      </c>
      <c r="Z839" s="125" t="str">
        <f t="shared" si="438"/>
        <v>A+J=</v>
      </c>
      <c r="AA839" s="117">
        <f t="shared" si="439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22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3"/>
      <c r="DE839" s="1"/>
      <c r="DF839" s="1"/>
      <c r="DG839" s="1"/>
      <c r="DH839" s="1"/>
      <c r="DI839" s="1"/>
      <c r="DJ839" s="1"/>
      <c r="DK839" s="1"/>
      <c r="DL839" s="1"/>
      <c r="DM839" s="1"/>
      <c r="DN839" s="4"/>
      <c r="DO839" s="1"/>
      <c r="DP839" s="1"/>
      <c r="DQ839" s="1"/>
      <c r="DR839" s="1"/>
      <c r="DS839" s="1"/>
      <c r="DT839" s="1"/>
    </row>
    <row r="840" spans="1:124" ht="12.75" x14ac:dyDescent="0.2">
      <c r="A840" s="111">
        <f t="shared" si="429"/>
        <v>45105</v>
      </c>
      <c r="B840" s="112">
        <f t="shared" si="422"/>
        <v>0</v>
      </c>
      <c r="C840" s="112">
        <f t="shared" si="435"/>
        <v>0</v>
      </c>
      <c r="D840" s="113">
        <f t="shared" si="430"/>
        <v>5692.31</v>
      </c>
      <c r="E840" s="114">
        <f t="shared" si="443"/>
        <v>5739.56</v>
      </c>
      <c r="F840" s="115">
        <f t="shared" si="444"/>
        <v>45066</v>
      </c>
      <c r="G840" s="116">
        <f t="shared" si="423"/>
        <v>8.3006723105383262E-3</v>
      </c>
      <c r="H840" s="117">
        <f t="shared" si="431"/>
        <v>45127</v>
      </c>
      <c r="I840" s="117">
        <f t="shared" si="424"/>
        <v>45127</v>
      </c>
      <c r="J840" s="118">
        <f t="shared" si="432"/>
        <v>22</v>
      </c>
      <c r="K840" s="118">
        <f t="shared" si="447"/>
        <v>6</v>
      </c>
      <c r="L840" s="8">
        <f t="shared" si="433"/>
        <v>1.0022570099999999</v>
      </c>
      <c r="M840" s="119">
        <f t="shared" si="446"/>
        <v>1.0083006699999999</v>
      </c>
      <c r="N840" s="119">
        <f t="shared" si="440"/>
        <v>1.2377743847962881</v>
      </c>
      <c r="O840" s="112">
        <f t="shared" si="445"/>
        <v>1.24056805</v>
      </c>
      <c r="P840" s="112">
        <f t="shared" si="425"/>
        <v>0</v>
      </c>
      <c r="Q840" s="162">
        <f t="shared" si="436"/>
        <v>0</v>
      </c>
      <c r="R840" s="30">
        <f t="shared" si="437"/>
        <v>0</v>
      </c>
      <c r="S840" s="112">
        <f t="shared" si="442"/>
        <v>0</v>
      </c>
      <c r="T840" s="122">
        <f t="shared" si="434"/>
        <v>0.20100000000000001</v>
      </c>
      <c r="U840" s="120">
        <f t="shared" si="441"/>
        <v>6</v>
      </c>
      <c r="V840" s="120">
        <v>252</v>
      </c>
      <c r="W840" s="119">
        <f t="shared" si="426"/>
        <v>1.0043703450000001</v>
      </c>
      <c r="X840" s="112">
        <f t="shared" si="427"/>
        <v>0</v>
      </c>
      <c r="Y840" s="112">
        <f t="shared" si="428"/>
        <v>0</v>
      </c>
      <c r="Z840" s="125" t="str">
        <f t="shared" si="438"/>
        <v>A+J=</v>
      </c>
      <c r="AA840" s="117">
        <f t="shared" si="439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22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3"/>
      <c r="DE840" s="1"/>
      <c r="DF840" s="1"/>
      <c r="DG840" s="1"/>
      <c r="DH840" s="1"/>
      <c r="DI840" s="1"/>
      <c r="DJ840" s="1"/>
      <c r="DK840" s="1"/>
      <c r="DL840" s="1"/>
      <c r="DM840" s="1"/>
      <c r="DN840" s="4"/>
      <c r="DO840" s="1"/>
      <c r="DP840" s="1"/>
      <c r="DQ840" s="1"/>
      <c r="DR840" s="1"/>
      <c r="DS840" s="1"/>
      <c r="DT840" s="1"/>
    </row>
    <row r="841" spans="1:124" ht="12.75" x14ac:dyDescent="0.2">
      <c r="A841" s="111">
        <f t="shared" si="429"/>
        <v>45106</v>
      </c>
      <c r="B841" s="112">
        <f t="shared" si="422"/>
        <v>0</v>
      </c>
      <c r="C841" s="112">
        <f t="shared" si="435"/>
        <v>0</v>
      </c>
      <c r="D841" s="113">
        <f t="shared" si="430"/>
        <v>5692.31</v>
      </c>
      <c r="E841" s="114">
        <f t="shared" si="443"/>
        <v>5739.56</v>
      </c>
      <c r="F841" s="115">
        <f t="shared" si="444"/>
        <v>45066</v>
      </c>
      <c r="G841" s="116">
        <f t="shared" si="423"/>
        <v>8.3006723105383262E-3</v>
      </c>
      <c r="H841" s="117">
        <f t="shared" si="431"/>
        <v>45127</v>
      </c>
      <c r="I841" s="117">
        <f t="shared" si="424"/>
        <v>45127</v>
      </c>
      <c r="J841" s="118">
        <f t="shared" si="432"/>
        <v>22</v>
      </c>
      <c r="K841" s="118">
        <f t="shared" si="447"/>
        <v>7</v>
      </c>
      <c r="L841" s="8">
        <f t="shared" si="433"/>
        <v>1.00263368</v>
      </c>
      <c r="M841" s="119">
        <f t="shared" si="446"/>
        <v>1.0083006699999999</v>
      </c>
      <c r="N841" s="119">
        <f t="shared" si="440"/>
        <v>1.2377743847962881</v>
      </c>
      <c r="O841" s="112">
        <f t="shared" si="445"/>
        <v>1.24103428</v>
      </c>
      <c r="P841" s="112">
        <f t="shared" si="425"/>
        <v>0</v>
      </c>
      <c r="Q841" s="162">
        <f t="shared" si="436"/>
        <v>0</v>
      </c>
      <c r="R841" s="30">
        <f t="shared" si="437"/>
        <v>0</v>
      </c>
      <c r="S841" s="112">
        <f t="shared" si="442"/>
        <v>0</v>
      </c>
      <c r="T841" s="122">
        <f t="shared" si="434"/>
        <v>0.20100000000000001</v>
      </c>
      <c r="U841" s="120">
        <f t="shared" si="441"/>
        <v>7</v>
      </c>
      <c r="V841" s="120">
        <v>252</v>
      </c>
      <c r="W841" s="119">
        <f t="shared" si="426"/>
        <v>1.0051005900000001</v>
      </c>
      <c r="X841" s="112">
        <f t="shared" si="427"/>
        <v>0</v>
      </c>
      <c r="Y841" s="112">
        <f t="shared" si="428"/>
        <v>0</v>
      </c>
      <c r="Z841" s="125" t="str">
        <f t="shared" si="438"/>
        <v>A+J=</v>
      </c>
      <c r="AA841" s="117">
        <f t="shared" si="439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22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3"/>
      <c r="DE841" s="1"/>
      <c r="DF841" s="1"/>
      <c r="DG841" s="1"/>
      <c r="DH841" s="1"/>
      <c r="DI841" s="1"/>
      <c r="DJ841" s="1"/>
      <c r="DK841" s="1"/>
      <c r="DL841" s="1"/>
      <c r="DM841" s="1"/>
      <c r="DN841" s="4"/>
      <c r="DO841" s="1"/>
      <c r="DP841" s="1"/>
      <c r="DQ841" s="1"/>
      <c r="DR841" s="1"/>
      <c r="DS841" s="1"/>
      <c r="DT841" s="1"/>
    </row>
    <row r="842" spans="1:124" ht="12.75" x14ac:dyDescent="0.2">
      <c r="A842" s="111">
        <f t="shared" si="429"/>
        <v>45107</v>
      </c>
      <c r="B842" s="112">
        <f t="shared" ref="B842:B905" si="448">(P842+X842)</f>
        <v>0</v>
      </c>
      <c r="C842" s="112">
        <f t="shared" si="435"/>
        <v>0</v>
      </c>
      <c r="D842" s="113">
        <f t="shared" si="430"/>
        <v>5692.31</v>
      </c>
      <c r="E842" s="114">
        <f t="shared" si="443"/>
        <v>5739.56</v>
      </c>
      <c r="F842" s="115">
        <f t="shared" si="444"/>
        <v>45066</v>
      </c>
      <c r="G842" s="116">
        <f t="shared" ref="G842:G905" si="449">(E842/D842)-1</f>
        <v>8.3006723105383262E-3</v>
      </c>
      <c r="H842" s="117">
        <f t="shared" si="431"/>
        <v>45127</v>
      </c>
      <c r="I842" s="117">
        <f t="shared" ref="I842:I905" si="450">IF(A842&gt;I841,H842,I841)</f>
        <v>45127</v>
      </c>
      <c r="J842" s="118">
        <f t="shared" si="432"/>
        <v>22</v>
      </c>
      <c r="K842" s="118">
        <f t="shared" si="447"/>
        <v>8</v>
      </c>
      <c r="L842" s="8">
        <f t="shared" si="433"/>
        <v>1.0030104900000001</v>
      </c>
      <c r="M842" s="119">
        <f t="shared" si="446"/>
        <v>1.0083006699999999</v>
      </c>
      <c r="N842" s="119">
        <f t="shared" si="440"/>
        <v>1.2377743847962881</v>
      </c>
      <c r="O842" s="112">
        <f t="shared" si="445"/>
        <v>1.2415006900000001</v>
      </c>
      <c r="P842" s="112">
        <f t="shared" ref="P842:P905" si="451">TRUNC(C842*O842,8)</f>
        <v>0</v>
      </c>
      <c r="Q842" s="162">
        <f t="shared" si="436"/>
        <v>0</v>
      </c>
      <c r="R842" s="30">
        <f t="shared" si="437"/>
        <v>0</v>
      </c>
      <c r="S842" s="112">
        <f t="shared" si="442"/>
        <v>0</v>
      </c>
      <c r="T842" s="122">
        <f t="shared" si="434"/>
        <v>0.20100000000000001</v>
      </c>
      <c r="U842" s="120">
        <f t="shared" si="441"/>
        <v>8</v>
      </c>
      <c r="V842" s="120">
        <v>252</v>
      </c>
      <c r="W842" s="119">
        <f t="shared" ref="W842:W905" si="452">ROUND((1+T842)^TRUNC((U842/V842),9),9)</f>
        <v>1.005831366</v>
      </c>
      <c r="X842" s="112">
        <f t="shared" ref="X842:X905" si="453">TRUNC((P842*(W842-1)),8)</f>
        <v>0</v>
      </c>
      <c r="Y842" s="112">
        <f t="shared" ref="Y842:Y905" si="454">IF(Q842&gt;0,S842+X842,0)</f>
        <v>0</v>
      </c>
      <c r="Z842" s="125" t="str">
        <f t="shared" si="438"/>
        <v>A+J=</v>
      </c>
      <c r="AA842" s="117">
        <f t="shared" si="439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22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3"/>
      <c r="DE842" s="1"/>
      <c r="DF842" s="1"/>
      <c r="DG842" s="1"/>
      <c r="DH842" s="1"/>
      <c r="DI842" s="1"/>
      <c r="DJ842" s="1"/>
      <c r="DK842" s="1"/>
      <c r="DL842" s="1"/>
      <c r="DM842" s="1"/>
      <c r="DN842" s="4"/>
      <c r="DO842" s="1"/>
      <c r="DP842" s="1"/>
      <c r="DQ842" s="1"/>
      <c r="DR842" s="1"/>
      <c r="DS842" s="1"/>
      <c r="DT842" s="1"/>
    </row>
    <row r="843" spans="1:124" ht="12.75" x14ac:dyDescent="0.2">
      <c r="A843" s="111">
        <f t="shared" ref="A843:A906" si="455">(A842+1)</f>
        <v>45108</v>
      </c>
      <c r="B843" s="112">
        <f t="shared" si="448"/>
        <v>0</v>
      </c>
      <c r="C843" s="112">
        <f t="shared" si="435"/>
        <v>0</v>
      </c>
      <c r="D843" s="113">
        <f t="shared" ref="D843:D906" si="456">IF(E843=E842,D842,E842)</f>
        <v>5692.31</v>
      </c>
      <c r="E843" s="114">
        <f t="shared" si="443"/>
        <v>5739.56</v>
      </c>
      <c r="F843" s="115">
        <f t="shared" si="444"/>
        <v>45066</v>
      </c>
      <c r="G843" s="116">
        <f t="shared" si="449"/>
        <v>8.3006723105383262E-3</v>
      </c>
      <c r="H843" s="117">
        <f t="shared" ref="H843:H906" si="457">IF(DAY(A843)=H$9,VLOOKUP(A843,AH$118:AN$450,4),H842)</f>
        <v>45127</v>
      </c>
      <c r="I843" s="117">
        <f t="shared" si="450"/>
        <v>45127</v>
      </c>
      <c r="J843" s="118">
        <f t="shared" ref="J843:J906" si="458">IF(I843=I842,J842,NETWORKDAYS(I842,I843,$AD$148:$AD$502)-1)</f>
        <v>22</v>
      </c>
      <c r="K843" s="118">
        <f t="shared" si="447"/>
        <v>9</v>
      </c>
      <c r="L843" s="8">
        <f t="shared" ref="L843:L906" si="459">IF(E843&lt;D843,1,TRUNC((E843/D843)^TRUNC((K843/J843),9),8))</f>
        <v>1.0033874300000001</v>
      </c>
      <c r="M843" s="119">
        <f t="shared" si="446"/>
        <v>1.0083006699999999</v>
      </c>
      <c r="N843" s="119">
        <f t="shared" si="440"/>
        <v>1.2377743847962881</v>
      </c>
      <c r="O843" s="112">
        <f t="shared" si="445"/>
        <v>1.2419672500000001</v>
      </c>
      <c r="P843" s="112">
        <f t="shared" si="451"/>
        <v>0</v>
      </c>
      <c r="Q843" s="162">
        <f t="shared" si="436"/>
        <v>0</v>
      </c>
      <c r="R843" s="30">
        <f t="shared" si="437"/>
        <v>0</v>
      </c>
      <c r="S843" s="112">
        <f t="shared" si="442"/>
        <v>0</v>
      </c>
      <c r="T843" s="122">
        <f t="shared" ref="T843:T906" si="460">(T842)</f>
        <v>0.20100000000000001</v>
      </c>
      <c r="U843" s="120">
        <f t="shared" si="441"/>
        <v>9</v>
      </c>
      <c r="V843" s="120">
        <v>252</v>
      </c>
      <c r="W843" s="119">
        <f t="shared" si="452"/>
        <v>1.006562674</v>
      </c>
      <c r="X843" s="112">
        <f t="shared" si="453"/>
        <v>0</v>
      </c>
      <c r="Y843" s="112">
        <f t="shared" si="454"/>
        <v>0</v>
      </c>
      <c r="Z843" s="125" t="str">
        <f t="shared" si="438"/>
        <v>A+J=</v>
      </c>
      <c r="AA843" s="117">
        <f t="shared" si="439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22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3"/>
      <c r="DE843" s="1"/>
      <c r="DF843" s="1"/>
      <c r="DG843" s="1"/>
      <c r="DH843" s="1"/>
      <c r="DI843" s="1"/>
      <c r="DJ843" s="1"/>
      <c r="DK843" s="1"/>
      <c r="DL843" s="1"/>
      <c r="DM843" s="1"/>
      <c r="DN843" s="4"/>
      <c r="DO843" s="1"/>
      <c r="DP843" s="1"/>
      <c r="DQ843" s="1"/>
      <c r="DR843" s="1"/>
      <c r="DS843" s="1"/>
      <c r="DT843" s="1"/>
    </row>
    <row r="844" spans="1:124" ht="12.75" x14ac:dyDescent="0.2">
      <c r="A844" s="111">
        <f t="shared" si="455"/>
        <v>45109</v>
      </c>
      <c r="B844" s="112">
        <f t="shared" si="448"/>
        <v>0</v>
      </c>
      <c r="C844" s="112">
        <f t="shared" ref="C844:C907" si="461">TRUNC(IF(Q843&gt;0,VLOOKUP(A843,$AD$12:$AE$140,2),C843),8)</f>
        <v>0</v>
      </c>
      <c r="D844" s="113">
        <f t="shared" si="456"/>
        <v>5692.31</v>
      </c>
      <c r="E844" s="114">
        <f t="shared" si="443"/>
        <v>5739.56</v>
      </c>
      <c r="F844" s="115">
        <f t="shared" si="444"/>
        <v>45066</v>
      </c>
      <c r="G844" s="116">
        <f t="shared" si="449"/>
        <v>8.3006723105383262E-3</v>
      </c>
      <c r="H844" s="117">
        <f t="shared" si="457"/>
        <v>45127</v>
      </c>
      <c r="I844" s="117">
        <f t="shared" si="450"/>
        <v>45127</v>
      </c>
      <c r="J844" s="118">
        <f t="shared" si="458"/>
        <v>22</v>
      </c>
      <c r="K844" s="118">
        <f t="shared" si="447"/>
        <v>9</v>
      </c>
      <c r="L844" s="8">
        <f t="shared" si="459"/>
        <v>1.0033874300000001</v>
      </c>
      <c r="M844" s="119">
        <f t="shared" si="446"/>
        <v>1.0083006699999999</v>
      </c>
      <c r="N844" s="119">
        <f t="shared" si="440"/>
        <v>1.2377743847962881</v>
      </c>
      <c r="O844" s="112">
        <f t="shared" si="445"/>
        <v>1.2419672500000001</v>
      </c>
      <c r="P844" s="112">
        <f t="shared" si="451"/>
        <v>0</v>
      </c>
      <c r="Q844" s="162">
        <f t="shared" ref="Q844:Q907" si="462">IF(VLOOKUP(A844,AD$10:AK$140,8)=VLOOKUP(A843,AD$10:AK$140,8),0,VLOOKUP(A844,AD$10:AK$140,8))</f>
        <v>0</v>
      </c>
      <c r="R844" s="30">
        <f t="shared" ref="R844:R907" si="463">IF(Q844&gt;0,VLOOKUP($A844,$AD$10:$AI$140,6),0)</f>
        <v>0</v>
      </c>
      <c r="S844" s="112">
        <f t="shared" si="442"/>
        <v>0</v>
      </c>
      <c r="T844" s="122">
        <f t="shared" si="460"/>
        <v>0.20100000000000001</v>
      </c>
      <c r="U844" s="120">
        <f t="shared" si="441"/>
        <v>9</v>
      </c>
      <c r="V844" s="120">
        <v>252</v>
      </c>
      <c r="W844" s="119">
        <f t="shared" si="452"/>
        <v>1.006562674</v>
      </c>
      <c r="X844" s="112">
        <f t="shared" si="453"/>
        <v>0</v>
      </c>
      <c r="Y844" s="112">
        <f t="shared" si="454"/>
        <v>0</v>
      </c>
      <c r="Z844" s="125" t="str">
        <f t="shared" ref="Z844:Z907" si="464">IF($Q843&gt;0,VLOOKUP($A843,$AD$10:$AM$140,9),Z843)</f>
        <v>A+J=</v>
      </c>
      <c r="AA844" s="117">
        <f t="shared" ref="AA844:AA907" si="465">IF($Q843&gt;0,VLOOKUP($A843,$AD$10:$AM$140,10),AA843)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22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3"/>
      <c r="DE844" s="1"/>
      <c r="DF844" s="1"/>
      <c r="DG844" s="1"/>
      <c r="DH844" s="1"/>
      <c r="DI844" s="1"/>
      <c r="DJ844" s="1"/>
      <c r="DK844" s="1"/>
      <c r="DL844" s="1"/>
      <c r="DM844" s="1"/>
      <c r="DN844" s="4"/>
      <c r="DO844" s="1"/>
      <c r="DP844" s="1"/>
      <c r="DQ844" s="1"/>
      <c r="DR844" s="1"/>
      <c r="DS844" s="1"/>
      <c r="DT844" s="1"/>
    </row>
    <row r="845" spans="1:124" ht="12.75" x14ac:dyDescent="0.2">
      <c r="A845" s="111">
        <f t="shared" si="455"/>
        <v>45110</v>
      </c>
      <c r="B845" s="112">
        <f t="shared" si="448"/>
        <v>0</v>
      </c>
      <c r="C845" s="112">
        <f t="shared" si="461"/>
        <v>0</v>
      </c>
      <c r="D845" s="113">
        <f t="shared" si="456"/>
        <v>5692.31</v>
      </c>
      <c r="E845" s="114">
        <f t="shared" si="443"/>
        <v>5739.56</v>
      </c>
      <c r="F845" s="115">
        <f t="shared" si="444"/>
        <v>45066</v>
      </c>
      <c r="G845" s="116">
        <f t="shared" si="449"/>
        <v>8.3006723105383262E-3</v>
      </c>
      <c r="H845" s="117">
        <f t="shared" si="457"/>
        <v>45127</v>
      </c>
      <c r="I845" s="117">
        <f t="shared" si="450"/>
        <v>45127</v>
      </c>
      <c r="J845" s="118">
        <f t="shared" si="458"/>
        <v>22</v>
      </c>
      <c r="K845" s="118">
        <f t="shared" si="447"/>
        <v>9</v>
      </c>
      <c r="L845" s="8">
        <f t="shared" si="459"/>
        <v>1.0033874300000001</v>
      </c>
      <c r="M845" s="119">
        <f t="shared" si="446"/>
        <v>1.0083006699999999</v>
      </c>
      <c r="N845" s="119">
        <f t="shared" si="440"/>
        <v>1.2377743847962881</v>
      </c>
      <c r="O845" s="112">
        <f t="shared" si="445"/>
        <v>1.2419672500000001</v>
      </c>
      <c r="P845" s="112">
        <f t="shared" si="451"/>
        <v>0</v>
      </c>
      <c r="Q845" s="162">
        <f t="shared" si="462"/>
        <v>0</v>
      </c>
      <c r="R845" s="30">
        <f t="shared" si="463"/>
        <v>0</v>
      </c>
      <c r="S845" s="112">
        <f t="shared" si="442"/>
        <v>0</v>
      </c>
      <c r="T845" s="122">
        <f t="shared" si="460"/>
        <v>0.20100000000000001</v>
      </c>
      <c r="U845" s="120">
        <f t="shared" si="441"/>
        <v>9</v>
      </c>
      <c r="V845" s="120">
        <v>252</v>
      </c>
      <c r="W845" s="119">
        <f t="shared" si="452"/>
        <v>1.006562674</v>
      </c>
      <c r="X845" s="112">
        <f t="shared" si="453"/>
        <v>0</v>
      </c>
      <c r="Y845" s="112">
        <f t="shared" si="454"/>
        <v>0</v>
      </c>
      <c r="Z845" s="125" t="str">
        <f t="shared" si="464"/>
        <v>A+J=</v>
      </c>
      <c r="AA845" s="117">
        <f t="shared" si="465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22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3"/>
      <c r="DE845" s="1"/>
      <c r="DF845" s="1"/>
      <c r="DG845" s="1"/>
      <c r="DH845" s="1"/>
      <c r="DI845" s="1"/>
      <c r="DJ845" s="1"/>
      <c r="DK845" s="1"/>
      <c r="DL845" s="1"/>
      <c r="DM845" s="1"/>
      <c r="DN845" s="4"/>
      <c r="DO845" s="1"/>
      <c r="DP845" s="1"/>
      <c r="DQ845" s="1"/>
      <c r="DR845" s="1"/>
      <c r="DS845" s="1"/>
      <c r="DT845" s="1"/>
    </row>
    <row r="846" spans="1:124" ht="12.75" x14ac:dyDescent="0.2">
      <c r="A846" s="111">
        <f t="shared" si="455"/>
        <v>45111</v>
      </c>
      <c r="B846" s="112">
        <f t="shared" si="448"/>
        <v>0</v>
      </c>
      <c r="C846" s="112">
        <f t="shared" si="461"/>
        <v>0</v>
      </c>
      <c r="D846" s="113">
        <f t="shared" si="456"/>
        <v>5692.31</v>
      </c>
      <c r="E846" s="114">
        <f t="shared" si="443"/>
        <v>5739.56</v>
      </c>
      <c r="F846" s="115">
        <f t="shared" si="444"/>
        <v>45066</v>
      </c>
      <c r="G846" s="116">
        <f t="shared" si="449"/>
        <v>8.3006723105383262E-3</v>
      </c>
      <c r="H846" s="117">
        <f t="shared" si="457"/>
        <v>45127</v>
      </c>
      <c r="I846" s="117">
        <f t="shared" si="450"/>
        <v>45127</v>
      </c>
      <c r="J846" s="118">
        <f t="shared" si="458"/>
        <v>22</v>
      </c>
      <c r="K846" s="118">
        <f t="shared" si="447"/>
        <v>10</v>
      </c>
      <c r="L846" s="8">
        <f t="shared" si="459"/>
        <v>1.00376452</v>
      </c>
      <c r="M846" s="119">
        <f t="shared" si="446"/>
        <v>1.0083006699999999</v>
      </c>
      <c r="N846" s="119">
        <f t="shared" si="440"/>
        <v>1.2377743847962881</v>
      </c>
      <c r="O846" s="112">
        <f t="shared" si="445"/>
        <v>1.24243401</v>
      </c>
      <c r="P846" s="112">
        <f t="shared" si="451"/>
        <v>0</v>
      </c>
      <c r="Q846" s="162">
        <f t="shared" si="462"/>
        <v>0</v>
      </c>
      <c r="R846" s="30">
        <f t="shared" si="463"/>
        <v>0</v>
      </c>
      <c r="S846" s="112">
        <f t="shared" si="442"/>
        <v>0</v>
      </c>
      <c r="T846" s="122">
        <f t="shared" si="460"/>
        <v>0.20100000000000001</v>
      </c>
      <c r="U846" s="120">
        <f t="shared" si="441"/>
        <v>10</v>
      </c>
      <c r="V846" s="120">
        <v>252</v>
      </c>
      <c r="W846" s="119">
        <f t="shared" si="452"/>
        <v>1.007294514</v>
      </c>
      <c r="X846" s="112">
        <f t="shared" si="453"/>
        <v>0</v>
      </c>
      <c r="Y846" s="112">
        <f t="shared" si="454"/>
        <v>0</v>
      </c>
      <c r="Z846" s="125" t="str">
        <f t="shared" si="464"/>
        <v>A+J=</v>
      </c>
      <c r="AA846" s="117">
        <f t="shared" si="465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22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3"/>
      <c r="DE846" s="1"/>
      <c r="DF846" s="1"/>
      <c r="DG846" s="1"/>
      <c r="DH846" s="1"/>
      <c r="DI846" s="1"/>
      <c r="DJ846" s="1"/>
      <c r="DK846" s="1"/>
      <c r="DL846" s="1"/>
      <c r="DM846" s="1"/>
      <c r="DN846" s="4"/>
      <c r="DO846" s="1"/>
      <c r="DP846" s="1"/>
      <c r="DQ846" s="1"/>
      <c r="DR846" s="1"/>
      <c r="DS846" s="1"/>
      <c r="DT846" s="1"/>
    </row>
    <row r="847" spans="1:124" ht="12.75" x14ac:dyDescent="0.2">
      <c r="A847" s="111">
        <f t="shared" si="455"/>
        <v>45112</v>
      </c>
      <c r="B847" s="112">
        <f t="shared" si="448"/>
        <v>0</v>
      </c>
      <c r="C847" s="112">
        <f t="shared" si="461"/>
        <v>0</v>
      </c>
      <c r="D847" s="113">
        <f t="shared" si="456"/>
        <v>5692.31</v>
      </c>
      <c r="E847" s="114">
        <f t="shared" si="443"/>
        <v>5739.56</v>
      </c>
      <c r="F847" s="115">
        <f t="shared" si="444"/>
        <v>45066</v>
      </c>
      <c r="G847" s="116">
        <f t="shared" si="449"/>
        <v>8.3006723105383262E-3</v>
      </c>
      <c r="H847" s="117">
        <f t="shared" si="457"/>
        <v>45127</v>
      </c>
      <c r="I847" s="117">
        <f t="shared" si="450"/>
        <v>45127</v>
      </c>
      <c r="J847" s="118">
        <f t="shared" si="458"/>
        <v>22</v>
      </c>
      <c r="K847" s="118">
        <f t="shared" si="447"/>
        <v>11</v>
      </c>
      <c r="L847" s="8">
        <f t="shared" si="459"/>
        <v>1.0041417500000001</v>
      </c>
      <c r="M847" s="119">
        <f t="shared" si="446"/>
        <v>1.0083006699999999</v>
      </c>
      <c r="N847" s="119">
        <f t="shared" si="440"/>
        <v>1.2377743847962881</v>
      </c>
      <c r="O847" s="112">
        <f t="shared" si="445"/>
        <v>1.24290093</v>
      </c>
      <c r="P847" s="112">
        <f t="shared" si="451"/>
        <v>0</v>
      </c>
      <c r="Q847" s="162">
        <f t="shared" si="462"/>
        <v>0</v>
      </c>
      <c r="R847" s="30">
        <f t="shared" si="463"/>
        <v>0</v>
      </c>
      <c r="S847" s="112">
        <f t="shared" si="442"/>
        <v>0</v>
      </c>
      <c r="T847" s="122">
        <f t="shared" si="460"/>
        <v>0.20100000000000001</v>
      </c>
      <c r="U847" s="120">
        <f t="shared" si="441"/>
        <v>11</v>
      </c>
      <c r="V847" s="120">
        <v>252</v>
      </c>
      <c r="W847" s="119">
        <f t="shared" si="452"/>
        <v>1.008026885</v>
      </c>
      <c r="X847" s="112">
        <f t="shared" si="453"/>
        <v>0</v>
      </c>
      <c r="Y847" s="112">
        <f t="shared" si="454"/>
        <v>0</v>
      </c>
      <c r="Z847" s="125" t="str">
        <f t="shared" si="464"/>
        <v>A+J=</v>
      </c>
      <c r="AA847" s="117">
        <f t="shared" si="465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22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3"/>
      <c r="DE847" s="1"/>
      <c r="DF847" s="1"/>
      <c r="DG847" s="1"/>
      <c r="DH847" s="1"/>
      <c r="DI847" s="1"/>
      <c r="DJ847" s="1"/>
      <c r="DK847" s="1"/>
      <c r="DL847" s="1"/>
      <c r="DM847" s="1"/>
      <c r="DN847" s="4"/>
      <c r="DO847" s="1"/>
      <c r="DP847" s="1"/>
      <c r="DQ847" s="1"/>
      <c r="DR847" s="1"/>
      <c r="DS847" s="1"/>
      <c r="DT847" s="1"/>
    </row>
    <row r="848" spans="1:124" ht="12.75" x14ac:dyDescent="0.2">
      <c r="A848" s="111">
        <f t="shared" si="455"/>
        <v>45113</v>
      </c>
      <c r="B848" s="112">
        <f t="shared" si="448"/>
        <v>0</v>
      </c>
      <c r="C848" s="112">
        <f t="shared" si="461"/>
        <v>0</v>
      </c>
      <c r="D848" s="113">
        <f t="shared" si="456"/>
        <v>5692.31</v>
      </c>
      <c r="E848" s="114">
        <f t="shared" si="443"/>
        <v>5739.56</v>
      </c>
      <c r="F848" s="115">
        <f t="shared" si="444"/>
        <v>45066</v>
      </c>
      <c r="G848" s="116">
        <f t="shared" si="449"/>
        <v>8.3006723105383262E-3</v>
      </c>
      <c r="H848" s="117">
        <f t="shared" si="457"/>
        <v>45127</v>
      </c>
      <c r="I848" s="117">
        <f t="shared" si="450"/>
        <v>45127</v>
      </c>
      <c r="J848" s="118">
        <f t="shared" si="458"/>
        <v>22</v>
      </c>
      <c r="K848" s="118">
        <f t="shared" si="447"/>
        <v>12</v>
      </c>
      <c r="L848" s="8">
        <f t="shared" si="459"/>
        <v>1.00451913</v>
      </c>
      <c r="M848" s="119">
        <f t="shared" si="446"/>
        <v>1.0083006699999999</v>
      </c>
      <c r="N848" s="119">
        <f t="shared" si="440"/>
        <v>1.2377743847962881</v>
      </c>
      <c r="O848" s="112">
        <f t="shared" si="445"/>
        <v>1.24336804</v>
      </c>
      <c r="P848" s="112">
        <f t="shared" si="451"/>
        <v>0</v>
      </c>
      <c r="Q848" s="162">
        <f t="shared" si="462"/>
        <v>0</v>
      </c>
      <c r="R848" s="30">
        <f t="shared" si="463"/>
        <v>0</v>
      </c>
      <c r="S848" s="112">
        <f t="shared" si="442"/>
        <v>0</v>
      </c>
      <c r="T848" s="122">
        <f t="shared" si="460"/>
        <v>0.20100000000000001</v>
      </c>
      <c r="U848" s="120">
        <f t="shared" si="441"/>
        <v>12</v>
      </c>
      <c r="V848" s="120">
        <v>252</v>
      </c>
      <c r="W848" s="119">
        <f t="shared" si="452"/>
        <v>1.008759789</v>
      </c>
      <c r="X848" s="112">
        <f t="shared" si="453"/>
        <v>0</v>
      </c>
      <c r="Y848" s="112">
        <f t="shared" si="454"/>
        <v>0</v>
      </c>
      <c r="Z848" s="125" t="str">
        <f t="shared" si="464"/>
        <v>A+J=</v>
      </c>
      <c r="AA848" s="117">
        <f t="shared" si="465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22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3"/>
      <c r="DE848" s="1"/>
      <c r="DF848" s="1"/>
      <c r="DG848" s="1"/>
      <c r="DH848" s="1"/>
      <c r="DI848" s="1"/>
      <c r="DJ848" s="1"/>
      <c r="DK848" s="1"/>
      <c r="DL848" s="1"/>
      <c r="DM848" s="1"/>
      <c r="DN848" s="4"/>
      <c r="DO848" s="1"/>
      <c r="DP848" s="1"/>
      <c r="DQ848" s="1"/>
      <c r="DR848" s="1"/>
      <c r="DS848" s="1"/>
      <c r="DT848" s="1"/>
    </row>
    <row r="849" spans="1:124" ht="12.75" x14ac:dyDescent="0.2">
      <c r="A849" s="111">
        <f t="shared" si="455"/>
        <v>45114</v>
      </c>
      <c r="B849" s="112">
        <f t="shared" si="448"/>
        <v>0</v>
      </c>
      <c r="C849" s="112">
        <f t="shared" si="461"/>
        <v>0</v>
      </c>
      <c r="D849" s="113">
        <f t="shared" si="456"/>
        <v>5692.31</v>
      </c>
      <c r="E849" s="114">
        <f t="shared" si="443"/>
        <v>5739.56</v>
      </c>
      <c r="F849" s="115">
        <f t="shared" si="444"/>
        <v>45066</v>
      </c>
      <c r="G849" s="116">
        <f t="shared" si="449"/>
        <v>8.3006723105383262E-3</v>
      </c>
      <c r="H849" s="117">
        <f t="shared" si="457"/>
        <v>45127</v>
      </c>
      <c r="I849" s="117">
        <f t="shared" si="450"/>
        <v>45127</v>
      </c>
      <c r="J849" s="118">
        <f t="shared" si="458"/>
        <v>22</v>
      </c>
      <c r="K849" s="118">
        <f t="shared" si="447"/>
        <v>13</v>
      </c>
      <c r="L849" s="8">
        <f t="shared" si="459"/>
        <v>1.0048966399999999</v>
      </c>
      <c r="M849" s="119">
        <f t="shared" si="446"/>
        <v>1.0083006699999999</v>
      </c>
      <c r="N849" s="119">
        <f t="shared" si="440"/>
        <v>1.2377743847962881</v>
      </c>
      <c r="O849" s="112">
        <f t="shared" si="445"/>
        <v>1.2438353200000001</v>
      </c>
      <c r="P849" s="112">
        <f t="shared" si="451"/>
        <v>0</v>
      </c>
      <c r="Q849" s="162">
        <f t="shared" si="462"/>
        <v>0</v>
      </c>
      <c r="R849" s="30">
        <f t="shared" si="463"/>
        <v>0</v>
      </c>
      <c r="S849" s="112">
        <f t="shared" si="442"/>
        <v>0</v>
      </c>
      <c r="T849" s="122">
        <f t="shared" si="460"/>
        <v>0.20100000000000001</v>
      </c>
      <c r="U849" s="120">
        <f t="shared" si="441"/>
        <v>13</v>
      </c>
      <c r="V849" s="120">
        <v>252</v>
      </c>
      <c r="W849" s="119">
        <f t="shared" si="452"/>
        <v>1.009493226</v>
      </c>
      <c r="X849" s="112">
        <f t="shared" si="453"/>
        <v>0</v>
      </c>
      <c r="Y849" s="112">
        <f t="shared" si="454"/>
        <v>0</v>
      </c>
      <c r="Z849" s="125" t="str">
        <f t="shared" si="464"/>
        <v>A+J=</v>
      </c>
      <c r="AA849" s="117">
        <f t="shared" si="465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22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3"/>
      <c r="DE849" s="1"/>
      <c r="DF849" s="1"/>
      <c r="DG849" s="1"/>
      <c r="DH849" s="1"/>
      <c r="DI849" s="1"/>
      <c r="DJ849" s="1"/>
      <c r="DK849" s="1"/>
      <c r="DL849" s="1"/>
      <c r="DM849" s="1"/>
      <c r="DN849" s="4"/>
      <c r="DO849" s="1"/>
      <c r="DP849" s="1"/>
      <c r="DQ849" s="1"/>
      <c r="DR849" s="1"/>
      <c r="DS849" s="1"/>
      <c r="DT849" s="1"/>
    </row>
    <row r="850" spans="1:124" ht="12.75" x14ac:dyDescent="0.2">
      <c r="A850" s="111">
        <f t="shared" si="455"/>
        <v>45115</v>
      </c>
      <c r="B850" s="112">
        <f t="shared" si="448"/>
        <v>0</v>
      </c>
      <c r="C850" s="112">
        <f t="shared" si="461"/>
        <v>0</v>
      </c>
      <c r="D850" s="113">
        <f t="shared" si="456"/>
        <v>5692.31</v>
      </c>
      <c r="E850" s="114">
        <f t="shared" si="443"/>
        <v>5739.56</v>
      </c>
      <c r="F850" s="115">
        <f t="shared" si="444"/>
        <v>45066</v>
      </c>
      <c r="G850" s="116">
        <f t="shared" si="449"/>
        <v>8.3006723105383262E-3</v>
      </c>
      <c r="H850" s="117">
        <f t="shared" si="457"/>
        <v>45127</v>
      </c>
      <c r="I850" s="117">
        <f t="shared" si="450"/>
        <v>45127</v>
      </c>
      <c r="J850" s="118">
        <f t="shared" si="458"/>
        <v>22</v>
      </c>
      <c r="K850" s="118">
        <f t="shared" si="447"/>
        <v>14</v>
      </c>
      <c r="L850" s="8">
        <f t="shared" si="459"/>
        <v>1.0052743</v>
      </c>
      <c r="M850" s="119">
        <f t="shared" si="446"/>
        <v>1.0083006699999999</v>
      </c>
      <c r="N850" s="119">
        <f t="shared" si="440"/>
        <v>1.2377743847962881</v>
      </c>
      <c r="O850" s="112">
        <f t="shared" si="445"/>
        <v>1.24430277</v>
      </c>
      <c r="P850" s="112">
        <f t="shared" si="451"/>
        <v>0</v>
      </c>
      <c r="Q850" s="162">
        <f t="shared" si="462"/>
        <v>0</v>
      </c>
      <c r="R850" s="30">
        <f t="shared" si="463"/>
        <v>0</v>
      </c>
      <c r="S850" s="112">
        <f t="shared" si="442"/>
        <v>0</v>
      </c>
      <c r="T850" s="122">
        <f t="shared" si="460"/>
        <v>0.20100000000000001</v>
      </c>
      <c r="U850" s="120">
        <f t="shared" si="441"/>
        <v>14</v>
      </c>
      <c r="V850" s="120">
        <v>252</v>
      </c>
      <c r="W850" s="119">
        <f t="shared" si="452"/>
        <v>1.010227196</v>
      </c>
      <c r="X850" s="112">
        <f t="shared" si="453"/>
        <v>0</v>
      </c>
      <c r="Y850" s="112">
        <f t="shared" si="454"/>
        <v>0</v>
      </c>
      <c r="Z850" s="125" t="str">
        <f t="shared" si="464"/>
        <v>A+J=</v>
      </c>
      <c r="AA850" s="117">
        <f t="shared" si="465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22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3"/>
      <c r="DE850" s="1"/>
      <c r="DF850" s="1"/>
      <c r="DG850" s="1"/>
      <c r="DH850" s="1"/>
      <c r="DI850" s="1"/>
      <c r="DJ850" s="1"/>
      <c r="DK850" s="1"/>
      <c r="DL850" s="1"/>
      <c r="DM850" s="1"/>
      <c r="DN850" s="4"/>
      <c r="DO850" s="1"/>
      <c r="DP850" s="1"/>
      <c r="DQ850" s="1"/>
      <c r="DR850" s="1"/>
      <c r="DS850" s="1"/>
      <c r="DT850" s="1"/>
    </row>
    <row r="851" spans="1:124" ht="12.75" x14ac:dyDescent="0.2">
      <c r="A851" s="111">
        <f t="shared" si="455"/>
        <v>45116</v>
      </c>
      <c r="B851" s="112">
        <f t="shared" si="448"/>
        <v>0</v>
      </c>
      <c r="C851" s="112">
        <f t="shared" si="461"/>
        <v>0</v>
      </c>
      <c r="D851" s="113">
        <f t="shared" si="456"/>
        <v>5692.31</v>
      </c>
      <c r="E851" s="114">
        <f t="shared" si="443"/>
        <v>5739.56</v>
      </c>
      <c r="F851" s="115">
        <f t="shared" si="444"/>
        <v>45066</v>
      </c>
      <c r="G851" s="116">
        <f t="shared" si="449"/>
        <v>8.3006723105383262E-3</v>
      </c>
      <c r="H851" s="117">
        <f t="shared" si="457"/>
        <v>45127</v>
      </c>
      <c r="I851" s="117">
        <f t="shared" si="450"/>
        <v>45127</v>
      </c>
      <c r="J851" s="118">
        <f t="shared" si="458"/>
        <v>22</v>
      </c>
      <c r="K851" s="118">
        <f t="shared" si="447"/>
        <v>14</v>
      </c>
      <c r="L851" s="8">
        <f t="shared" si="459"/>
        <v>1.0052743</v>
      </c>
      <c r="M851" s="119">
        <f t="shared" si="446"/>
        <v>1.0083006699999999</v>
      </c>
      <c r="N851" s="119">
        <f t="shared" si="440"/>
        <v>1.2377743847962881</v>
      </c>
      <c r="O851" s="112">
        <f t="shared" si="445"/>
        <v>1.24430277</v>
      </c>
      <c r="P851" s="112">
        <f t="shared" si="451"/>
        <v>0</v>
      </c>
      <c r="Q851" s="162">
        <f t="shared" si="462"/>
        <v>0</v>
      </c>
      <c r="R851" s="30">
        <f t="shared" si="463"/>
        <v>0</v>
      </c>
      <c r="S851" s="112">
        <f t="shared" si="442"/>
        <v>0</v>
      </c>
      <c r="T851" s="122">
        <f t="shared" si="460"/>
        <v>0.20100000000000001</v>
      </c>
      <c r="U851" s="120">
        <f t="shared" si="441"/>
        <v>14</v>
      </c>
      <c r="V851" s="120">
        <v>252</v>
      </c>
      <c r="W851" s="119">
        <f t="shared" si="452"/>
        <v>1.010227196</v>
      </c>
      <c r="X851" s="112">
        <f t="shared" si="453"/>
        <v>0</v>
      </c>
      <c r="Y851" s="112">
        <f t="shared" si="454"/>
        <v>0</v>
      </c>
      <c r="Z851" s="125" t="str">
        <f t="shared" si="464"/>
        <v>A+J=</v>
      </c>
      <c r="AA851" s="117">
        <f t="shared" si="465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22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3"/>
      <c r="DE851" s="1"/>
      <c r="DF851" s="1"/>
      <c r="DG851" s="1"/>
      <c r="DH851" s="1"/>
      <c r="DI851" s="1"/>
      <c r="DJ851" s="1"/>
      <c r="DK851" s="1"/>
      <c r="DL851" s="1"/>
      <c r="DM851" s="1"/>
      <c r="DN851" s="4"/>
      <c r="DO851" s="1"/>
      <c r="DP851" s="1"/>
      <c r="DQ851" s="1"/>
      <c r="DR851" s="1"/>
      <c r="DS851" s="1"/>
      <c r="DT851" s="1"/>
    </row>
    <row r="852" spans="1:124" ht="12.75" x14ac:dyDescent="0.2">
      <c r="A852" s="111">
        <f t="shared" si="455"/>
        <v>45117</v>
      </c>
      <c r="B852" s="112">
        <f t="shared" si="448"/>
        <v>0</v>
      </c>
      <c r="C852" s="112">
        <f t="shared" si="461"/>
        <v>0</v>
      </c>
      <c r="D852" s="113">
        <f t="shared" si="456"/>
        <v>5692.31</v>
      </c>
      <c r="E852" s="114">
        <f t="shared" si="443"/>
        <v>5739.56</v>
      </c>
      <c r="F852" s="115">
        <f t="shared" si="444"/>
        <v>45066</v>
      </c>
      <c r="G852" s="116">
        <f t="shared" si="449"/>
        <v>8.3006723105383262E-3</v>
      </c>
      <c r="H852" s="117">
        <f t="shared" si="457"/>
        <v>45127</v>
      </c>
      <c r="I852" s="117">
        <f t="shared" si="450"/>
        <v>45127</v>
      </c>
      <c r="J852" s="118">
        <f t="shared" si="458"/>
        <v>22</v>
      </c>
      <c r="K852" s="118">
        <f t="shared" si="447"/>
        <v>14</v>
      </c>
      <c r="L852" s="8">
        <f t="shared" si="459"/>
        <v>1.0052743</v>
      </c>
      <c r="M852" s="119">
        <f t="shared" si="446"/>
        <v>1.0083006699999999</v>
      </c>
      <c r="N852" s="119">
        <f t="shared" si="440"/>
        <v>1.2377743847962881</v>
      </c>
      <c r="O852" s="112">
        <f t="shared" si="445"/>
        <v>1.24430277</v>
      </c>
      <c r="P852" s="112">
        <f t="shared" si="451"/>
        <v>0</v>
      </c>
      <c r="Q852" s="162">
        <f t="shared" si="462"/>
        <v>0</v>
      </c>
      <c r="R852" s="30">
        <f t="shared" si="463"/>
        <v>0</v>
      </c>
      <c r="S852" s="112">
        <f t="shared" si="442"/>
        <v>0</v>
      </c>
      <c r="T852" s="122">
        <f t="shared" si="460"/>
        <v>0.20100000000000001</v>
      </c>
      <c r="U852" s="120">
        <f t="shared" si="441"/>
        <v>14</v>
      </c>
      <c r="V852" s="120">
        <v>252</v>
      </c>
      <c r="W852" s="119">
        <f t="shared" si="452"/>
        <v>1.010227196</v>
      </c>
      <c r="X852" s="112">
        <f t="shared" si="453"/>
        <v>0</v>
      </c>
      <c r="Y852" s="112">
        <f t="shared" si="454"/>
        <v>0</v>
      </c>
      <c r="Z852" s="125" t="str">
        <f t="shared" si="464"/>
        <v>A+J=</v>
      </c>
      <c r="AA852" s="117">
        <f t="shared" si="465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22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3"/>
      <c r="DE852" s="1"/>
      <c r="DF852" s="1"/>
      <c r="DG852" s="1"/>
      <c r="DH852" s="1"/>
      <c r="DI852" s="1"/>
      <c r="DJ852" s="1"/>
      <c r="DK852" s="1"/>
      <c r="DL852" s="1"/>
      <c r="DM852" s="1"/>
      <c r="DN852" s="4"/>
      <c r="DO852" s="1"/>
      <c r="DP852" s="1"/>
      <c r="DQ852" s="1"/>
      <c r="DR852" s="1"/>
      <c r="DS852" s="1"/>
      <c r="DT852" s="1"/>
    </row>
    <row r="853" spans="1:124" ht="12.75" x14ac:dyDescent="0.2">
      <c r="A853" s="111">
        <f t="shared" si="455"/>
        <v>45118</v>
      </c>
      <c r="B853" s="112">
        <f t="shared" si="448"/>
        <v>0</v>
      </c>
      <c r="C853" s="112">
        <f t="shared" si="461"/>
        <v>0</v>
      </c>
      <c r="D853" s="113">
        <f t="shared" si="456"/>
        <v>5692.31</v>
      </c>
      <c r="E853" s="114">
        <f t="shared" si="443"/>
        <v>5739.56</v>
      </c>
      <c r="F853" s="115">
        <f t="shared" si="444"/>
        <v>45066</v>
      </c>
      <c r="G853" s="116">
        <f t="shared" si="449"/>
        <v>8.3006723105383262E-3</v>
      </c>
      <c r="H853" s="117">
        <f t="shared" si="457"/>
        <v>45127</v>
      </c>
      <c r="I853" s="117">
        <f t="shared" si="450"/>
        <v>45127</v>
      </c>
      <c r="J853" s="118">
        <f t="shared" si="458"/>
        <v>22</v>
      </c>
      <c r="K853" s="118">
        <f t="shared" si="447"/>
        <v>15</v>
      </c>
      <c r="L853" s="8">
        <f t="shared" si="459"/>
        <v>1.0056521</v>
      </c>
      <c r="M853" s="119">
        <f t="shared" si="446"/>
        <v>1.0083006699999999</v>
      </c>
      <c r="N853" s="119">
        <f t="shared" si="440"/>
        <v>1.2377743847962881</v>
      </c>
      <c r="O853" s="112">
        <f t="shared" si="445"/>
        <v>1.2447703999999999</v>
      </c>
      <c r="P853" s="112">
        <f t="shared" si="451"/>
        <v>0</v>
      </c>
      <c r="Q853" s="162">
        <f t="shared" si="462"/>
        <v>0</v>
      </c>
      <c r="R853" s="30">
        <f t="shared" si="463"/>
        <v>0</v>
      </c>
      <c r="S853" s="112">
        <f t="shared" si="442"/>
        <v>0</v>
      </c>
      <c r="T853" s="122">
        <f t="shared" si="460"/>
        <v>0.20100000000000001</v>
      </c>
      <c r="U853" s="120">
        <f t="shared" si="441"/>
        <v>15</v>
      </c>
      <c r="V853" s="120">
        <v>252</v>
      </c>
      <c r="W853" s="119">
        <f t="shared" si="452"/>
        <v>1.0109617</v>
      </c>
      <c r="X853" s="112">
        <f t="shared" si="453"/>
        <v>0</v>
      </c>
      <c r="Y853" s="112">
        <f t="shared" si="454"/>
        <v>0</v>
      </c>
      <c r="Z853" s="125" t="str">
        <f t="shared" si="464"/>
        <v>A+J=</v>
      </c>
      <c r="AA853" s="117">
        <f t="shared" si="465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22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3"/>
      <c r="DE853" s="1"/>
      <c r="DF853" s="1"/>
      <c r="DG853" s="1"/>
      <c r="DH853" s="1"/>
      <c r="DI853" s="1"/>
      <c r="DJ853" s="1"/>
      <c r="DK853" s="1"/>
      <c r="DL853" s="1"/>
      <c r="DM853" s="1"/>
      <c r="DN853" s="4"/>
      <c r="DO853" s="1"/>
      <c r="DP853" s="1"/>
      <c r="DQ853" s="1"/>
      <c r="DR853" s="1"/>
      <c r="DS853" s="1"/>
      <c r="DT853" s="1"/>
    </row>
    <row r="854" spans="1:124" ht="12.75" x14ac:dyDescent="0.2">
      <c r="A854" s="111">
        <f t="shared" si="455"/>
        <v>45119</v>
      </c>
      <c r="B854" s="112">
        <f t="shared" si="448"/>
        <v>0</v>
      </c>
      <c r="C854" s="112">
        <f t="shared" si="461"/>
        <v>0</v>
      </c>
      <c r="D854" s="113">
        <f t="shared" si="456"/>
        <v>5692.31</v>
      </c>
      <c r="E854" s="114">
        <f t="shared" si="443"/>
        <v>5739.56</v>
      </c>
      <c r="F854" s="115">
        <f t="shared" si="444"/>
        <v>45066</v>
      </c>
      <c r="G854" s="116">
        <f t="shared" si="449"/>
        <v>8.3006723105383262E-3</v>
      </c>
      <c r="H854" s="117">
        <f t="shared" si="457"/>
        <v>45127</v>
      </c>
      <c r="I854" s="117">
        <f t="shared" si="450"/>
        <v>45127</v>
      </c>
      <c r="J854" s="118">
        <f t="shared" si="458"/>
        <v>22</v>
      </c>
      <c r="K854" s="118">
        <f t="shared" si="447"/>
        <v>16</v>
      </c>
      <c r="L854" s="8">
        <f t="shared" si="459"/>
        <v>1.00603004</v>
      </c>
      <c r="M854" s="119">
        <f t="shared" si="446"/>
        <v>1.0083006699999999</v>
      </c>
      <c r="N854" s="119">
        <f t="shared" si="440"/>
        <v>1.2377743847962881</v>
      </c>
      <c r="O854" s="112">
        <f t="shared" si="445"/>
        <v>1.2452382099999999</v>
      </c>
      <c r="P854" s="112">
        <f t="shared" si="451"/>
        <v>0</v>
      </c>
      <c r="Q854" s="162">
        <f t="shared" si="462"/>
        <v>0</v>
      </c>
      <c r="R854" s="30">
        <f t="shared" si="463"/>
        <v>0</v>
      </c>
      <c r="S854" s="112">
        <f t="shared" si="442"/>
        <v>0</v>
      </c>
      <c r="T854" s="122">
        <f t="shared" si="460"/>
        <v>0.20100000000000001</v>
      </c>
      <c r="U854" s="120">
        <f t="shared" si="441"/>
        <v>16</v>
      </c>
      <c r="V854" s="120">
        <v>252</v>
      </c>
      <c r="W854" s="119">
        <f t="shared" si="452"/>
        <v>1.0116967379999999</v>
      </c>
      <c r="X854" s="112">
        <f t="shared" si="453"/>
        <v>0</v>
      </c>
      <c r="Y854" s="112">
        <f t="shared" si="454"/>
        <v>0</v>
      </c>
      <c r="Z854" s="125" t="str">
        <f t="shared" si="464"/>
        <v>A+J=</v>
      </c>
      <c r="AA854" s="117">
        <f t="shared" si="465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22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3"/>
      <c r="DE854" s="1"/>
      <c r="DF854" s="1"/>
      <c r="DG854" s="1"/>
      <c r="DH854" s="1"/>
      <c r="DI854" s="1"/>
      <c r="DJ854" s="1"/>
      <c r="DK854" s="1"/>
      <c r="DL854" s="1"/>
      <c r="DM854" s="1"/>
      <c r="DN854" s="4"/>
      <c r="DO854" s="1"/>
      <c r="DP854" s="1"/>
      <c r="DQ854" s="1"/>
      <c r="DR854" s="1"/>
      <c r="DS854" s="1"/>
      <c r="DT854" s="1"/>
    </row>
    <row r="855" spans="1:124" ht="12.75" x14ac:dyDescent="0.2">
      <c r="A855" s="111">
        <f t="shared" si="455"/>
        <v>45120</v>
      </c>
      <c r="B855" s="112">
        <f t="shared" si="448"/>
        <v>0</v>
      </c>
      <c r="C855" s="112">
        <f t="shared" si="461"/>
        <v>0</v>
      </c>
      <c r="D855" s="113">
        <f t="shared" si="456"/>
        <v>5692.31</v>
      </c>
      <c r="E855" s="114">
        <f t="shared" si="443"/>
        <v>5739.56</v>
      </c>
      <c r="F855" s="115">
        <f t="shared" si="444"/>
        <v>45066</v>
      </c>
      <c r="G855" s="116">
        <f t="shared" si="449"/>
        <v>8.3006723105383262E-3</v>
      </c>
      <c r="H855" s="117">
        <f t="shared" si="457"/>
        <v>45127</v>
      </c>
      <c r="I855" s="117">
        <f t="shared" si="450"/>
        <v>45127</v>
      </c>
      <c r="J855" s="118">
        <f t="shared" si="458"/>
        <v>22</v>
      </c>
      <c r="K855" s="118">
        <f t="shared" si="447"/>
        <v>17</v>
      </c>
      <c r="L855" s="8">
        <f t="shared" si="459"/>
        <v>1.0064081199999999</v>
      </c>
      <c r="M855" s="119">
        <f t="shared" si="446"/>
        <v>1.0083006699999999</v>
      </c>
      <c r="N855" s="119">
        <f t="shared" si="440"/>
        <v>1.2377743847962881</v>
      </c>
      <c r="O855" s="112">
        <f t="shared" si="445"/>
        <v>1.2457061899999999</v>
      </c>
      <c r="P855" s="112">
        <f t="shared" si="451"/>
        <v>0</v>
      </c>
      <c r="Q855" s="162">
        <f t="shared" si="462"/>
        <v>0</v>
      </c>
      <c r="R855" s="30">
        <f t="shared" si="463"/>
        <v>0</v>
      </c>
      <c r="S855" s="112">
        <f t="shared" si="442"/>
        <v>0</v>
      </c>
      <c r="T855" s="122">
        <f t="shared" si="460"/>
        <v>0.20100000000000001</v>
      </c>
      <c r="U855" s="120">
        <f t="shared" si="441"/>
        <v>17</v>
      </c>
      <c r="V855" s="120">
        <v>252</v>
      </c>
      <c r="W855" s="119">
        <f t="shared" si="452"/>
        <v>1.0124323099999999</v>
      </c>
      <c r="X855" s="112">
        <f t="shared" si="453"/>
        <v>0</v>
      </c>
      <c r="Y855" s="112">
        <f t="shared" si="454"/>
        <v>0</v>
      </c>
      <c r="Z855" s="125" t="str">
        <f t="shared" si="464"/>
        <v>A+J=</v>
      </c>
      <c r="AA855" s="117">
        <f t="shared" si="465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22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3"/>
      <c r="DE855" s="1"/>
      <c r="DF855" s="1"/>
      <c r="DG855" s="1"/>
      <c r="DH855" s="1"/>
      <c r="DI855" s="1"/>
      <c r="DJ855" s="1"/>
      <c r="DK855" s="1"/>
      <c r="DL855" s="1"/>
      <c r="DM855" s="1"/>
      <c r="DN855" s="4"/>
      <c r="DO855" s="1"/>
      <c r="DP855" s="1"/>
      <c r="DQ855" s="1"/>
      <c r="DR855" s="1"/>
      <c r="DS855" s="1"/>
      <c r="DT855" s="1"/>
    </row>
    <row r="856" spans="1:124" ht="12.75" x14ac:dyDescent="0.2">
      <c r="A856" s="111">
        <f t="shared" si="455"/>
        <v>45121</v>
      </c>
      <c r="B856" s="112">
        <f t="shared" si="448"/>
        <v>0</v>
      </c>
      <c r="C856" s="112">
        <f t="shared" si="461"/>
        <v>0</v>
      </c>
      <c r="D856" s="113">
        <f t="shared" si="456"/>
        <v>5692.31</v>
      </c>
      <c r="E856" s="114">
        <f t="shared" si="443"/>
        <v>5739.56</v>
      </c>
      <c r="F856" s="115">
        <f t="shared" si="444"/>
        <v>45066</v>
      </c>
      <c r="G856" s="116">
        <f t="shared" si="449"/>
        <v>8.3006723105383262E-3</v>
      </c>
      <c r="H856" s="117">
        <f t="shared" si="457"/>
        <v>45127</v>
      </c>
      <c r="I856" s="117">
        <f t="shared" si="450"/>
        <v>45127</v>
      </c>
      <c r="J856" s="118">
        <f t="shared" si="458"/>
        <v>22</v>
      </c>
      <c r="K856" s="118">
        <f t="shared" si="447"/>
        <v>18</v>
      </c>
      <c r="L856" s="8">
        <f t="shared" si="459"/>
        <v>1.0067863500000001</v>
      </c>
      <c r="M856" s="119">
        <f t="shared" si="446"/>
        <v>1.0083006699999999</v>
      </c>
      <c r="N856" s="119">
        <f t="shared" si="440"/>
        <v>1.2377743847962881</v>
      </c>
      <c r="O856" s="112">
        <f t="shared" si="445"/>
        <v>1.24617435</v>
      </c>
      <c r="P856" s="112">
        <f t="shared" si="451"/>
        <v>0</v>
      </c>
      <c r="Q856" s="162">
        <f t="shared" si="462"/>
        <v>0</v>
      </c>
      <c r="R856" s="30">
        <f t="shared" si="463"/>
        <v>0</v>
      </c>
      <c r="S856" s="112">
        <f t="shared" si="442"/>
        <v>0</v>
      </c>
      <c r="T856" s="122">
        <f t="shared" si="460"/>
        <v>0.20100000000000001</v>
      </c>
      <c r="U856" s="120">
        <f t="shared" si="441"/>
        <v>18</v>
      </c>
      <c r="V856" s="120">
        <v>252</v>
      </c>
      <c r="W856" s="119">
        <f t="shared" si="452"/>
        <v>1.0131684169999999</v>
      </c>
      <c r="X856" s="112">
        <f t="shared" si="453"/>
        <v>0</v>
      </c>
      <c r="Y856" s="112">
        <f t="shared" si="454"/>
        <v>0</v>
      </c>
      <c r="Z856" s="125" t="str">
        <f t="shared" si="464"/>
        <v>A+J=</v>
      </c>
      <c r="AA856" s="117">
        <f t="shared" si="465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22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3"/>
      <c r="DE856" s="1"/>
      <c r="DF856" s="1"/>
      <c r="DG856" s="1"/>
      <c r="DH856" s="1"/>
      <c r="DI856" s="1"/>
      <c r="DJ856" s="1"/>
      <c r="DK856" s="1"/>
      <c r="DL856" s="1"/>
      <c r="DM856" s="1"/>
      <c r="DN856" s="4"/>
      <c r="DO856" s="1"/>
      <c r="DP856" s="1"/>
      <c r="DQ856" s="1"/>
      <c r="DR856" s="1"/>
      <c r="DS856" s="1"/>
      <c r="DT856" s="1"/>
    </row>
    <row r="857" spans="1:124" ht="12.75" x14ac:dyDescent="0.2">
      <c r="A857" s="111">
        <f t="shared" si="455"/>
        <v>45122</v>
      </c>
      <c r="B857" s="112">
        <f t="shared" si="448"/>
        <v>0</v>
      </c>
      <c r="C857" s="112">
        <f t="shared" si="461"/>
        <v>0</v>
      </c>
      <c r="D857" s="113">
        <f t="shared" si="456"/>
        <v>5692.31</v>
      </c>
      <c r="E857" s="114">
        <f t="shared" si="443"/>
        <v>5739.56</v>
      </c>
      <c r="F857" s="115">
        <f t="shared" si="444"/>
        <v>45066</v>
      </c>
      <c r="G857" s="116">
        <f t="shared" si="449"/>
        <v>8.3006723105383262E-3</v>
      </c>
      <c r="H857" s="117">
        <f t="shared" si="457"/>
        <v>45127</v>
      </c>
      <c r="I857" s="117">
        <f t="shared" si="450"/>
        <v>45127</v>
      </c>
      <c r="J857" s="118">
        <f t="shared" si="458"/>
        <v>22</v>
      </c>
      <c r="K857" s="118">
        <f t="shared" si="447"/>
        <v>19</v>
      </c>
      <c r="L857" s="8">
        <f t="shared" si="459"/>
        <v>1.0071647100000001</v>
      </c>
      <c r="M857" s="119">
        <f t="shared" si="446"/>
        <v>1.0083006699999999</v>
      </c>
      <c r="N857" s="119">
        <f t="shared" si="440"/>
        <v>1.2377743847962881</v>
      </c>
      <c r="O857" s="112">
        <f t="shared" si="445"/>
        <v>1.24664267</v>
      </c>
      <c r="P857" s="112">
        <f t="shared" si="451"/>
        <v>0</v>
      </c>
      <c r="Q857" s="162">
        <f t="shared" si="462"/>
        <v>0</v>
      </c>
      <c r="R857" s="30">
        <f t="shared" si="463"/>
        <v>0</v>
      </c>
      <c r="S857" s="112">
        <f t="shared" si="442"/>
        <v>0</v>
      </c>
      <c r="T857" s="122">
        <f t="shared" si="460"/>
        <v>0.20100000000000001</v>
      </c>
      <c r="U857" s="120">
        <f t="shared" si="441"/>
        <v>19</v>
      </c>
      <c r="V857" s="120">
        <v>252</v>
      </c>
      <c r="W857" s="119">
        <f t="shared" si="452"/>
        <v>1.0139050590000001</v>
      </c>
      <c r="X857" s="112">
        <f t="shared" si="453"/>
        <v>0</v>
      </c>
      <c r="Y857" s="112">
        <f t="shared" si="454"/>
        <v>0</v>
      </c>
      <c r="Z857" s="125" t="str">
        <f t="shared" si="464"/>
        <v>A+J=</v>
      </c>
      <c r="AA857" s="117">
        <f t="shared" si="465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22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3"/>
      <c r="DE857" s="1"/>
      <c r="DF857" s="1"/>
      <c r="DG857" s="1"/>
      <c r="DH857" s="1"/>
      <c r="DI857" s="1"/>
      <c r="DJ857" s="1"/>
      <c r="DK857" s="1"/>
      <c r="DL857" s="1"/>
      <c r="DM857" s="1"/>
      <c r="DN857" s="4"/>
      <c r="DO857" s="1"/>
      <c r="DP857" s="1"/>
      <c r="DQ857" s="1"/>
      <c r="DR857" s="1"/>
      <c r="DS857" s="1"/>
      <c r="DT857" s="1"/>
    </row>
    <row r="858" spans="1:124" ht="12.75" x14ac:dyDescent="0.2">
      <c r="A858" s="111">
        <f t="shared" si="455"/>
        <v>45123</v>
      </c>
      <c r="B858" s="112">
        <f t="shared" si="448"/>
        <v>0</v>
      </c>
      <c r="C858" s="112">
        <f t="shared" si="461"/>
        <v>0</v>
      </c>
      <c r="D858" s="113">
        <f t="shared" si="456"/>
        <v>5692.31</v>
      </c>
      <c r="E858" s="114">
        <f t="shared" si="443"/>
        <v>5739.56</v>
      </c>
      <c r="F858" s="115">
        <f t="shared" si="444"/>
        <v>45066</v>
      </c>
      <c r="G858" s="116">
        <f t="shared" si="449"/>
        <v>8.3006723105383262E-3</v>
      </c>
      <c r="H858" s="117">
        <f t="shared" si="457"/>
        <v>45127</v>
      </c>
      <c r="I858" s="117">
        <f t="shared" si="450"/>
        <v>45127</v>
      </c>
      <c r="J858" s="118">
        <f t="shared" si="458"/>
        <v>22</v>
      </c>
      <c r="K858" s="118">
        <f t="shared" si="447"/>
        <v>19</v>
      </c>
      <c r="L858" s="8">
        <f t="shared" si="459"/>
        <v>1.0071647100000001</v>
      </c>
      <c r="M858" s="119">
        <f t="shared" si="446"/>
        <v>1.0083006699999999</v>
      </c>
      <c r="N858" s="119">
        <f t="shared" si="440"/>
        <v>1.2377743847962881</v>
      </c>
      <c r="O858" s="112">
        <f t="shared" si="445"/>
        <v>1.24664267</v>
      </c>
      <c r="P858" s="112">
        <f t="shared" si="451"/>
        <v>0</v>
      </c>
      <c r="Q858" s="162">
        <f t="shared" si="462"/>
        <v>0</v>
      </c>
      <c r="R858" s="30">
        <f t="shared" si="463"/>
        <v>0</v>
      </c>
      <c r="S858" s="112">
        <f t="shared" si="442"/>
        <v>0</v>
      </c>
      <c r="T858" s="122">
        <f t="shared" si="460"/>
        <v>0.20100000000000001</v>
      </c>
      <c r="U858" s="120">
        <f t="shared" si="441"/>
        <v>19</v>
      </c>
      <c r="V858" s="120">
        <v>252</v>
      </c>
      <c r="W858" s="119">
        <f t="shared" si="452"/>
        <v>1.0139050590000001</v>
      </c>
      <c r="X858" s="112">
        <f t="shared" si="453"/>
        <v>0</v>
      </c>
      <c r="Y858" s="112">
        <f t="shared" si="454"/>
        <v>0</v>
      </c>
      <c r="Z858" s="125" t="str">
        <f t="shared" si="464"/>
        <v>A+J=</v>
      </c>
      <c r="AA858" s="117">
        <f t="shared" si="465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22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3"/>
      <c r="DE858" s="1"/>
      <c r="DF858" s="1"/>
      <c r="DG858" s="1"/>
      <c r="DH858" s="1"/>
      <c r="DI858" s="1"/>
      <c r="DJ858" s="1"/>
      <c r="DK858" s="1"/>
      <c r="DL858" s="1"/>
      <c r="DM858" s="1"/>
      <c r="DN858" s="4"/>
      <c r="DO858" s="1"/>
      <c r="DP858" s="1"/>
      <c r="DQ858" s="1"/>
      <c r="DR858" s="1"/>
      <c r="DS858" s="1"/>
      <c r="DT858" s="1"/>
    </row>
    <row r="859" spans="1:124" ht="12.75" x14ac:dyDescent="0.2">
      <c r="A859" s="111">
        <f t="shared" si="455"/>
        <v>45124</v>
      </c>
      <c r="B859" s="112">
        <f t="shared" si="448"/>
        <v>0</v>
      </c>
      <c r="C859" s="112">
        <f t="shared" si="461"/>
        <v>0</v>
      </c>
      <c r="D859" s="113">
        <f t="shared" si="456"/>
        <v>5692.31</v>
      </c>
      <c r="E859" s="114">
        <f t="shared" si="443"/>
        <v>5739.56</v>
      </c>
      <c r="F859" s="115">
        <f t="shared" si="444"/>
        <v>45066</v>
      </c>
      <c r="G859" s="116">
        <f t="shared" si="449"/>
        <v>8.3006723105383262E-3</v>
      </c>
      <c r="H859" s="117">
        <f t="shared" si="457"/>
        <v>45127</v>
      </c>
      <c r="I859" s="117">
        <f t="shared" si="450"/>
        <v>45127</v>
      </c>
      <c r="J859" s="118">
        <f t="shared" si="458"/>
        <v>22</v>
      </c>
      <c r="K859" s="118">
        <f t="shared" si="447"/>
        <v>19</v>
      </c>
      <c r="L859" s="8">
        <f t="shared" si="459"/>
        <v>1.0071647100000001</v>
      </c>
      <c r="M859" s="119">
        <f t="shared" si="446"/>
        <v>1.0083006699999999</v>
      </c>
      <c r="N859" s="119">
        <f t="shared" si="440"/>
        <v>1.2377743847962881</v>
      </c>
      <c r="O859" s="112">
        <f t="shared" si="445"/>
        <v>1.24664267</v>
      </c>
      <c r="P859" s="112">
        <f t="shared" si="451"/>
        <v>0</v>
      </c>
      <c r="Q859" s="162">
        <f t="shared" si="462"/>
        <v>0</v>
      </c>
      <c r="R859" s="30">
        <f t="shared" si="463"/>
        <v>0</v>
      </c>
      <c r="S859" s="112">
        <f t="shared" si="442"/>
        <v>0</v>
      </c>
      <c r="T859" s="122">
        <f t="shared" si="460"/>
        <v>0.20100000000000001</v>
      </c>
      <c r="U859" s="120">
        <f t="shared" si="441"/>
        <v>19</v>
      </c>
      <c r="V859" s="120">
        <v>252</v>
      </c>
      <c r="W859" s="119">
        <f t="shared" si="452"/>
        <v>1.0139050590000001</v>
      </c>
      <c r="X859" s="112">
        <f t="shared" si="453"/>
        <v>0</v>
      </c>
      <c r="Y859" s="112">
        <f t="shared" si="454"/>
        <v>0</v>
      </c>
      <c r="Z859" s="125" t="str">
        <f t="shared" si="464"/>
        <v>A+J=</v>
      </c>
      <c r="AA859" s="117">
        <f t="shared" si="465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22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3"/>
      <c r="DE859" s="1"/>
      <c r="DF859" s="1"/>
      <c r="DG859" s="1"/>
      <c r="DH859" s="1"/>
      <c r="DI859" s="1"/>
      <c r="DJ859" s="1"/>
      <c r="DK859" s="1"/>
      <c r="DL859" s="1"/>
      <c r="DM859" s="1"/>
      <c r="DN859" s="4"/>
      <c r="DO859" s="1"/>
      <c r="DP859" s="1"/>
      <c r="DQ859" s="1"/>
      <c r="DR859" s="1"/>
      <c r="DS859" s="1"/>
      <c r="DT859" s="1"/>
    </row>
    <row r="860" spans="1:124" ht="12.75" x14ac:dyDescent="0.2">
      <c r="A860" s="111">
        <f t="shared" si="455"/>
        <v>45125</v>
      </c>
      <c r="B860" s="112">
        <f t="shared" si="448"/>
        <v>0</v>
      </c>
      <c r="C860" s="112">
        <f t="shared" si="461"/>
        <v>0</v>
      </c>
      <c r="D860" s="113">
        <f t="shared" si="456"/>
        <v>5692.31</v>
      </c>
      <c r="E860" s="114">
        <f t="shared" si="443"/>
        <v>5739.56</v>
      </c>
      <c r="F860" s="115">
        <f t="shared" si="444"/>
        <v>45066</v>
      </c>
      <c r="G860" s="116">
        <f t="shared" si="449"/>
        <v>8.3006723105383262E-3</v>
      </c>
      <c r="H860" s="117">
        <f t="shared" si="457"/>
        <v>45127</v>
      </c>
      <c r="I860" s="117">
        <f t="shared" si="450"/>
        <v>45127</v>
      </c>
      <c r="J860" s="118">
        <f t="shared" si="458"/>
        <v>22</v>
      </c>
      <c r="K860" s="118">
        <f t="shared" si="447"/>
        <v>20</v>
      </c>
      <c r="L860" s="8">
        <f t="shared" si="459"/>
        <v>1.0075432200000001</v>
      </c>
      <c r="M860" s="119">
        <f t="shared" si="446"/>
        <v>1.0083006699999999</v>
      </c>
      <c r="N860" s="119">
        <f t="shared" si="440"/>
        <v>1.2377743847962881</v>
      </c>
      <c r="O860" s="112">
        <f t="shared" si="445"/>
        <v>1.2471111800000001</v>
      </c>
      <c r="P860" s="112">
        <f t="shared" si="451"/>
        <v>0</v>
      </c>
      <c r="Q860" s="162">
        <f t="shared" si="462"/>
        <v>0</v>
      </c>
      <c r="R860" s="30">
        <f t="shared" si="463"/>
        <v>0</v>
      </c>
      <c r="S860" s="112">
        <f t="shared" si="442"/>
        <v>0</v>
      </c>
      <c r="T860" s="122">
        <f t="shared" si="460"/>
        <v>0.20100000000000001</v>
      </c>
      <c r="U860" s="120">
        <f t="shared" si="441"/>
        <v>20</v>
      </c>
      <c r="V860" s="120">
        <v>252</v>
      </c>
      <c r="W860" s="119">
        <f t="shared" si="452"/>
        <v>1.0146422369999999</v>
      </c>
      <c r="X860" s="112">
        <f t="shared" si="453"/>
        <v>0</v>
      </c>
      <c r="Y860" s="112">
        <f t="shared" si="454"/>
        <v>0</v>
      </c>
      <c r="Z860" s="125" t="str">
        <f t="shared" si="464"/>
        <v>A+J=</v>
      </c>
      <c r="AA860" s="117">
        <f t="shared" si="465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22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3"/>
      <c r="DE860" s="1"/>
      <c r="DF860" s="1"/>
      <c r="DG860" s="1"/>
      <c r="DH860" s="1"/>
      <c r="DI860" s="1"/>
      <c r="DJ860" s="1"/>
      <c r="DK860" s="1"/>
      <c r="DL860" s="1"/>
      <c r="DM860" s="1"/>
      <c r="DN860" s="4"/>
      <c r="DO860" s="1"/>
      <c r="DP860" s="1"/>
      <c r="DQ860" s="1"/>
      <c r="DR860" s="1"/>
      <c r="DS860" s="1"/>
      <c r="DT860" s="1"/>
    </row>
    <row r="861" spans="1:124" ht="12.75" x14ac:dyDescent="0.2">
      <c r="A861" s="111">
        <f t="shared" si="455"/>
        <v>45126</v>
      </c>
      <c r="B861" s="112">
        <f t="shared" si="448"/>
        <v>0</v>
      </c>
      <c r="C861" s="112">
        <f t="shared" si="461"/>
        <v>0</v>
      </c>
      <c r="D861" s="113">
        <f t="shared" si="456"/>
        <v>5692.31</v>
      </c>
      <c r="E861" s="114">
        <f t="shared" si="443"/>
        <v>5739.56</v>
      </c>
      <c r="F861" s="115">
        <f t="shared" si="444"/>
        <v>45066</v>
      </c>
      <c r="G861" s="116">
        <f t="shared" si="449"/>
        <v>8.3006723105383262E-3</v>
      </c>
      <c r="H861" s="117">
        <f t="shared" si="457"/>
        <v>45127</v>
      </c>
      <c r="I861" s="117">
        <f t="shared" si="450"/>
        <v>45127</v>
      </c>
      <c r="J861" s="118">
        <f t="shared" si="458"/>
        <v>22</v>
      </c>
      <c r="K861" s="118">
        <f t="shared" si="447"/>
        <v>21</v>
      </c>
      <c r="L861" s="8">
        <f t="shared" si="459"/>
        <v>1.0079218700000001</v>
      </c>
      <c r="M861" s="119">
        <f t="shared" si="446"/>
        <v>1.0083006699999999</v>
      </c>
      <c r="N861" s="119">
        <f t="shared" si="440"/>
        <v>1.2377743847962881</v>
      </c>
      <c r="O861" s="112">
        <f t="shared" si="445"/>
        <v>1.24757987</v>
      </c>
      <c r="P861" s="112">
        <f t="shared" si="451"/>
        <v>0</v>
      </c>
      <c r="Q861" s="162">
        <f t="shared" si="462"/>
        <v>0</v>
      </c>
      <c r="R861" s="30">
        <f t="shared" si="463"/>
        <v>0</v>
      </c>
      <c r="S861" s="112">
        <f t="shared" si="442"/>
        <v>0</v>
      </c>
      <c r="T861" s="122">
        <f t="shared" si="460"/>
        <v>0.20100000000000001</v>
      </c>
      <c r="U861" s="120">
        <f t="shared" si="441"/>
        <v>21</v>
      </c>
      <c r="V861" s="120">
        <v>252</v>
      </c>
      <c r="W861" s="119">
        <f t="shared" si="452"/>
        <v>1.0153799509999999</v>
      </c>
      <c r="X861" s="112">
        <f t="shared" si="453"/>
        <v>0</v>
      </c>
      <c r="Y861" s="112">
        <f t="shared" si="454"/>
        <v>0</v>
      </c>
      <c r="Z861" s="125" t="str">
        <f t="shared" si="464"/>
        <v>A+J=</v>
      </c>
      <c r="AA861" s="117">
        <f t="shared" si="465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22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3"/>
      <c r="DE861" s="1"/>
      <c r="DF861" s="1"/>
      <c r="DG861" s="1"/>
      <c r="DH861" s="1"/>
      <c r="DI861" s="1"/>
      <c r="DJ861" s="1"/>
      <c r="DK861" s="1"/>
      <c r="DL861" s="1"/>
      <c r="DM861" s="1"/>
      <c r="DN861" s="4"/>
      <c r="DO861" s="1"/>
      <c r="DP861" s="1"/>
      <c r="DQ861" s="1"/>
      <c r="DR861" s="1"/>
      <c r="DS861" s="1"/>
      <c r="DT861" s="1"/>
    </row>
    <row r="862" spans="1:124" ht="12.75" x14ac:dyDescent="0.2">
      <c r="A862" s="111">
        <f t="shared" si="455"/>
        <v>45127</v>
      </c>
      <c r="B862" s="112">
        <f t="shared" si="448"/>
        <v>0</v>
      </c>
      <c r="C862" s="112">
        <f t="shared" si="461"/>
        <v>0</v>
      </c>
      <c r="D862" s="113">
        <f t="shared" si="456"/>
        <v>5692.31</v>
      </c>
      <c r="E862" s="114">
        <f t="shared" si="443"/>
        <v>5739.56</v>
      </c>
      <c r="F862" s="115">
        <f t="shared" si="444"/>
        <v>45066</v>
      </c>
      <c r="G862" s="116">
        <f t="shared" si="449"/>
        <v>8.3006723105383262E-3</v>
      </c>
      <c r="H862" s="117">
        <f t="shared" si="457"/>
        <v>45159</v>
      </c>
      <c r="I862" s="117">
        <f t="shared" si="450"/>
        <v>45127</v>
      </c>
      <c r="J862" s="118">
        <f t="shared" si="458"/>
        <v>22</v>
      </c>
      <c r="K862" s="118">
        <f t="shared" si="447"/>
        <v>22</v>
      </c>
      <c r="L862" s="8">
        <f t="shared" si="459"/>
        <v>1.0083006699999999</v>
      </c>
      <c r="M862" s="119">
        <f t="shared" si="446"/>
        <v>1.0083006699999999</v>
      </c>
      <c r="N862" s="119">
        <f t="shared" si="440"/>
        <v>1.2377743847962881</v>
      </c>
      <c r="O862" s="112">
        <f t="shared" si="445"/>
        <v>1.24804874</v>
      </c>
      <c r="P862" s="112">
        <f t="shared" si="451"/>
        <v>0</v>
      </c>
      <c r="Q862" s="162">
        <f t="shared" si="462"/>
        <v>28</v>
      </c>
      <c r="R862" s="30">
        <f t="shared" si="463"/>
        <v>5.7217999999999998E-2</v>
      </c>
      <c r="S862" s="112">
        <f t="shared" si="442"/>
        <v>0</v>
      </c>
      <c r="T862" s="122">
        <f t="shared" si="460"/>
        <v>0.20100000000000001</v>
      </c>
      <c r="U862" s="120">
        <f t="shared" si="441"/>
        <v>22</v>
      </c>
      <c r="V862" s="120">
        <v>252</v>
      </c>
      <c r="W862" s="119">
        <f t="shared" si="452"/>
        <v>1.0161182010000001</v>
      </c>
      <c r="X862" s="112">
        <f t="shared" si="453"/>
        <v>0</v>
      </c>
      <c r="Y862" s="112">
        <f t="shared" si="454"/>
        <v>0</v>
      </c>
      <c r="Z862" s="125" t="str">
        <f t="shared" si="464"/>
        <v>A+J=</v>
      </c>
      <c r="AA862" s="117">
        <f t="shared" si="465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22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3"/>
      <c r="DE862" s="1"/>
      <c r="DF862" s="1"/>
      <c r="DG862" s="1"/>
      <c r="DH862" s="1"/>
      <c r="DI862" s="1"/>
      <c r="DJ862" s="1"/>
      <c r="DK862" s="1"/>
      <c r="DL862" s="1"/>
      <c r="DM862" s="1"/>
      <c r="DN862" s="4"/>
      <c r="DO862" s="1"/>
      <c r="DP862" s="1"/>
      <c r="DQ862" s="1"/>
      <c r="DR862" s="1"/>
      <c r="DS862" s="1"/>
      <c r="DT862" s="1"/>
    </row>
    <row r="863" spans="1:124" ht="12.75" x14ac:dyDescent="0.2">
      <c r="A863" s="111">
        <f t="shared" si="455"/>
        <v>45128</v>
      </c>
      <c r="B863" s="112">
        <f t="shared" si="448"/>
        <v>0</v>
      </c>
      <c r="C863" s="112">
        <f t="shared" si="461"/>
        <v>0</v>
      </c>
      <c r="D863" s="113">
        <f t="shared" si="456"/>
        <v>5692.31</v>
      </c>
      <c r="E863" s="114">
        <f t="shared" si="443"/>
        <v>5739.56</v>
      </c>
      <c r="F863" s="115">
        <f t="shared" si="444"/>
        <v>45097</v>
      </c>
      <c r="G863" s="116">
        <f t="shared" si="449"/>
        <v>8.3006723105383262E-3</v>
      </c>
      <c r="H863" s="117">
        <f t="shared" si="457"/>
        <v>45159</v>
      </c>
      <c r="I863" s="117">
        <f t="shared" si="450"/>
        <v>45159</v>
      </c>
      <c r="J863" s="118">
        <f t="shared" si="458"/>
        <v>22</v>
      </c>
      <c r="K863" s="118">
        <f t="shared" si="447"/>
        <v>1</v>
      </c>
      <c r="L863" s="8">
        <f t="shared" si="459"/>
        <v>1.00037581</v>
      </c>
      <c r="M863" s="119">
        <f t="shared" si="446"/>
        <v>1.0083006699999999</v>
      </c>
      <c r="N863" s="119">
        <f t="shared" ref="N863:N926" si="466">IF(I863&gt;I862,N862*M863,N862)</f>
        <v>1.248048741498935</v>
      </c>
      <c r="O863" s="112">
        <f t="shared" si="445"/>
        <v>1.2485177700000001</v>
      </c>
      <c r="P863" s="112">
        <f t="shared" si="451"/>
        <v>0</v>
      </c>
      <c r="Q863" s="162">
        <f t="shared" si="462"/>
        <v>0</v>
      </c>
      <c r="R863" s="30">
        <f t="shared" si="463"/>
        <v>0</v>
      </c>
      <c r="S863" s="112">
        <f t="shared" si="442"/>
        <v>0</v>
      </c>
      <c r="T863" s="122">
        <f t="shared" si="460"/>
        <v>0.20100000000000001</v>
      </c>
      <c r="U863" s="120">
        <f t="shared" si="441"/>
        <v>1</v>
      </c>
      <c r="V863" s="120">
        <v>252</v>
      </c>
      <c r="W863" s="119">
        <f t="shared" si="452"/>
        <v>1.000727068</v>
      </c>
      <c r="X863" s="112">
        <f t="shared" si="453"/>
        <v>0</v>
      </c>
      <c r="Y863" s="112">
        <f t="shared" si="454"/>
        <v>0</v>
      </c>
      <c r="Z863" s="125" t="str">
        <f t="shared" si="464"/>
        <v>A+J=</v>
      </c>
      <c r="AA863" s="117">
        <f t="shared" si="465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22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3"/>
      <c r="DE863" s="1"/>
      <c r="DF863" s="1"/>
      <c r="DG863" s="1"/>
      <c r="DH863" s="1"/>
      <c r="DI863" s="1"/>
      <c r="DJ863" s="1"/>
      <c r="DK863" s="1"/>
      <c r="DL863" s="1"/>
      <c r="DM863" s="1"/>
      <c r="DN863" s="4"/>
      <c r="DO863" s="1"/>
      <c r="DP863" s="1"/>
      <c r="DQ863" s="1"/>
      <c r="DR863" s="1"/>
      <c r="DS863" s="1"/>
      <c r="DT863" s="1"/>
    </row>
    <row r="864" spans="1:124" ht="12.75" x14ac:dyDescent="0.2">
      <c r="A864" s="111">
        <f t="shared" si="455"/>
        <v>45129</v>
      </c>
      <c r="B864" s="112">
        <f t="shared" si="448"/>
        <v>0</v>
      </c>
      <c r="C864" s="112">
        <f t="shared" si="461"/>
        <v>0</v>
      </c>
      <c r="D864" s="113">
        <f t="shared" si="456"/>
        <v>5692.31</v>
      </c>
      <c r="E864" s="114">
        <f t="shared" si="443"/>
        <v>5739.56</v>
      </c>
      <c r="F864" s="115">
        <f t="shared" si="444"/>
        <v>45097</v>
      </c>
      <c r="G864" s="116">
        <f t="shared" si="449"/>
        <v>8.3006723105383262E-3</v>
      </c>
      <c r="H864" s="117">
        <f t="shared" si="457"/>
        <v>45159</v>
      </c>
      <c r="I864" s="117">
        <f t="shared" si="450"/>
        <v>45159</v>
      </c>
      <c r="J864" s="118">
        <f t="shared" si="458"/>
        <v>22</v>
      </c>
      <c r="K864" s="118">
        <f t="shared" si="447"/>
        <v>2</v>
      </c>
      <c r="L864" s="8">
        <f t="shared" si="459"/>
        <v>1.0007517699999999</v>
      </c>
      <c r="M864" s="119">
        <f t="shared" si="446"/>
        <v>1.0083006699999999</v>
      </c>
      <c r="N864" s="119">
        <f t="shared" si="466"/>
        <v>1.248048741498935</v>
      </c>
      <c r="O864" s="112">
        <f t="shared" si="445"/>
        <v>1.24898698</v>
      </c>
      <c r="P864" s="112">
        <f t="shared" si="451"/>
        <v>0</v>
      </c>
      <c r="Q864" s="162">
        <f t="shared" si="462"/>
        <v>0</v>
      </c>
      <c r="R864" s="30">
        <f t="shared" si="463"/>
        <v>0</v>
      </c>
      <c r="S864" s="112">
        <f t="shared" si="442"/>
        <v>0</v>
      </c>
      <c r="T864" s="122">
        <f t="shared" si="460"/>
        <v>0.20100000000000001</v>
      </c>
      <c r="U864" s="120">
        <f t="shared" si="441"/>
        <v>2</v>
      </c>
      <c r="V864" s="120">
        <v>252</v>
      </c>
      <c r="W864" s="119">
        <f t="shared" si="452"/>
        <v>1.0014546639999999</v>
      </c>
      <c r="X864" s="112">
        <f t="shared" si="453"/>
        <v>0</v>
      </c>
      <c r="Y864" s="112">
        <f t="shared" si="454"/>
        <v>0</v>
      </c>
      <c r="Z864" s="125" t="str">
        <f t="shared" si="464"/>
        <v>A+J=</v>
      </c>
      <c r="AA864" s="117">
        <f t="shared" si="465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22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3"/>
      <c r="DE864" s="1"/>
      <c r="DF864" s="1"/>
      <c r="DG864" s="1"/>
      <c r="DH864" s="1"/>
      <c r="DI864" s="1"/>
      <c r="DJ864" s="1"/>
      <c r="DK864" s="1"/>
      <c r="DL864" s="1"/>
      <c r="DM864" s="1"/>
      <c r="DN864" s="4"/>
      <c r="DO864" s="1"/>
      <c r="DP864" s="1"/>
      <c r="DQ864" s="1"/>
      <c r="DR864" s="1"/>
      <c r="DS864" s="1"/>
      <c r="DT864" s="1"/>
    </row>
    <row r="865" spans="1:124" ht="12.75" x14ac:dyDescent="0.2">
      <c r="A865" s="111">
        <f t="shared" si="455"/>
        <v>45130</v>
      </c>
      <c r="B865" s="112">
        <f t="shared" si="448"/>
        <v>0</v>
      </c>
      <c r="C865" s="112">
        <f t="shared" si="461"/>
        <v>0</v>
      </c>
      <c r="D865" s="113">
        <f t="shared" si="456"/>
        <v>5692.31</v>
      </c>
      <c r="E865" s="114">
        <f t="shared" si="443"/>
        <v>5739.56</v>
      </c>
      <c r="F865" s="115">
        <f t="shared" si="444"/>
        <v>45097</v>
      </c>
      <c r="G865" s="116">
        <f t="shared" si="449"/>
        <v>8.3006723105383262E-3</v>
      </c>
      <c r="H865" s="117">
        <f t="shared" si="457"/>
        <v>45159</v>
      </c>
      <c r="I865" s="117">
        <f t="shared" si="450"/>
        <v>45159</v>
      </c>
      <c r="J865" s="118">
        <f t="shared" si="458"/>
        <v>22</v>
      </c>
      <c r="K865" s="118">
        <f t="shared" si="447"/>
        <v>2</v>
      </c>
      <c r="L865" s="8">
        <f t="shared" si="459"/>
        <v>1.0007517699999999</v>
      </c>
      <c r="M865" s="119">
        <f t="shared" si="446"/>
        <v>1.0083006699999999</v>
      </c>
      <c r="N865" s="119">
        <f t="shared" si="466"/>
        <v>1.248048741498935</v>
      </c>
      <c r="O865" s="112">
        <f t="shared" si="445"/>
        <v>1.24898698</v>
      </c>
      <c r="P865" s="112">
        <f t="shared" si="451"/>
        <v>0</v>
      </c>
      <c r="Q865" s="162">
        <f t="shared" si="462"/>
        <v>0</v>
      </c>
      <c r="R865" s="30">
        <f t="shared" si="463"/>
        <v>0</v>
      </c>
      <c r="S865" s="112">
        <f t="shared" si="442"/>
        <v>0</v>
      </c>
      <c r="T865" s="122">
        <f t="shared" si="460"/>
        <v>0.20100000000000001</v>
      </c>
      <c r="U865" s="120">
        <f t="shared" si="441"/>
        <v>2</v>
      </c>
      <c r="V865" s="120">
        <v>252</v>
      </c>
      <c r="W865" s="119">
        <f t="shared" si="452"/>
        <v>1.0014546639999999</v>
      </c>
      <c r="X865" s="112">
        <f t="shared" si="453"/>
        <v>0</v>
      </c>
      <c r="Y865" s="112">
        <f t="shared" si="454"/>
        <v>0</v>
      </c>
      <c r="Z865" s="125" t="str">
        <f t="shared" si="464"/>
        <v>A+J=</v>
      </c>
      <c r="AA865" s="117">
        <f t="shared" si="465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22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3"/>
      <c r="DE865" s="1"/>
      <c r="DF865" s="1"/>
      <c r="DG865" s="1"/>
      <c r="DH865" s="1"/>
      <c r="DI865" s="1"/>
      <c r="DJ865" s="1"/>
      <c r="DK865" s="1"/>
      <c r="DL865" s="1"/>
      <c r="DM865" s="1"/>
      <c r="DN865" s="4"/>
      <c r="DO865" s="1"/>
      <c r="DP865" s="1"/>
      <c r="DQ865" s="1"/>
      <c r="DR865" s="1"/>
      <c r="DS865" s="1"/>
      <c r="DT865" s="1"/>
    </row>
    <row r="866" spans="1:124" ht="12.75" x14ac:dyDescent="0.2">
      <c r="A866" s="111">
        <f t="shared" si="455"/>
        <v>45131</v>
      </c>
      <c r="B866" s="112">
        <f t="shared" si="448"/>
        <v>0</v>
      </c>
      <c r="C866" s="112">
        <f t="shared" si="461"/>
        <v>0</v>
      </c>
      <c r="D866" s="113">
        <f t="shared" si="456"/>
        <v>5692.31</v>
      </c>
      <c r="E866" s="114">
        <f t="shared" si="443"/>
        <v>5739.56</v>
      </c>
      <c r="F866" s="115">
        <f t="shared" si="444"/>
        <v>45097</v>
      </c>
      <c r="G866" s="116">
        <f t="shared" si="449"/>
        <v>8.3006723105383262E-3</v>
      </c>
      <c r="H866" s="117">
        <f t="shared" si="457"/>
        <v>45159</v>
      </c>
      <c r="I866" s="117">
        <f t="shared" si="450"/>
        <v>45159</v>
      </c>
      <c r="J866" s="118">
        <f t="shared" si="458"/>
        <v>22</v>
      </c>
      <c r="K866" s="118">
        <f t="shared" si="447"/>
        <v>2</v>
      </c>
      <c r="L866" s="8">
        <f t="shared" si="459"/>
        <v>1.0007517699999999</v>
      </c>
      <c r="M866" s="119">
        <f t="shared" si="446"/>
        <v>1.0083006699999999</v>
      </c>
      <c r="N866" s="119">
        <f t="shared" si="466"/>
        <v>1.248048741498935</v>
      </c>
      <c r="O866" s="112">
        <f t="shared" si="445"/>
        <v>1.24898698</v>
      </c>
      <c r="P866" s="112">
        <f t="shared" si="451"/>
        <v>0</v>
      </c>
      <c r="Q866" s="162">
        <f t="shared" si="462"/>
        <v>0</v>
      </c>
      <c r="R866" s="30">
        <f t="shared" si="463"/>
        <v>0</v>
      </c>
      <c r="S866" s="112">
        <f t="shared" si="442"/>
        <v>0</v>
      </c>
      <c r="T866" s="122">
        <f t="shared" si="460"/>
        <v>0.20100000000000001</v>
      </c>
      <c r="U866" s="120">
        <f t="shared" si="441"/>
        <v>2</v>
      </c>
      <c r="V866" s="120">
        <v>252</v>
      </c>
      <c r="W866" s="119">
        <f t="shared" si="452"/>
        <v>1.0014546639999999</v>
      </c>
      <c r="X866" s="112">
        <f t="shared" si="453"/>
        <v>0</v>
      </c>
      <c r="Y866" s="112">
        <f t="shared" si="454"/>
        <v>0</v>
      </c>
      <c r="Z866" s="125" t="str">
        <f t="shared" si="464"/>
        <v>A+J=</v>
      </c>
      <c r="AA866" s="117">
        <f t="shared" si="465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22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3"/>
      <c r="DE866" s="1"/>
      <c r="DF866" s="1"/>
      <c r="DG866" s="1"/>
      <c r="DH866" s="1"/>
      <c r="DI866" s="1"/>
      <c r="DJ866" s="1"/>
      <c r="DK866" s="1"/>
      <c r="DL866" s="1"/>
      <c r="DM866" s="1"/>
      <c r="DN866" s="4"/>
      <c r="DO866" s="1"/>
      <c r="DP866" s="1"/>
      <c r="DQ866" s="1"/>
      <c r="DR866" s="1"/>
      <c r="DS866" s="1"/>
      <c r="DT866" s="1"/>
    </row>
    <row r="867" spans="1:124" ht="12.75" x14ac:dyDescent="0.2">
      <c r="A867" s="111">
        <f t="shared" si="455"/>
        <v>45132</v>
      </c>
      <c r="B867" s="112">
        <f t="shared" si="448"/>
        <v>0</v>
      </c>
      <c r="C867" s="112">
        <f t="shared" si="461"/>
        <v>0</v>
      </c>
      <c r="D867" s="113">
        <f t="shared" si="456"/>
        <v>5692.31</v>
      </c>
      <c r="E867" s="114">
        <f t="shared" si="443"/>
        <v>5739.56</v>
      </c>
      <c r="F867" s="115">
        <f t="shared" si="444"/>
        <v>45097</v>
      </c>
      <c r="G867" s="116">
        <f t="shared" si="449"/>
        <v>8.3006723105383262E-3</v>
      </c>
      <c r="H867" s="117">
        <f t="shared" si="457"/>
        <v>45159</v>
      </c>
      <c r="I867" s="117">
        <f t="shared" si="450"/>
        <v>45159</v>
      </c>
      <c r="J867" s="118">
        <f t="shared" si="458"/>
        <v>22</v>
      </c>
      <c r="K867" s="118">
        <f t="shared" si="447"/>
        <v>3</v>
      </c>
      <c r="L867" s="8">
        <f t="shared" si="459"/>
        <v>1.0011278699999999</v>
      </c>
      <c r="M867" s="119">
        <f t="shared" si="446"/>
        <v>1.0083006699999999</v>
      </c>
      <c r="N867" s="119">
        <f t="shared" si="466"/>
        <v>1.248048741498935</v>
      </c>
      <c r="O867" s="112">
        <f t="shared" si="445"/>
        <v>1.2494563700000001</v>
      </c>
      <c r="P867" s="112">
        <f t="shared" si="451"/>
        <v>0</v>
      </c>
      <c r="Q867" s="162">
        <f t="shared" si="462"/>
        <v>0</v>
      </c>
      <c r="R867" s="30">
        <f t="shared" si="463"/>
        <v>0</v>
      </c>
      <c r="S867" s="112">
        <f t="shared" si="442"/>
        <v>0</v>
      </c>
      <c r="T867" s="122">
        <f t="shared" si="460"/>
        <v>0.20100000000000001</v>
      </c>
      <c r="U867" s="120">
        <f t="shared" si="441"/>
        <v>3</v>
      </c>
      <c r="V867" s="120">
        <v>252</v>
      </c>
      <c r="W867" s="119">
        <f t="shared" si="452"/>
        <v>1.00218279</v>
      </c>
      <c r="X867" s="112">
        <f t="shared" si="453"/>
        <v>0</v>
      </c>
      <c r="Y867" s="112">
        <f t="shared" si="454"/>
        <v>0</v>
      </c>
      <c r="Z867" s="125" t="str">
        <f t="shared" si="464"/>
        <v>A+J=</v>
      </c>
      <c r="AA867" s="117">
        <f t="shared" si="465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22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3"/>
      <c r="DE867" s="1"/>
      <c r="DF867" s="1"/>
      <c r="DG867" s="1"/>
      <c r="DH867" s="1"/>
      <c r="DI867" s="1"/>
      <c r="DJ867" s="1"/>
      <c r="DK867" s="1"/>
      <c r="DL867" s="1"/>
      <c r="DM867" s="1"/>
      <c r="DN867" s="4"/>
      <c r="DO867" s="1"/>
      <c r="DP867" s="1"/>
      <c r="DQ867" s="1"/>
      <c r="DR867" s="1"/>
      <c r="DS867" s="1"/>
      <c r="DT867" s="1"/>
    </row>
    <row r="868" spans="1:124" ht="12.75" x14ac:dyDescent="0.2">
      <c r="A868" s="111">
        <f t="shared" si="455"/>
        <v>45133</v>
      </c>
      <c r="B868" s="112">
        <f t="shared" si="448"/>
        <v>0</v>
      </c>
      <c r="C868" s="112">
        <f t="shared" si="461"/>
        <v>0</v>
      </c>
      <c r="D868" s="113">
        <f t="shared" si="456"/>
        <v>5692.31</v>
      </c>
      <c r="E868" s="114">
        <f t="shared" si="443"/>
        <v>5739.56</v>
      </c>
      <c r="F868" s="115">
        <f t="shared" si="444"/>
        <v>45097</v>
      </c>
      <c r="G868" s="116">
        <f t="shared" si="449"/>
        <v>8.3006723105383262E-3</v>
      </c>
      <c r="H868" s="117">
        <f t="shared" si="457"/>
        <v>45159</v>
      </c>
      <c r="I868" s="117">
        <f t="shared" si="450"/>
        <v>45159</v>
      </c>
      <c r="J868" s="118">
        <f t="shared" si="458"/>
        <v>22</v>
      </c>
      <c r="K868" s="118">
        <f t="shared" si="447"/>
        <v>4</v>
      </c>
      <c r="L868" s="8">
        <f t="shared" si="459"/>
        <v>1.0015041099999999</v>
      </c>
      <c r="M868" s="119">
        <f t="shared" si="446"/>
        <v>1.0083006699999999</v>
      </c>
      <c r="N868" s="119">
        <f t="shared" si="466"/>
        <v>1.248048741498935</v>
      </c>
      <c r="O868" s="112">
        <f t="shared" si="445"/>
        <v>1.24992594</v>
      </c>
      <c r="P868" s="112">
        <f t="shared" si="451"/>
        <v>0</v>
      </c>
      <c r="Q868" s="162">
        <f t="shared" si="462"/>
        <v>0</v>
      </c>
      <c r="R868" s="30">
        <f t="shared" si="463"/>
        <v>0</v>
      </c>
      <c r="S868" s="112">
        <f t="shared" si="442"/>
        <v>0</v>
      </c>
      <c r="T868" s="122">
        <f t="shared" si="460"/>
        <v>0.20100000000000001</v>
      </c>
      <c r="U868" s="120">
        <f t="shared" si="441"/>
        <v>4</v>
      </c>
      <c r="V868" s="120">
        <v>252</v>
      </c>
      <c r="W868" s="119">
        <f t="shared" si="452"/>
        <v>1.0029114450000001</v>
      </c>
      <c r="X868" s="112">
        <f t="shared" si="453"/>
        <v>0</v>
      </c>
      <c r="Y868" s="112">
        <f t="shared" si="454"/>
        <v>0</v>
      </c>
      <c r="Z868" s="125" t="str">
        <f t="shared" si="464"/>
        <v>A+J=</v>
      </c>
      <c r="AA868" s="117">
        <f t="shared" si="465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22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3"/>
      <c r="DE868" s="1"/>
      <c r="DF868" s="1"/>
      <c r="DG868" s="1"/>
      <c r="DH868" s="1"/>
      <c r="DI868" s="1"/>
      <c r="DJ868" s="1"/>
      <c r="DK868" s="1"/>
      <c r="DL868" s="1"/>
      <c r="DM868" s="1"/>
      <c r="DN868" s="4"/>
      <c r="DO868" s="1"/>
      <c r="DP868" s="1"/>
      <c r="DQ868" s="1"/>
      <c r="DR868" s="1"/>
      <c r="DS868" s="1"/>
      <c r="DT868" s="1"/>
    </row>
    <row r="869" spans="1:124" ht="12.75" x14ac:dyDescent="0.2">
      <c r="A869" s="111">
        <f t="shared" si="455"/>
        <v>45134</v>
      </c>
      <c r="B869" s="112">
        <f t="shared" si="448"/>
        <v>0</v>
      </c>
      <c r="C869" s="112">
        <f t="shared" si="461"/>
        <v>0</v>
      </c>
      <c r="D869" s="113">
        <f t="shared" si="456"/>
        <v>5692.31</v>
      </c>
      <c r="E869" s="114">
        <f t="shared" si="443"/>
        <v>5739.56</v>
      </c>
      <c r="F869" s="115">
        <f t="shared" si="444"/>
        <v>45097</v>
      </c>
      <c r="G869" s="116">
        <f t="shared" si="449"/>
        <v>8.3006723105383262E-3</v>
      </c>
      <c r="H869" s="117">
        <f t="shared" si="457"/>
        <v>45159</v>
      </c>
      <c r="I869" s="117">
        <f t="shared" si="450"/>
        <v>45159</v>
      </c>
      <c r="J869" s="118">
        <f t="shared" si="458"/>
        <v>22</v>
      </c>
      <c r="K869" s="118">
        <f t="shared" si="447"/>
        <v>5</v>
      </c>
      <c r="L869" s="8">
        <f t="shared" si="459"/>
        <v>1.00188049</v>
      </c>
      <c r="M869" s="119">
        <f t="shared" si="446"/>
        <v>1.0083006699999999</v>
      </c>
      <c r="N869" s="119">
        <f t="shared" si="466"/>
        <v>1.248048741498935</v>
      </c>
      <c r="O869" s="112">
        <f t="shared" si="445"/>
        <v>1.25039568</v>
      </c>
      <c r="P869" s="112">
        <f t="shared" si="451"/>
        <v>0</v>
      </c>
      <c r="Q869" s="162">
        <f t="shared" si="462"/>
        <v>0</v>
      </c>
      <c r="R869" s="30">
        <f t="shared" si="463"/>
        <v>0</v>
      </c>
      <c r="S869" s="112">
        <f t="shared" si="442"/>
        <v>0</v>
      </c>
      <c r="T869" s="122">
        <f t="shared" si="460"/>
        <v>0.20100000000000001</v>
      </c>
      <c r="U869" s="120">
        <f t="shared" ref="U869:U932" si="467">IF(Q868&gt;0,1,IF(K869=K868,U868,U868+1))</f>
        <v>5</v>
      </c>
      <c r="V869" s="120">
        <v>252</v>
      </c>
      <c r="W869" s="119">
        <f t="shared" si="452"/>
        <v>1.00364063</v>
      </c>
      <c r="X869" s="112">
        <f t="shared" si="453"/>
        <v>0</v>
      </c>
      <c r="Y869" s="112">
        <f t="shared" si="454"/>
        <v>0</v>
      </c>
      <c r="Z869" s="125" t="str">
        <f t="shared" si="464"/>
        <v>A+J=</v>
      </c>
      <c r="AA869" s="117">
        <f t="shared" si="465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22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3"/>
      <c r="DE869" s="1"/>
      <c r="DF869" s="1"/>
      <c r="DG869" s="1"/>
      <c r="DH869" s="1"/>
      <c r="DI869" s="1"/>
      <c r="DJ869" s="1"/>
      <c r="DK869" s="1"/>
      <c r="DL869" s="1"/>
      <c r="DM869" s="1"/>
      <c r="DN869" s="4"/>
      <c r="DO869" s="1"/>
      <c r="DP869" s="1"/>
      <c r="DQ869" s="1"/>
      <c r="DR869" s="1"/>
      <c r="DS869" s="1"/>
      <c r="DT869" s="1"/>
    </row>
    <row r="870" spans="1:124" ht="12.75" x14ac:dyDescent="0.2">
      <c r="A870" s="111">
        <f t="shared" si="455"/>
        <v>45135</v>
      </c>
      <c r="B870" s="112">
        <f t="shared" si="448"/>
        <v>0</v>
      </c>
      <c r="C870" s="112">
        <f t="shared" si="461"/>
        <v>0</v>
      </c>
      <c r="D870" s="113">
        <f t="shared" si="456"/>
        <v>5692.31</v>
      </c>
      <c r="E870" s="114">
        <f t="shared" si="443"/>
        <v>5739.56</v>
      </c>
      <c r="F870" s="115">
        <f t="shared" si="444"/>
        <v>45097</v>
      </c>
      <c r="G870" s="116">
        <f t="shared" si="449"/>
        <v>8.3006723105383262E-3</v>
      </c>
      <c r="H870" s="117">
        <f t="shared" si="457"/>
        <v>45159</v>
      </c>
      <c r="I870" s="117">
        <f t="shared" si="450"/>
        <v>45159</v>
      </c>
      <c r="J870" s="118">
        <f t="shared" si="458"/>
        <v>22</v>
      </c>
      <c r="K870" s="118">
        <f t="shared" si="447"/>
        <v>6</v>
      </c>
      <c r="L870" s="8">
        <f t="shared" si="459"/>
        <v>1.0022570099999999</v>
      </c>
      <c r="M870" s="119">
        <f t="shared" si="446"/>
        <v>1.0083006699999999</v>
      </c>
      <c r="N870" s="119">
        <f t="shared" si="466"/>
        <v>1.248048741498935</v>
      </c>
      <c r="O870" s="112">
        <f t="shared" si="445"/>
        <v>1.2508655900000001</v>
      </c>
      <c r="P870" s="112">
        <f t="shared" si="451"/>
        <v>0</v>
      </c>
      <c r="Q870" s="162">
        <f t="shared" si="462"/>
        <v>0</v>
      </c>
      <c r="R870" s="30">
        <f t="shared" si="463"/>
        <v>0</v>
      </c>
      <c r="S870" s="112">
        <f t="shared" si="442"/>
        <v>0</v>
      </c>
      <c r="T870" s="122">
        <f t="shared" si="460"/>
        <v>0.20100000000000001</v>
      </c>
      <c r="U870" s="120">
        <f t="shared" si="467"/>
        <v>6</v>
      </c>
      <c r="V870" s="120">
        <v>252</v>
      </c>
      <c r="W870" s="119">
        <f t="shared" si="452"/>
        <v>1.0043703450000001</v>
      </c>
      <c r="X870" s="112">
        <f t="shared" si="453"/>
        <v>0</v>
      </c>
      <c r="Y870" s="112">
        <f t="shared" si="454"/>
        <v>0</v>
      </c>
      <c r="Z870" s="125" t="str">
        <f t="shared" si="464"/>
        <v>A+J=</v>
      </c>
      <c r="AA870" s="117">
        <f t="shared" si="465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22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3"/>
      <c r="DE870" s="1"/>
      <c r="DF870" s="1"/>
      <c r="DG870" s="1"/>
      <c r="DH870" s="1"/>
      <c r="DI870" s="1"/>
      <c r="DJ870" s="1"/>
      <c r="DK870" s="1"/>
      <c r="DL870" s="1"/>
      <c r="DM870" s="1"/>
      <c r="DN870" s="4"/>
      <c r="DO870" s="1"/>
      <c r="DP870" s="1"/>
      <c r="DQ870" s="1"/>
      <c r="DR870" s="1"/>
      <c r="DS870" s="1"/>
      <c r="DT870" s="1"/>
    </row>
    <row r="871" spans="1:124" ht="12.75" x14ac:dyDescent="0.2">
      <c r="A871" s="111">
        <f t="shared" si="455"/>
        <v>45136</v>
      </c>
      <c r="B871" s="112">
        <f t="shared" si="448"/>
        <v>0</v>
      </c>
      <c r="C871" s="112">
        <f t="shared" si="461"/>
        <v>0</v>
      </c>
      <c r="D871" s="113">
        <f t="shared" si="456"/>
        <v>5692.31</v>
      </c>
      <c r="E871" s="114">
        <f t="shared" si="443"/>
        <v>5739.56</v>
      </c>
      <c r="F871" s="115">
        <f t="shared" si="444"/>
        <v>45097</v>
      </c>
      <c r="G871" s="116">
        <f t="shared" si="449"/>
        <v>8.3006723105383262E-3</v>
      </c>
      <c r="H871" s="117">
        <f t="shared" si="457"/>
        <v>45159</v>
      </c>
      <c r="I871" s="117">
        <f t="shared" si="450"/>
        <v>45159</v>
      </c>
      <c r="J871" s="118">
        <f t="shared" si="458"/>
        <v>22</v>
      </c>
      <c r="K871" s="118">
        <f t="shared" si="447"/>
        <v>7</v>
      </c>
      <c r="L871" s="8">
        <f t="shared" si="459"/>
        <v>1.00263368</v>
      </c>
      <c r="M871" s="119">
        <f t="shared" si="446"/>
        <v>1.0083006699999999</v>
      </c>
      <c r="N871" s="119">
        <f t="shared" si="466"/>
        <v>1.248048741498935</v>
      </c>
      <c r="O871" s="112">
        <f t="shared" si="445"/>
        <v>1.2513357000000001</v>
      </c>
      <c r="P871" s="112">
        <f t="shared" si="451"/>
        <v>0</v>
      </c>
      <c r="Q871" s="162">
        <f t="shared" si="462"/>
        <v>0</v>
      </c>
      <c r="R871" s="30">
        <f t="shared" si="463"/>
        <v>0</v>
      </c>
      <c r="S871" s="112">
        <f t="shared" ref="S871:S934" si="468">IF(R871&gt;0,TRUNC(R871*P871,8),0)</f>
        <v>0</v>
      </c>
      <c r="T871" s="122">
        <f t="shared" si="460"/>
        <v>0.20100000000000001</v>
      </c>
      <c r="U871" s="120">
        <f t="shared" si="467"/>
        <v>7</v>
      </c>
      <c r="V871" s="120">
        <v>252</v>
      </c>
      <c r="W871" s="119">
        <f t="shared" si="452"/>
        <v>1.0051005900000001</v>
      </c>
      <c r="X871" s="112">
        <f t="shared" si="453"/>
        <v>0</v>
      </c>
      <c r="Y871" s="112">
        <f t="shared" si="454"/>
        <v>0</v>
      </c>
      <c r="Z871" s="125" t="str">
        <f t="shared" si="464"/>
        <v>A+J=</v>
      </c>
      <c r="AA871" s="117">
        <f t="shared" si="465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22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3"/>
      <c r="DE871" s="1"/>
      <c r="DF871" s="1"/>
      <c r="DG871" s="1"/>
      <c r="DH871" s="1"/>
      <c r="DI871" s="1"/>
      <c r="DJ871" s="1"/>
      <c r="DK871" s="1"/>
      <c r="DL871" s="1"/>
      <c r="DM871" s="1"/>
      <c r="DN871" s="4"/>
      <c r="DO871" s="1"/>
      <c r="DP871" s="1"/>
      <c r="DQ871" s="1"/>
      <c r="DR871" s="1"/>
      <c r="DS871" s="1"/>
      <c r="DT871" s="1"/>
    </row>
    <row r="872" spans="1:124" ht="12.75" x14ac:dyDescent="0.2">
      <c r="A872" s="111">
        <f t="shared" si="455"/>
        <v>45137</v>
      </c>
      <c r="B872" s="112">
        <f t="shared" si="448"/>
        <v>0</v>
      </c>
      <c r="C872" s="112">
        <f t="shared" si="461"/>
        <v>0</v>
      </c>
      <c r="D872" s="113">
        <f t="shared" si="456"/>
        <v>5692.31</v>
      </c>
      <c r="E872" s="114">
        <f t="shared" ref="E872:E935" si="469">IF($K872=1,VLOOKUP($A871,$AO$10:$AS$131,4),E871)</f>
        <v>5739.56</v>
      </c>
      <c r="F872" s="115">
        <f t="shared" ref="F872:F935" si="470">IF($K872=1,VLOOKUP($A871,$AO$10:$AS$131,5),F871)</f>
        <v>45097</v>
      </c>
      <c r="G872" s="116">
        <f t="shared" si="449"/>
        <v>8.3006723105383262E-3</v>
      </c>
      <c r="H872" s="117">
        <f t="shared" si="457"/>
        <v>45159</v>
      </c>
      <c r="I872" s="117">
        <f t="shared" si="450"/>
        <v>45159</v>
      </c>
      <c r="J872" s="118">
        <f t="shared" si="458"/>
        <v>22</v>
      </c>
      <c r="K872" s="118">
        <f t="shared" si="447"/>
        <v>7</v>
      </c>
      <c r="L872" s="8">
        <f t="shared" si="459"/>
        <v>1.00263368</v>
      </c>
      <c r="M872" s="119">
        <f t="shared" si="446"/>
        <v>1.0083006699999999</v>
      </c>
      <c r="N872" s="119">
        <f t="shared" si="466"/>
        <v>1.248048741498935</v>
      </c>
      <c r="O872" s="112">
        <f t="shared" si="445"/>
        <v>1.2513357000000001</v>
      </c>
      <c r="P872" s="112">
        <f t="shared" si="451"/>
        <v>0</v>
      </c>
      <c r="Q872" s="162">
        <f t="shared" si="462"/>
        <v>0</v>
      </c>
      <c r="R872" s="30">
        <f t="shared" si="463"/>
        <v>0</v>
      </c>
      <c r="S872" s="112">
        <f t="shared" si="468"/>
        <v>0</v>
      </c>
      <c r="T872" s="122">
        <f t="shared" si="460"/>
        <v>0.20100000000000001</v>
      </c>
      <c r="U872" s="120">
        <f t="shared" si="467"/>
        <v>7</v>
      </c>
      <c r="V872" s="120">
        <v>252</v>
      </c>
      <c r="W872" s="119">
        <f t="shared" si="452"/>
        <v>1.0051005900000001</v>
      </c>
      <c r="X872" s="112">
        <f t="shared" si="453"/>
        <v>0</v>
      </c>
      <c r="Y872" s="112">
        <f t="shared" si="454"/>
        <v>0</v>
      </c>
      <c r="Z872" s="125" t="str">
        <f t="shared" si="464"/>
        <v>A+J=</v>
      </c>
      <c r="AA872" s="117">
        <f t="shared" si="465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22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3"/>
      <c r="DE872" s="1"/>
      <c r="DF872" s="1"/>
      <c r="DG872" s="1"/>
      <c r="DH872" s="1"/>
      <c r="DI872" s="1"/>
      <c r="DJ872" s="1"/>
      <c r="DK872" s="1"/>
      <c r="DL872" s="1"/>
      <c r="DM872" s="1"/>
      <c r="DN872" s="4"/>
      <c r="DO872" s="1"/>
      <c r="DP872" s="1"/>
      <c r="DQ872" s="1"/>
      <c r="DR872" s="1"/>
      <c r="DS872" s="1"/>
      <c r="DT872" s="1"/>
    </row>
    <row r="873" spans="1:124" ht="12.75" x14ac:dyDescent="0.2">
      <c r="A873" s="111">
        <f t="shared" si="455"/>
        <v>45138</v>
      </c>
      <c r="B873" s="112">
        <f t="shared" si="448"/>
        <v>0</v>
      </c>
      <c r="C873" s="112">
        <f t="shared" si="461"/>
        <v>0</v>
      </c>
      <c r="D873" s="113">
        <f t="shared" si="456"/>
        <v>5692.31</v>
      </c>
      <c r="E873" s="114">
        <f t="shared" si="469"/>
        <v>5739.56</v>
      </c>
      <c r="F873" s="115">
        <f t="shared" si="470"/>
        <v>45097</v>
      </c>
      <c r="G873" s="116">
        <f t="shared" si="449"/>
        <v>8.3006723105383262E-3</v>
      </c>
      <c r="H873" s="117">
        <f t="shared" si="457"/>
        <v>45159</v>
      </c>
      <c r="I873" s="117">
        <f t="shared" si="450"/>
        <v>45159</v>
      </c>
      <c r="J873" s="118">
        <f t="shared" si="458"/>
        <v>22</v>
      </c>
      <c r="K873" s="118">
        <f t="shared" si="447"/>
        <v>7</v>
      </c>
      <c r="L873" s="8">
        <f t="shared" si="459"/>
        <v>1.00263368</v>
      </c>
      <c r="M873" s="119">
        <f t="shared" si="446"/>
        <v>1.0083006699999999</v>
      </c>
      <c r="N873" s="119">
        <f t="shared" si="466"/>
        <v>1.248048741498935</v>
      </c>
      <c r="O873" s="112">
        <f t="shared" ref="O873:O936" si="471">TRUNC(TRUNC((L873*N873),15),8)</f>
        <v>1.2513357000000001</v>
      </c>
      <c r="P873" s="112">
        <f t="shared" si="451"/>
        <v>0</v>
      </c>
      <c r="Q873" s="162">
        <f t="shared" si="462"/>
        <v>0</v>
      </c>
      <c r="R873" s="30">
        <f t="shared" si="463"/>
        <v>0</v>
      </c>
      <c r="S873" s="112">
        <f t="shared" si="468"/>
        <v>0</v>
      </c>
      <c r="T873" s="122">
        <f t="shared" si="460"/>
        <v>0.20100000000000001</v>
      </c>
      <c r="U873" s="120">
        <f t="shared" si="467"/>
        <v>7</v>
      </c>
      <c r="V873" s="120">
        <v>252</v>
      </c>
      <c r="W873" s="119">
        <f t="shared" si="452"/>
        <v>1.0051005900000001</v>
      </c>
      <c r="X873" s="112">
        <f t="shared" si="453"/>
        <v>0</v>
      </c>
      <c r="Y873" s="112">
        <f t="shared" si="454"/>
        <v>0</v>
      </c>
      <c r="Z873" s="125" t="str">
        <f t="shared" si="464"/>
        <v>A+J=</v>
      </c>
      <c r="AA873" s="117">
        <f t="shared" si="465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22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3"/>
      <c r="DE873" s="1"/>
      <c r="DF873" s="1"/>
      <c r="DG873" s="1"/>
      <c r="DH873" s="1"/>
      <c r="DI873" s="1"/>
      <c r="DJ873" s="1"/>
      <c r="DK873" s="1"/>
      <c r="DL873" s="1"/>
      <c r="DM873" s="1"/>
      <c r="DN873" s="4"/>
      <c r="DO873" s="1"/>
      <c r="DP873" s="1"/>
      <c r="DQ873" s="1"/>
      <c r="DR873" s="1"/>
      <c r="DS873" s="1"/>
      <c r="DT873" s="1"/>
    </row>
    <row r="874" spans="1:124" ht="12.75" x14ac:dyDescent="0.2">
      <c r="A874" s="111">
        <f t="shared" si="455"/>
        <v>45139</v>
      </c>
      <c r="B874" s="112">
        <f t="shared" si="448"/>
        <v>0</v>
      </c>
      <c r="C874" s="112">
        <f t="shared" si="461"/>
        <v>0</v>
      </c>
      <c r="D874" s="113">
        <f t="shared" si="456"/>
        <v>5692.31</v>
      </c>
      <c r="E874" s="114">
        <f t="shared" si="469"/>
        <v>5739.56</v>
      </c>
      <c r="F874" s="115">
        <f t="shared" si="470"/>
        <v>45097</v>
      </c>
      <c r="G874" s="116">
        <f t="shared" si="449"/>
        <v>8.3006723105383262E-3</v>
      </c>
      <c r="H874" s="117">
        <f t="shared" si="457"/>
        <v>45159</v>
      </c>
      <c r="I874" s="117">
        <f t="shared" si="450"/>
        <v>45159</v>
      </c>
      <c r="J874" s="118">
        <f t="shared" si="458"/>
        <v>22</v>
      </c>
      <c r="K874" s="118">
        <f t="shared" si="447"/>
        <v>8</v>
      </c>
      <c r="L874" s="8">
        <f t="shared" si="459"/>
        <v>1.0030104900000001</v>
      </c>
      <c r="M874" s="119">
        <f t="shared" ref="M874:M937" si="472">IF(I874&gt;I873,L873,M873)</f>
        <v>1.0083006699999999</v>
      </c>
      <c r="N874" s="119">
        <f t="shared" si="466"/>
        <v>1.248048741498935</v>
      </c>
      <c r="O874" s="112">
        <f t="shared" si="471"/>
        <v>1.2518059699999999</v>
      </c>
      <c r="P874" s="112">
        <f t="shared" si="451"/>
        <v>0</v>
      </c>
      <c r="Q874" s="162">
        <f t="shared" si="462"/>
        <v>0</v>
      </c>
      <c r="R874" s="30">
        <f t="shared" si="463"/>
        <v>0</v>
      </c>
      <c r="S874" s="112">
        <f t="shared" si="468"/>
        <v>0</v>
      </c>
      <c r="T874" s="122">
        <f t="shared" si="460"/>
        <v>0.20100000000000001</v>
      </c>
      <c r="U874" s="120">
        <f t="shared" si="467"/>
        <v>8</v>
      </c>
      <c r="V874" s="120">
        <v>252</v>
      </c>
      <c r="W874" s="119">
        <f t="shared" si="452"/>
        <v>1.005831366</v>
      </c>
      <c r="X874" s="112">
        <f t="shared" si="453"/>
        <v>0</v>
      </c>
      <c r="Y874" s="112">
        <f t="shared" si="454"/>
        <v>0</v>
      </c>
      <c r="Z874" s="125" t="str">
        <f t="shared" si="464"/>
        <v>A+J=</v>
      </c>
      <c r="AA874" s="117">
        <f t="shared" si="465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22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3"/>
      <c r="DE874" s="1"/>
      <c r="DF874" s="1"/>
      <c r="DG874" s="1"/>
      <c r="DH874" s="1"/>
      <c r="DI874" s="1"/>
      <c r="DJ874" s="1"/>
      <c r="DK874" s="1"/>
      <c r="DL874" s="1"/>
      <c r="DM874" s="1"/>
      <c r="DN874" s="4"/>
      <c r="DO874" s="1"/>
      <c r="DP874" s="1"/>
      <c r="DQ874" s="1"/>
      <c r="DR874" s="1"/>
      <c r="DS874" s="1"/>
      <c r="DT874" s="1"/>
    </row>
    <row r="875" spans="1:124" ht="12.75" x14ac:dyDescent="0.2">
      <c r="A875" s="111">
        <f t="shared" si="455"/>
        <v>45140</v>
      </c>
      <c r="B875" s="112">
        <f t="shared" si="448"/>
        <v>0</v>
      </c>
      <c r="C875" s="112">
        <f t="shared" si="461"/>
        <v>0</v>
      </c>
      <c r="D875" s="113">
        <f t="shared" si="456"/>
        <v>5692.31</v>
      </c>
      <c r="E875" s="114">
        <f t="shared" si="469"/>
        <v>5739.56</v>
      </c>
      <c r="F875" s="115">
        <f t="shared" si="470"/>
        <v>45097</v>
      </c>
      <c r="G875" s="116">
        <f t="shared" si="449"/>
        <v>8.3006723105383262E-3</v>
      </c>
      <c r="H875" s="117">
        <f t="shared" si="457"/>
        <v>45159</v>
      </c>
      <c r="I875" s="117">
        <f t="shared" si="450"/>
        <v>45159</v>
      </c>
      <c r="J875" s="118">
        <f t="shared" si="458"/>
        <v>22</v>
      </c>
      <c r="K875" s="118">
        <f t="shared" si="447"/>
        <v>9</v>
      </c>
      <c r="L875" s="8">
        <f t="shared" si="459"/>
        <v>1.0033874300000001</v>
      </c>
      <c r="M875" s="119">
        <f t="shared" si="472"/>
        <v>1.0083006699999999</v>
      </c>
      <c r="N875" s="119">
        <f t="shared" si="466"/>
        <v>1.248048741498935</v>
      </c>
      <c r="O875" s="112">
        <f t="shared" si="471"/>
        <v>1.2522764099999999</v>
      </c>
      <c r="P875" s="112">
        <f t="shared" si="451"/>
        <v>0</v>
      </c>
      <c r="Q875" s="162">
        <f t="shared" si="462"/>
        <v>0</v>
      </c>
      <c r="R875" s="30">
        <f t="shared" si="463"/>
        <v>0</v>
      </c>
      <c r="S875" s="112">
        <f t="shared" si="468"/>
        <v>0</v>
      </c>
      <c r="T875" s="122">
        <f t="shared" si="460"/>
        <v>0.20100000000000001</v>
      </c>
      <c r="U875" s="120">
        <f t="shared" si="467"/>
        <v>9</v>
      </c>
      <c r="V875" s="120">
        <v>252</v>
      </c>
      <c r="W875" s="119">
        <f t="shared" si="452"/>
        <v>1.006562674</v>
      </c>
      <c r="X875" s="112">
        <f t="shared" si="453"/>
        <v>0</v>
      </c>
      <c r="Y875" s="112">
        <f t="shared" si="454"/>
        <v>0</v>
      </c>
      <c r="Z875" s="125" t="str">
        <f t="shared" si="464"/>
        <v>A+J=</v>
      </c>
      <c r="AA875" s="117">
        <f t="shared" si="465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22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3"/>
      <c r="DE875" s="1"/>
      <c r="DF875" s="1"/>
      <c r="DG875" s="1"/>
      <c r="DH875" s="1"/>
      <c r="DI875" s="1"/>
      <c r="DJ875" s="1"/>
      <c r="DK875" s="1"/>
      <c r="DL875" s="1"/>
      <c r="DM875" s="1"/>
      <c r="DN875" s="4"/>
      <c r="DO875" s="1"/>
      <c r="DP875" s="1"/>
      <c r="DQ875" s="1"/>
      <c r="DR875" s="1"/>
      <c r="DS875" s="1"/>
      <c r="DT875" s="1"/>
    </row>
    <row r="876" spans="1:124" ht="12.75" x14ac:dyDescent="0.2">
      <c r="A876" s="111">
        <f t="shared" si="455"/>
        <v>45141</v>
      </c>
      <c r="B876" s="112">
        <f t="shared" si="448"/>
        <v>0</v>
      </c>
      <c r="C876" s="112">
        <f t="shared" si="461"/>
        <v>0</v>
      </c>
      <c r="D876" s="113">
        <f t="shared" si="456"/>
        <v>5692.31</v>
      </c>
      <c r="E876" s="114">
        <f t="shared" si="469"/>
        <v>5739.56</v>
      </c>
      <c r="F876" s="115">
        <f t="shared" si="470"/>
        <v>45097</v>
      </c>
      <c r="G876" s="116">
        <f t="shared" si="449"/>
        <v>8.3006723105383262E-3</v>
      </c>
      <c r="H876" s="117">
        <f t="shared" si="457"/>
        <v>45159</v>
      </c>
      <c r="I876" s="117">
        <f t="shared" si="450"/>
        <v>45159</v>
      </c>
      <c r="J876" s="118">
        <f t="shared" si="458"/>
        <v>22</v>
      </c>
      <c r="K876" s="118">
        <f t="shared" si="447"/>
        <v>10</v>
      </c>
      <c r="L876" s="8">
        <f t="shared" si="459"/>
        <v>1.00376452</v>
      </c>
      <c r="M876" s="119">
        <f t="shared" si="472"/>
        <v>1.0083006699999999</v>
      </c>
      <c r="N876" s="119">
        <f t="shared" si="466"/>
        <v>1.248048741498935</v>
      </c>
      <c r="O876" s="112">
        <f t="shared" si="471"/>
        <v>1.25274704</v>
      </c>
      <c r="P876" s="112">
        <f t="shared" si="451"/>
        <v>0</v>
      </c>
      <c r="Q876" s="162">
        <f t="shared" si="462"/>
        <v>0</v>
      </c>
      <c r="R876" s="30">
        <f t="shared" si="463"/>
        <v>0</v>
      </c>
      <c r="S876" s="112">
        <f t="shared" si="468"/>
        <v>0</v>
      </c>
      <c r="T876" s="122">
        <f t="shared" si="460"/>
        <v>0.20100000000000001</v>
      </c>
      <c r="U876" s="120">
        <f t="shared" si="467"/>
        <v>10</v>
      </c>
      <c r="V876" s="120">
        <v>252</v>
      </c>
      <c r="W876" s="119">
        <f t="shared" si="452"/>
        <v>1.007294514</v>
      </c>
      <c r="X876" s="112">
        <f t="shared" si="453"/>
        <v>0</v>
      </c>
      <c r="Y876" s="112">
        <f t="shared" si="454"/>
        <v>0</v>
      </c>
      <c r="Z876" s="125" t="str">
        <f t="shared" si="464"/>
        <v>A+J=</v>
      </c>
      <c r="AA876" s="117">
        <f t="shared" si="465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22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3"/>
      <c r="DE876" s="1"/>
      <c r="DF876" s="1"/>
      <c r="DG876" s="1"/>
      <c r="DH876" s="1"/>
      <c r="DI876" s="1"/>
      <c r="DJ876" s="1"/>
      <c r="DK876" s="1"/>
      <c r="DL876" s="1"/>
      <c r="DM876" s="1"/>
      <c r="DN876" s="4"/>
      <c r="DO876" s="1"/>
      <c r="DP876" s="1"/>
      <c r="DQ876" s="1"/>
      <c r="DR876" s="1"/>
      <c r="DS876" s="1"/>
      <c r="DT876" s="1"/>
    </row>
    <row r="877" spans="1:124" ht="12.75" x14ac:dyDescent="0.2">
      <c r="A877" s="111">
        <f t="shared" si="455"/>
        <v>45142</v>
      </c>
      <c r="B877" s="112">
        <f t="shared" si="448"/>
        <v>0</v>
      </c>
      <c r="C877" s="112">
        <f t="shared" si="461"/>
        <v>0</v>
      </c>
      <c r="D877" s="113">
        <f t="shared" si="456"/>
        <v>5692.31</v>
      </c>
      <c r="E877" s="114">
        <f t="shared" si="469"/>
        <v>5739.56</v>
      </c>
      <c r="F877" s="115">
        <f t="shared" si="470"/>
        <v>45097</v>
      </c>
      <c r="G877" s="116">
        <f t="shared" si="449"/>
        <v>8.3006723105383262E-3</v>
      </c>
      <c r="H877" s="117">
        <f t="shared" si="457"/>
        <v>45159</v>
      </c>
      <c r="I877" s="117">
        <f t="shared" si="450"/>
        <v>45159</v>
      </c>
      <c r="J877" s="118">
        <f t="shared" si="458"/>
        <v>22</v>
      </c>
      <c r="K877" s="118">
        <f t="shared" si="447"/>
        <v>11</v>
      </c>
      <c r="L877" s="8">
        <f t="shared" si="459"/>
        <v>1.0041417500000001</v>
      </c>
      <c r="M877" s="119">
        <f t="shared" si="472"/>
        <v>1.0083006699999999</v>
      </c>
      <c r="N877" s="119">
        <f t="shared" si="466"/>
        <v>1.248048741498935</v>
      </c>
      <c r="O877" s="112">
        <f t="shared" si="471"/>
        <v>1.25321784</v>
      </c>
      <c r="P877" s="112">
        <f t="shared" si="451"/>
        <v>0</v>
      </c>
      <c r="Q877" s="162">
        <f t="shared" si="462"/>
        <v>0</v>
      </c>
      <c r="R877" s="30">
        <f t="shared" si="463"/>
        <v>0</v>
      </c>
      <c r="S877" s="112">
        <f t="shared" si="468"/>
        <v>0</v>
      </c>
      <c r="T877" s="122">
        <f t="shared" si="460"/>
        <v>0.20100000000000001</v>
      </c>
      <c r="U877" s="120">
        <f t="shared" si="467"/>
        <v>11</v>
      </c>
      <c r="V877" s="120">
        <v>252</v>
      </c>
      <c r="W877" s="119">
        <f t="shared" si="452"/>
        <v>1.008026885</v>
      </c>
      <c r="X877" s="112">
        <f t="shared" si="453"/>
        <v>0</v>
      </c>
      <c r="Y877" s="112">
        <f t="shared" si="454"/>
        <v>0</v>
      </c>
      <c r="Z877" s="125" t="str">
        <f t="shared" si="464"/>
        <v>A+J=</v>
      </c>
      <c r="AA877" s="117">
        <f t="shared" si="465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22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3"/>
      <c r="DE877" s="1"/>
      <c r="DF877" s="1"/>
      <c r="DG877" s="1"/>
      <c r="DH877" s="1"/>
      <c r="DI877" s="1"/>
      <c r="DJ877" s="1"/>
      <c r="DK877" s="1"/>
      <c r="DL877" s="1"/>
      <c r="DM877" s="1"/>
      <c r="DN877" s="4"/>
      <c r="DO877" s="1"/>
      <c r="DP877" s="1"/>
      <c r="DQ877" s="1"/>
      <c r="DR877" s="1"/>
      <c r="DS877" s="1"/>
      <c r="DT877" s="1"/>
    </row>
    <row r="878" spans="1:124" ht="12.75" x14ac:dyDescent="0.2">
      <c r="A878" s="111">
        <f t="shared" si="455"/>
        <v>45143</v>
      </c>
      <c r="B878" s="112">
        <f t="shared" si="448"/>
        <v>0</v>
      </c>
      <c r="C878" s="112">
        <f t="shared" si="461"/>
        <v>0</v>
      </c>
      <c r="D878" s="113">
        <f t="shared" si="456"/>
        <v>5692.31</v>
      </c>
      <c r="E878" s="114">
        <f t="shared" si="469"/>
        <v>5739.56</v>
      </c>
      <c r="F878" s="115">
        <f t="shared" si="470"/>
        <v>45097</v>
      </c>
      <c r="G878" s="116">
        <f t="shared" si="449"/>
        <v>8.3006723105383262E-3</v>
      </c>
      <c r="H878" s="117">
        <f t="shared" si="457"/>
        <v>45159</v>
      </c>
      <c r="I878" s="117">
        <f t="shared" si="450"/>
        <v>45159</v>
      </c>
      <c r="J878" s="118">
        <f t="shared" si="458"/>
        <v>22</v>
      </c>
      <c r="K878" s="118">
        <f t="shared" ref="K878:K941" si="473">(J878-(NETWORKDAYS(A878,I878,AD$148:AD$502)-1))</f>
        <v>12</v>
      </c>
      <c r="L878" s="8">
        <f t="shared" si="459"/>
        <v>1.00451913</v>
      </c>
      <c r="M878" s="119">
        <f t="shared" si="472"/>
        <v>1.0083006699999999</v>
      </c>
      <c r="N878" s="119">
        <f t="shared" si="466"/>
        <v>1.248048741498935</v>
      </c>
      <c r="O878" s="112">
        <f t="shared" si="471"/>
        <v>1.25368883</v>
      </c>
      <c r="P878" s="112">
        <f t="shared" si="451"/>
        <v>0</v>
      </c>
      <c r="Q878" s="162">
        <f t="shared" si="462"/>
        <v>0</v>
      </c>
      <c r="R878" s="30">
        <f t="shared" si="463"/>
        <v>0</v>
      </c>
      <c r="S878" s="112">
        <f t="shared" si="468"/>
        <v>0</v>
      </c>
      <c r="T878" s="122">
        <f t="shared" si="460"/>
        <v>0.20100000000000001</v>
      </c>
      <c r="U878" s="120">
        <f t="shared" si="467"/>
        <v>12</v>
      </c>
      <c r="V878" s="120">
        <v>252</v>
      </c>
      <c r="W878" s="119">
        <f t="shared" si="452"/>
        <v>1.008759789</v>
      </c>
      <c r="X878" s="112">
        <f t="shared" si="453"/>
        <v>0</v>
      </c>
      <c r="Y878" s="112">
        <f t="shared" si="454"/>
        <v>0</v>
      </c>
      <c r="Z878" s="125" t="str">
        <f t="shared" si="464"/>
        <v>A+J=</v>
      </c>
      <c r="AA878" s="117">
        <f t="shared" si="465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22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3"/>
      <c r="DE878" s="1"/>
      <c r="DF878" s="1"/>
      <c r="DG878" s="1"/>
      <c r="DH878" s="1"/>
      <c r="DI878" s="1"/>
      <c r="DJ878" s="1"/>
      <c r="DK878" s="1"/>
      <c r="DL878" s="1"/>
      <c r="DM878" s="1"/>
      <c r="DN878" s="4"/>
      <c r="DO878" s="1"/>
      <c r="DP878" s="1"/>
      <c r="DQ878" s="1"/>
      <c r="DR878" s="1"/>
      <c r="DS878" s="1"/>
      <c r="DT878" s="1"/>
    </row>
    <row r="879" spans="1:124" ht="12.75" x14ac:dyDescent="0.2">
      <c r="A879" s="111">
        <f t="shared" si="455"/>
        <v>45144</v>
      </c>
      <c r="B879" s="112">
        <f t="shared" si="448"/>
        <v>0</v>
      </c>
      <c r="C879" s="112">
        <f t="shared" si="461"/>
        <v>0</v>
      </c>
      <c r="D879" s="113">
        <f t="shared" si="456"/>
        <v>5692.31</v>
      </c>
      <c r="E879" s="114">
        <f t="shared" si="469"/>
        <v>5739.56</v>
      </c>
      <c r="F879" s="115">
        <f t="shared" si="470"/>
        <v>45097</v>
      </c>
      <c r="G879" s="116">
        <f t="shared" si="449"/>
        <v>8.3006723105383262E-3</v>
      </c>
      <c r="H879" s="117">
        <f t="shared" si="457"/>
        <v>45159</v>
      </c>
      <c r="I879" s="117">
        <f t="shared" si="450"/>
        <v>45159</v>
      </c>
      <c r="J879" s="118">
        <f t="shared" si="458"/>
        <v>22</v>
      </c>
      <c r="K879" s="118">
        <f t="shared" si="473"/>
        <v>12</v>
      </c>
      <c r="L879" s="8">
        <f t="shared" si="459"/>
        <v>1.00451913</v>
      </c>
      <c r="M879" s="119">
        <f t="shared" si="472"/>
        <v>1.0083006699999999</v>
      </c>
      <c r="N879" s="119">
        <f t="shared" si="466"/>
        <v>1.248048741498935</v>
      </c>
      <c r="O879" s="112">
        <f t="shared" si="471"/>
        <v>1.25368883</v>
      </c>
      <c r="P879" s="112">
        <f t="shared" si="451"/>
        <v>0</v>
      </c>
      <c r="Q879" s="162">
        <f t="shared" si="462"/>
        <v>0</v>
      </c>
      <c r="R879" s="30">
        <f t="shared" si="463"/>
        <v>0</v>
      </c>
      <c r="S879" s="112">
        <f t="shared" si="468"/>
        <v>0</v>
      </c>
      <c r="T879" s="122">
        <f t="shared" si="460"/>
        <v>0.20100000000000001</v>
      </c>
      <c r="U879" s="120">
        <f t="shared" si="467"/>
        <v>12</v>
      </c>
      <c r="V879" s="120">
        <v>252</v>
      </c>
      <c r="W879" s="119">
        <f t="shared" si="452"/>
        <v>1.008759789</v>
      </c>
      <c r="X879" s="112">
        <f t="shared" si="453"/>
        <v>0</v>
      </c>
      <c r="Y879" s="112">
        <f t="shared" si="454"/>
        <v>0</v>
      </c>
      <c r="Z879" s="125" t="str">
        <f t="shared" si="464"/>
        <v>A+J=</v>
      </c>
      <c r="AA879" s="117">
        <f t="shared" si="465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22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3"/>
      <c r="DE879" s="1"/>
      <c r="DF879" s="1"/>
      <c r="DG879" s="1"/>
      <c r="DH879" s="1"/>
      <c r="DI879" s="1"/>
      <c r="DJ879" s="1"/>
      <c r="DK879" s="1"/>
      <c r="DL879" s="1"/>
      <c r="DM879" s="1"/>
      <c r="DN879" s="4"/>
      <c r="DO879" s="1"/>
      <c r="DP879" s="1"/>
      <c r="DQ879" s="1"/>
      <c r="DR879" s="1"/>
      <c r="DS879" s="1"/>
      <c r="DT879" s="1"/>
    </row>
    <row r="880" spans="1:124" ht="12.75" x14ac:dyDescent="0.2">
      <c r="A880" s="111">
        <f t="shared" si="455"/>
        <v>45145</v>
      </c>
      <c r="B880" s="112">
        <f t="shared" si="448"/>
        <v>0</v>
      </c>
      <c r="C880" s="112">
        <f t="shared" si="461"/>
        <v>0</v>
      </c>
      <c r="D880" s="113">
        <f t="shared" si="456"/>
        <v>5692.31</v>
      </c>
      <c r="E880" s="114">
        <f t="shared" si="469"/>
        <v>5739.56</v>
      </c>
      <c r="F880" s="115">
        <f t="shared" si="470"/>
        <v>45097</v>
      </c>
      <c r="G880" s="116">
        <f t="shared" si="449"/>
        <v>8.3006723105383262E-3</v>
      </c>
      <c r="H880" s="117">
        <f t="shared" si="457"/>
        <v>45159</v>
      </c>
      <c r="I880" s="117">
        <f t="shared" si="450"/>
        <v>45159</v>
      </c>
      <c r="J880" s="118">
        <f t="shared" si="458"/>
        <v>22</v>
      </c>
      <c r="K880" s="118">
        <f t="shared" si="473"/>
        <v>12</v>
      </c>
      <c r="L880" s="8">
        <f t="shared" si="459"/>
        <v>1.00451913</v>
      </c>
      <c r="M880" s="119">
        <f t="shared" si="472"/>
        <v>1.0083006699999999</v>
      </c>
      <c r="N880" s="119">
        <f t="shared" si="466"/>
        <v>1.248048741498935</v>
      </c>
      <c r="O880" s="112">
        <f t="shared" si="471"/>
        <v>1.25368883</v>
      </c>
      <c r="P880" s="112">
        <f t="shared" si="451"/>
        <v>0</v>
      </c>
      <c r="Q880" s="162">
        <f t="shared" si="462"/>
        <v>0</v>
      </c>
      <c r="R880" s="30">
        <f t="shared" si="463"/>
        <v>0</v>
      </c>
      <c r="S880" s="112">
        <f t="shared" si="468"/>
        <v>0</v>
      </c>
      <c r="T880" s="122">
        <f t="shared" si="460"/>
        <v>0.20100000000000001</v>
      </c>
      <c r="U880" s="120">
        <f t="shared" si="467"/>
        <v>12</v>
      </c>
      <c r="V880" s="120">
        <v>252</v>
      </c>
      <c r="W880" s="119">
        <f t="shared" si="452"/>
        <v>1.008759789</v>
      </c>
      <c r="X880" s="112">
        <f t="shared" si="453"/>
        <v>0</v>
      </c>
      <c r="Y880" s="112">
        <f t="shared" si="454"/>
        <v>0</v>
      </c>
      <c r="Z880" s="125" t="str">
        <f t="shared" si="464"/>
        <v>A+J=</v>
      </c>
      <c r="AA880" s="117">
        <f t="shared" si="465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22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3"/>
      <c r="DE880" s="1"/>
      <c r="DF880" s="1"/>
      <c r="DG880" s="1"/>
      <c r="DH880" s="1"/>
      <c r="DI880" s="1"/>
      <c r="DJ880" s="1"/>
      <c r="DK880" s="1"/>
      <c r="DL880" s="1"/>
      <c r="DM880" s="1"/>
      <c r="DN880" s="4"/>
      <c r="DO880" s="1"/>
      <c r="DP880" s="1"/>
      <c r="DQ880" s="1"/>
      <c r="DR880" s="1"/>
      <c r="DS880" s="1"/>
      <c r="DT880" s="1"/>
    </row>
    <row r="881" spans="1:124" ht="12.75" x14ac:dyDescent="0.2">
      <c r="A881" s="111">
        <f t="shared" si="455"/>
        <v>45146</v>
      </c>
      <c r="B881" s="112">
        <f t="shared" si="448"/>
        <v>0</v>
      </c>
      <c r="C881" s="112">
        <f t="shared" si="461"/>
        <v>0</v>
      </c>
      <c r="D881" s="113">
        <f t="shared" si="456"/>
        <v>5692.31</v>
      </c>
      <c r="E881" s="114">
        <f t="shared" si="469"/>
        <v>5739.56</v>
      </c>
      <c r="F881" s="115">
        <f t="shared" si="470"/>
        <v>45097</v>
      </c>
      <c r="G881" s="116">
        <f t="shared" si="449"/>
        <v>8.3006723105383262E-3</v>
      </c>
      <c r="H881" s="117">
        <f t="shared" si="457"/>
        <v>45159</v>
      </c>
      <c r="I881" s="117">
        <f t="shared" si="450"/>
        <v>45159</v>
      </c>
      <c r="J881" s="118">
        <f t="shared" si="458"/>
        <v>22</v>
      </c>
      <c r="K881" s="118">
        <f t="shared" si="473"/>
        <v>13</v>
      </c>
      <c r="L881" s="8">
        <f t="shared" si="459"/>
        <v>1.0048966399999999</v>
      </c>
      <c r="M881" s="119">
        <f t="shared" si="472"/>
        <v>1.0083006699999999</v>
      </c>
      <c r="N881" s="119">
        <f t="shared" si="466"/>
        <v>1.248048741498935</v>
      </c>
      <c r="O881" s="112">
        <f t="shared" si="471"/>
        <v>1.2541599800000001</v>
      </c>
      <c r="P881" s="112">
        <f t="shared" si="451"/>
        <v>0</v>
      </c>
      <c r="Q881" s="162">
        <f t="shared" si="462"/>
        <v>0</v>
      </c>
      <c r="R881" s="30">
        <f t="shared" si="463"/>
        <v>0</v>
      </c>
      <c r="S881" s="112">
        <f t="shared" si="468"/>
        <v>0</v>
      </c>
      <c r="T881" s="122">
        <f t="shared" si="460"/>
        <v>0.20100000000000001</v>
      </c>
      <c r="U881" s="120">
        <f t="shared" si="467"/>
        <v>13</v>
      </c>
      <c r="V881" s="120">
        <v>252</v>
      </c>
      <c r="W881" s="119">
        <f t="shared" si="452"/>
        <v>1.009493226</v>
      </c>
      <c r="X881" s="112">
        <f t="shared" si="453"/>
        <v>0</v>
      </c>
      <c r="Y881" s="112">
        <f t="shared" si="454"/>
        <v>0</v>
      </c>
      <c r="Z881" s="125" t="str">
        <f t="shared" si="464"/>
        <v>A+J=</v>
      </c>
      <c r="AA881" s="117">
        <f t="shared" si="465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22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3"/>
      <c r="DE881" s="1"/>
      <c r="DF881" s="1"/>
      <c r="DG881" s="1"/>
      <c r="DH881" s="1"/>
      <c r="DI881" s="1"/>
      <c r="DJ881" s="1"/>
      <c r="DK881" s="1"/>
      <c r="DL881" s="1"/>
      <c r="DM881" s="1"/>
      <c r="DN881" s="4"/>
      <c r="DO881" s="1"/>
      <c r="DP881" s="1"/>
      <c r="DQ881" s="1"/>
      <c r="DR881" s="1"/>
      <c r="DS881" s="1"/>
      <c r="DT881" s="1"/>
    </row>
    <row r="882" spans="1:124" ht="12.75" x14ac:dyDescent="0.2">
      <c r="A882" s="111">
        <f t="shared" si="455"/>
        <v>45147</v>
      </c>
      <c r="B882" s="112">
        <f t="shared" si="448"/>
        <v>0</v>
      </c>
      <c r="C882" s="112">
        <f t="shared" si="461"/>
        <v>0</v>
      </c>
      <c r="D882" s="113">
        <f t="shared" si="456"/>
        <v>5692.31</v>
      </c>
      <c r="E882" s="114">
        <f t="shared" si="469"/>
        <v>5739.56</v>
      </c>
      <c r="F882" s="115">
        <f t="shared" si="470"/>
        <v>45097</v>
      </c>
      <c r="G882" s="116">
        <f t="shared" si="449"/>
        <v>8.3006723105383262E-3</v>
      </c>
      <c r="H882" s="117">
        <f t="shared" si="457"/>
        <v>45159</v>
      </c>
      <c r="I882" s="117">
        <f t="shared" si="450"/>
        <v>45159</v>
      </c>
      <c r="J882" s="118">
        <f t="shared" si="458"/>
        <v>22</v>
      </c>
      <c r="K882" s="118">
        <f t="shared" si="473"/>
        <v>14</v>
      </c>
      <c r="L882" s="8">
        <f t="shared" si="459"/>
        <v>1.0052743</v>
      </c>
      <c r="M882" s="119">
        <f t="shared" si="472"/>
        <v>1.0083006699999999</v>
      </c>
      <c r="N882" s="119">
        <f t="shared" si="466"/>
        <v>1.248048741498935</v>
      </c>
      <c r="O882" s="112">
        <f t="shared" si="471"/>
        <v>1.2546313200000001</v>
      </c>
      <c r="P882" s="112">
        <f t="shared" si="451"/>
        <v>0</v>
      </c>
      <c r="Q882" s="162">
        <f t="shared" si="462"/>
        <v>0</v>
      </c>
      <c r="R882" s="30">
        <f t="shared" si="463"/>
        <v>0</v>
      </c>
      <c r="S882" s="112">
        <f t="shared" si="468"/>
        <v>0</v>
      </c>
      <c r="T882" s="122">
        <f t="shared" si="460"/>
        <v>0.20100000000000001</v>
      </c>
      <c r="U882" s="120">
        <f t="shared" si="467"/>
        <v>14</v>
      </c>
      <c r="V882" s="120">
        <v>252</v>
      </c>
      <c r="W882" s="119">
        <f t="shared" si="452"/>
        <v>1.010227196</v>
      </c>
      <c r="X882" s="112">
        <f t="shared" si="453"/>
        <v>0</v>
      </c>
      <c r="Y882" s="112">
        <f t="shared" si="454"/>
        <v>0</v>
      </c>
      <c r="Z882" s="125" t="str">
        <f t="shared" si="464"/>
        <v>A+J=</v>
      </c>
      <c r="AA882" s="117">
        <f t="shared" si="465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22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3"/>
      <c r="DE882" s="1"/>
      <c r="DF882" s="1"/>
      <c r="DG882" s="1"/>
      <c r="DH882" s="1"/>
      <c r="DI882" s="1"/>
      <c r="DJ882" s="1"/>
      <c r="DK882" s="1"/>
      <c r="DL882" s="1"/>
      <c r="DM882" s="1"/>
      <c r="DN882" s="4"/>
      <c r="DO882" s="1"/>
      <c r="DP882" s="1"/>
      <c r="DQ882" s="1"/>
      <c r="DR882" s="1"/>
      <c r="DS882" s="1"/>
      <c r="DT882" s="1"/>
    </row>
    <row r="883" spans="1:124" ht="12.75" x14ac:dyDescent="0.2">
      <c r="A883" s="111">
        <f t="shared" si="455"/>
        <v>45148</v>
      </c>
      <c r="B883" s="112">
        <f t="shared" si="448"/>
        <v>0</v>
      </c>
      <c r="C883" s="112">
        <f t="shared" si="461"/>
        <v>0</v>
      </c>
      <c r="D883" s="113">
        <f t="shared" si="456"/>
        <v>5692.31</v>
      </c>
      <c r="E883" s="114">
        <f t="shared" si="469"/>
        <v>5739.56</v>
      </c>
      <c r="F883" s="115">
        <f t="shared" si="470"/>
        <v>45097</v>
      </c>
      <c r="G883" s="116">
        <f t="shared" si="449"/>
        <v>8.3006723105383262E-3</v>
      </c>
      <c r="H883" s="117">
        <f t="shared" si="457"/>
        <v>45159</v>
      </c>
      <c r="I883" s="117">
        <f t="shared" si="450"/>
        <v>45159</v>
      </c>
      <c r="J883" s="118">
        <f t="shared" si="458"/>
        <v>22</v>
      </c>
      <c r="K883" s="118">
        <f t="shared" si="473"/>
        <v>15</v>
      </c>
      <c r="L883" s="8">
        <f t="shared" si="459"/>
        <v>1.0056521</v>
      </c>
      <c r="M883" s="119">
        <f t="shared" si="472"/>
        <v>1.0083006699999999</v>
      </c>
      <c r="N883" s="119">
        <f t="shared" si="466"/>
        <v>1.248048741498935</v>
      </c>
      <c r="O883" s="112">
        <f t="shared" si="471"/>
        <v>1.25510283</v>
      </c>
      <c r="P883" s="112">
        <f t="shared" si="451"/>
        <v>0</v>
      </c>
      <c r="Q883" s="162">
        <f t="shared" si="462"/>
        <v>0</v>
      </c>
      <c r="R883" s="30">
        <f t="shared" si="463"/>
        <v>0</v>
      </c>
      <c r="S883" s="112">
        <f t="shared" si="468"/>
        <v>0</v>
      </c>
      <c r="T883" s="122">
        <f t="shared" si="460"/>
        <v>0.20100000000000001</v>
      </c>
      <c r="U883" s="120">
        <f t="shared" si="467"/>
        <v>15</v>
      </c>
      <c r="V883" s="120">
        <v>252</v>
      </c>
      <c r="W883" s="119">
        <f t="shared" si="452"/>
        <v>1.0109617</v>
      </c>
      <c r="X883" s="112">
        <f t="shared" si="453"/>
        <v>0</v>
      </c>
      <c r="Y883" s="112">
        <f t="shared" si="454"/>
        <v>0</v>
      </c>
      <c r="Z883" s="125" t="str">
        <f t="shared" si="464"/>
        <v>A+J=</v>
      </c>
      <c r="AA883" s="117">
        <f t="shared" si="465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22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3"/>
      <c r="DE883" s="1"/>
      <c r="DF883" s="1"/>
      <c r="DG883" s="1"/>
      <c r="DH883" s="1"/>
      <c r="DI883" s="1"/>
      <c r="DJ883" s="1"/>
      <c r="DK883" s="1"/>
      <c r="DL883" s="1"/>
      <c r="DM883" s="1"/>
      <c r="DN883" s="4"/>
      <c r="DO883" s="1"/>
      <c r="DP883" s="1"/>
      <c r="DQ883" s="1"/>
      <c r="DR883" s="1"/>
      <c r="DS883" s="1"/>
      <c r="DT883" s="1"/>
    </row>
    <row r="884" spans="1:124" ht="12.75" x14ac:dyDescent="0.2">
      <c r="A884" s="111">
        <f t="shared" si="455"/>
        <v>45149</v>
      </c>
      <c r="B884" s="112">
        <f t="shared" si="448"/>
        <v>0</v>
      </c>
      <c r="C884" s="112">
        <f t="shared" si="461"/>
        <v>0</v>
      </c>
      <c r="D884" s="113">
        <f t="shared" si="456"/>
        <v>5692.31</v>
      </c>
      <c r="E884" s="114">
        <f t="shared" si="469"/>
        <v>5739.56</v>
      </c>
      <c r="F884" s="115">
        <f t="shared" si="470"/>
        <v>45097</v>
      </c>
      <c r="G884" s="116">
        <f t="shared" si="449"/>
        <v>8.3006723105383262E-3</v>
      </c>
      <c r="H884" s="117">
        <f t="shared" si="457"/>
        <v>45159</v>
      </c>
      <c r="I884" s="117">
        <f t="shared" si="450"/>
        <v>45159</v>
      </c>
      <c r="J884" s="118">
        <f t="shared" si="458"/>
        <v>22</v>
      </c>
      <c r="K884" s="118">
        <f t="shared" si="473"/>
        <v>16</v>
      </c>
      <c r="L884" s="8">
        <f t="shared" si="459"/>
        <v>1.00603004</v>
      </c>
      <c r="M884" s="119">
        <f t="shared" si="472"/>
        <v>1.0083006699999999</v>
      </c>
      <c r="N884" s="119">
        <f t="shared" si="466"/>
        <v>1.248048741498935</v>
      </c>
      <c r="O884" s="112">
        <f t="shared" si="471"/>
        <v>1.2555745199999999</v>
      </c>
      <c r="P884" s="112">
        <f t="shared" si="451"/>
        <v>0</v>
      </c>
      <c r="Q884" s="162">
        <f t="shared" si="462"/>
        <v>0</v>
      </c>
      <c r="R884" s="30">
        <f t="shared" si="463"/>
        <v>0</v>
      </c>
      <c r="S884" s="112">
        <f t="shared" si="468"/>
        <v>0</v>
      </c>
      <c r="T884" s="122">
        <f t="shared" si="460"/>
        <v>0.20100000000000001</v>
      </c>
      <c r="U884" s="120">
        <f t="shared" si="467"/>
        <v>16</v>
      </c>
      <c r="V884" s="120">
        <v>252</v>
      </c>
      <c r="W884" s="119">
        <f t="shared" si="452"/>
        <v>1.0116967379999999</v>
      </c>
      <c r="X884" s="112">
        <f t="shared" si="453"/>
        <v>0</v>
      </c>
      <c r="Y884" s="112">
        <f t="shared" si="454"/>
        <v>0</v>
      </c>
      <c r="Z884" s="125" t="str">
        <f t="shared" si="464"/>
        <v>A+J=</v>
      </c>
      <c r="AA884" s="117">
        <f t="shared" si="465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22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3"/>
      <c r="DE884" s="1"/>
      <c r="DF884" s="1"/>
      <c r="DG884" s="1"/>
      <c r="DH884" s="1"/>
      <c r="DI884" s="1"/>
      <c r="DJ884" s="1"/>
      <c r="DK884" s="1"/>
      <c r="DL884" s="1"/>
      <c r="DM884" s="1"/>
      <c r="DN884" s="4"/>
      <c r="DO884" s="1"/>
      <c r="DP884" s="1"/>
      <c r="DQ884" s="1"/>
      <c r="DR884" s="1"/>
      <c r="DS884" s="1"/>
      <c r="DT884" s="1"/>
    </row>
    <row r="885" spans="1:124" ht="12.75" x14ac:dyDescent="0.2">
      <c r="A885" s="111">
        <f t="shared" si="455"/>
        <v>45150</v>
      </c>
      <c r="B885" s="112">
        <f t="shared" si="448"/>
        <v>0</v>
      </c>
      <c r="C885" s="112">
        <f t="shared" si="461"/>
        <v>0</v>
      </c>
      <c r="D885" s="113">
        <f t="shared" si="456"/>
        <v>5692.31</v>
      </c>
      <c r="E885" s="114">
        <f t="shared" si="469"/>
        <v>5739.56</v>
      </c>
      <c r="F885" s="115">
        <f t="shared" si="470"/>
        <v>45097</v>
      </c>
      <c r="G885" s="116">
        <f t="shared" si="449"/>
        <v>8.3006723105383262E-3</v>
      </c>
      <c r="H885" s="117">
        <f t="shared" si="457"/>
        <v>45159</v>
      </c>
      <c r="I885" s="117">
        <f t="shared" si="450"/>
        <v>45159</v>
      </c>
      <c r="J885" s="118">
        <f t="shared" si="458"/>
        <v>22</v>
      </c>
      <c r="K885" s="118">
        <f t="shared" si="473"/>
        <v>17</v>
      </c>
      <c r="L885" s="8">
        <f t="shared" si="459"/>
        <v>1.0064081199999999</v>
      </c>
      <c r="M885" s="119">
        <f t="shared" si="472"/>
        <v>1.0083006699999999</v>
      </c>
      <c r="N885" s="119">
        <f t="shared" si="466"/>
        <v>1.248048741498935</v>
      </c>
      <c r="O885" s="112">
        <f t="shared" si="471"/>
        <v>1.2560463799999999</v>
      </c>
      <c r="P885" s="112">
        <f t="shared" si="451"/>
        <v>0</v>
      </c>
      <c r="Q885" s="162">
        <f t="shared" si="462"/>
        <v>0</v>
      </c>
      <c r="R885" s="30">
        <f t="shared" si="463"/>
        <v>0</v>
      </c>
      <c r="S885" s="112">
        <f t="shared" si="468"/>
        <v>0</v>
      </c>
      <c r="T885" s="122">
        <f t="shared" si="460"/>
        <v>0.20100000000000001</v>
      </c>
      <c r="U885" s="120">
        <f t="shared" si="467"/>
        <v>17</v>
      </c>
      <c r="V885" s="120">
        <v>252</v>
      </c>
      <c r="W885" s="119">
        <f t="shared" si="452"/>
        <v>1.0124323099999999</v>
      </c>
      <c r="X885" s="112">
        <f t="shared" si="453"/>
        <v>0</v>
      </c>
      <c r="Y885" s="112">
        <f t="shared" si="454"/>
        <v>0</v>
      </c>
      <c r="Z885" s="125" t="str">
        <f t="shared" si="464"/>
        <v>A+J=</v>
      </c>
      <c r="AA885" s="117">
        <f t="shared" si="465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22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3"/>
      <c r="DE885" s="1"/>
      <c r="DF885" s="1"/>
      <c r="DG885" s="1"/>
      <c r="DH885" s="1"/>
      <c r="DI885" s="1"/>
      <c r="DJ885" s="1"/>
      <c r="DK885" s="1"/>
      <c r="DL885" s="1"/>
      <c r="DM885" s="1"/>
      <c r="DN885" s="4"/>
      <c r="DO885" s="1"/>
      <c r="DP885" s="1"/>
      <c r="DQ885" s="1"/>
      <c r="DR885" s="1"/>
      <c r="DS885" s="1"/>
      <c r="DT885" s="1"/>
    </row>
    <row r="886" spans="1:124" ht="12.75" x14ac:dyDescent="0.2">
      <c r="A886" s="111">
        <f t="shared" si="455"/>
        <v>45151</v>
      </c>
      <c r="B886" s="112">
        <f t="shared" si="448"/>
        <v>0</v>
      </c>
      <c r="C886" s="112">
        <f t="shared" si="461"/>
        <v>0</v>
      </c>
      <c r="D886" s="113">
        <f t="shared" si="456"/>
        <v>5692.31</v>
      </c>
      <c r="E886" s="114">
        <f t="shared" si="469"/>
        <v>5739.56</v>
      </c>
      <c r="F886" s="115">
        <f t="shared" si="470"/>
        <v>45097</v>
      </c>
      <c r="G886" s="116">
        <f t="shared" si="449"/>
        <v>8.3006723105383262E-3</v>
      </c>
      <c r="H886" s="117">
        <f t="shared" si="457"/>
        <v>45159</v>
      </c>
      <c r="I886" s="117">
        <f t="shared" si="450"/>
        <v>45159</v>
      </c>
      <c r="J886" s="118">
        <f t="shared" si="458"/>
        <v>22</v>
      </c>
      <c r="K886" s="118">
        <f t="shared" si="473"/>
        <v>17</v>
      </c>
      <c r="L886" s="8">
        <f t="shared" si="459"/>
        <v>1.0064081199999999</v>
      </c>
      <c r="M886" s="119">
        <f t="shared" si="472"/>
        <v>1.0083006699999999</v>
      </c>
      <c r="N886" s="119">
        <f t="shared" si="466"/>
        <v>1.248048741498935</v>
      </c>
      <c r="O886" s="112">
        <f t="shared" si="471"/>
        <v>1.2560463799999999</v>
      </c>
      <c r="P886" s="112">
        <f t="shared" si="451"/>
        <v>0</v>
      </c>
      <c r="Q886" s="162">
        <f t="shared" si="462"/>
        <v>0</v>
      </c>
      <c r="R886" s="30">
        <f t="shared" si="463"/>
        <v>0</v>
      </c>
      <c r="S886" s="112">
        <f t="shared" si="468"/>
        <v>0</v>
      </c>
      <c r="T886" s="122">
        <f t="shared" si="460"/>
        <v>0.20100000000000001</v>
      </c>
      <c r="U886" s="120">
        <f t="shared" si="467"/>
        <v>17</v>
      </c>
      <c r="V886" s="120">
        <v>252</v>
      </c>
      <c r="W886" s="119">
        <f t="shared" si="452"/>
        <v>1.0124323099999999</v>
      </c>
      <c r="X886" s="112">
        <f t="shared" si="453"/>
        <v>0</v>
      </c>
      <c r="Y886" s="112">
        <f t="shared" si="454"/>
        <v>0</v>
      </c>
      <c r="Z886" s="125" t="str">
        <f t="shared" si="464"/>
        <v>A+J=</v>
      </c>
      <c r="AA886" s="117">
        <f t="shared" si="465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22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3"/>
      <c r="DE886" s="1"/>
      <c r="DF886" s="1"/>
      <c r="DG886" s="1"/>
      <c r="DH886" s="1"/>
      <c r="DI886" s="1"/>
      <c r="DJ886" s="1"/>
      <c r="DK886" s="1"/>
      <c r="DL886" s="1"/>
      <c r="DM886" s="1"/>
      <c r="DN886" s="4"/>
      <c r="DO886" s="1"/>
      <c r="DP886" s="1"/>
      <c r="DQ886" s="1"/>
      <c r="DR886" s="1"/>
      <c r="DS886" s="1"/>
      <c r="DT886" s="1"/>
    </row>
    <row r="887" spans="1:124" ht="12.75" x14ac:dyDescent="0.2">
      <c r="A887" s="111">
        <f t="shared" si="455"/>
        <v>45152</v>
      </c>
      <c r="B887" s="112">
        <f t="shared" si="448"/>
        <v>0</v>
      </c>
      <c r="C887" s="112">
        <f t="shared" si="461"/>
        <v>0</v>
      </c>
      <c r="D887" s="113">
        <f t="shared" si="456"/>
        <v>5692.31</v>
      </c>
      <c r="E887" s="114">
        <f t="shared" si="469"/>
        <v>5739.56</v>
      </c>
      <c r="F887" s="115">
        <f t="shared" si="470"/>
        <v>45097</v>
      </c>
      <c r="G887" s="116">
        <f t="shared" si="449"/>
        <v>8.3006723105383262E-3</v>
      </c>
      <c r="H887" s="117">
        <f t="shared" si="457"/>
        <v>45159</v>
      </c>
      <c r="I887" s="117">
        <f t="shared" si="450"/>
        <v>45159</v>
      </c>
      <c r="J887" s="118">
        <f t="shared" si="458"/>
        <v>22</v>
      </c>
      <c r="K887" s="118">
        <f t="shared" si="473"/>
        <v>17</v>
      </c>
      <c r="L887" s="8">
        <f t="shared" si="459"/>
        <v>1.0064081199999999</v>
      </c>
      <c r="M887" s="119">
        <f t="shared" si="472"/>
        <v>1.0083006699999999</v>
      </c>
      <c r="N887" s="119">
        <f t="shared" si="466"/>
        <v>1.248048741498935</v>
      </c>
      <c r="O887" s="112">
        <f t="shared" si="471"/>
        <v>1.2560463799999999</v>
      </c>
      <c r="P887" s="112">
        <f t="shared" si="451"/>
        <v>0</v>
      </c>
      <c r="Q887" s="162">
        <f t="shared" si="462"/>
        <v>0</v>
      </c>
      <c r="R887" s="30">
        <f t="shared" si="463"/>
        <v>0</v>
      </c>
      <c r="S887" s="112">
        <f t="shared" si="468"/>
        <v>0</v>
      </c>
      <c r="T887" s="122">
        <f t="shared" si="460"/>
        <v>0.20100000000000001</v>
      </c>
      <c r="U887" s="120">
        <f t="shared" si="467"/>
        <v>17</v>
      </c>
      <c r="V887" s="120">
        <v>252</v>
      </c>
      <c r="W887" s="119">
        <f t="shared" si="452"/>
        <v>1.0124323099999999</v>
      </c>
      <c r="X887" s="112">
        <f t="shared" si="453"/>
        <v>0</v>
      </c>
      <c r="Y887" s="112">
        <f t="shared" si="454"/>
        <v>0</v>
      </c>
      <c r="Z887" s="125" t="str">
        <f t="shared" si="464"/>
        <v>A+J=</v>
      </c>
      <c r="AA887" s="117">
        <f t="shared" si="465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22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3"/>
      <c r="DE887" s="1"/>
      <c r="DF887" s="1"/>
      <c r="DG887" s="1"/>
      <c r="DH887" s="1"/>
      <c r="DI887" s="1"/>
      <c r="DJ887" s="1"/>
      <c r="DK887" s="1"/>
      <c r="DL887" s="1"/>
      <c r="DM887" s="1"/>
      <c r="DN887" s="4"/>
      <c r="DO887" s="1"/>
      <c r="DP887" s="1"/>
      <c r="DQ887" s="1"/>
      <c r="DR887" s="1"/>
      <c r="DS887" s="1"/>
      <c r="DT887" s="1"/>
    </row>
    <row r="888" spans="1:124" ht="12.75" x14ac:dyDescent="0.2">
      <c r="A888" s="111">
        <f t="shared" si="455"/>
        <v>45153</v>
      </c>
      <c r="B888" s="112">
        <f t="shared" si="448"/>
        <v>0</v>
      </c>
      <c r="C888" s="112">
        <f t="shared" si="461"/>
        <v>0</v>
      </c>
      <c r="D888" s="113">
        <f t="shared" si="456"/>
        <v>5692.31</v>
      </c>
      <c r="E888" s="114">
        <f t="shared" si="469"/>
        <v>5739.56</v>
      </c>
      <c r="F888" s="115">
        <f t="shared" si="470"/>
        <v>45097</v>
      </c>
      <c r="G888" s="116">
        <f t="shared" si="449"/>
        <v>8.3006723105383262E-3</v>
      </c>
      <c r="H888" s="117">
        <f t="shared" si="457"/>
        <v>45159</v>
      </c>
      <c r="I888" s="117">
        <f t="shared" si="450"/>
        <v>45159</v>
      </c>
      <c r="J888" s="118">
        <f t="shared" si="458"/>
        <v>22</v>
      </c>
      <c r="K888" s="118">
        <f t="shared" si="473"/>
        <v>18</v>
      </c>
      <c r="L888" s="8">
        <f t="shared" si="459"/>
        <v>1.0067863500000001</v>
      </c>
      <c r="M888" s="119">
        <f t="shared" si="472"/>
        <v>1.0083006699999999</v>
      </c>
      <c r="N888" s="119">
        <f t="shared" si="466"/>
        <v>1.248048741498935</v>
      </c>
      <c r="O888" s="112">
        <f t="shared" si="471"/>
        <v>1.2565184300000001</v>
      </c>
      <c r="P888" s="112">
        <f t="shared" si="451"/>
        <v>0</v>
      </c>
      <c r="Q888" s="162">
        <f t="shared" si="462"/>
        <v>0</v>
      </c>
      <c r="R888" s="30">
        <f t="shared" si="463"/>
        <v>0</v>
      </c>
      <c r="S888" s="112">
        <f t="shared" si="468"/>
        <v>0</v>
      </c>
      <c r="T888" s="122">
        <f t="shared" si="460"/>
        <v>0.20100000000000001</v>
      </c>
      <c r="U888" s="120">
        <f t="shared" si="467"/>
        <v>18</v>
      </c>
      <c r="V888" s="120">
        <v>252</v>
      </c>
      <c r="W888" s="119">
        <f t="shared" si="452"/>
        <v>1.0131684169999999</v>
      </c>
      <c r="X888" s="112">
        <f t="shared" si="453"/>
        <v>0</v>
      </c>
      <c r="Y888" s="112">
        <f t="shared" si="454"/>
        <v>0</v>
      </c>
      <c r="Z888" s="125" t="str">
        <f t="shared" si="464"/>
        <v>A+J=</v>
      </c>
      <c r="AA888" s="117">
        <f t="shared" si="465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22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3"/>
      <c r="DE888" s="1"/>
      <c r="DF888" s="1"/>
      <c r="DG888" s="1"/>
      <c r="DH888" s="1"/>
      <c r="DI888" s="1"/>
      <c r="DJ888" s="1"/>
      <c r="DK888" s="1"/>
      <c r="DL888" s="1"/>
      <c r="DM888" s="1"/>
      <c r="DN888" s="4"/>
      <c r="DO888" s="1"/>
      <c r="DP888" s="1"/>
      <c r="DQ888" s="1"/>
      <c r="DR888" s="1"/>
      <c r="DS888" s="1"/>
      <c r="DT888" s="1"/>
    </row>
    <row r="889" spans="1:124" ht="12.75" x14ac:dyDescent="0.2">
      <c r="A889" s="111">
        <f t="shared" si="455"/>
        <v>45154</v>
      </c>
      <c r="B889" s="112">
        <f t="shared" si="448"/>
        <v>0</v>
      </c>
      <c r="C889" s="112">
        <f t="shared" si="461"/>
        <v>0</v>
      </c>
      <c r="D889" s="113">
        <f t="shared" si="456"/>
        <v>5692.31</v>
      </c>
      <c r="E889" s="114">
        <f t="shared" si="469"/>
        <v>5739.56</v>
      </c>
      <c r="F889" s="115">
        <f t="shared" si="470"/>
        <v>45097</v>
      </c>
      <c r="G889" s="116">
        <f t="shared" si="449"/>
        <v>8.3006723105383262E-3</v>
      </c>
      <c r="H889" s="117">
        <f t="shared" si="457"/>
        <v>45159</v>
      </c>
      <c r="I889" s="117">
        <f t="shared" si="450"/>
        <v>45159</v>
      </c>
      <c r="J889" s="118">
        <f t="shared" si="458"/>
        <v>22</v>
      </c>
      <c r="K889" s="118">
        <f t="shared" si="473"/>
        <v>19</v>
      </c>
      <c r="L889" s="8">
        <f t="shared" si="459"/>
        <v>1.0071647100000001</v>
      </c>
      <c r="M889" s="119">
        <f t="shared" si="472"/>
        <v>1.0083006699999999</v>
      </c>
      <c r="N889" s="119">
        <f t="shared" si="466"/>
        <v>1.248048741498935</v>
      </c>
      <c r="O889" s="112">
        <f t="shared" si="471"/>
        <v>1.2569906399999999</v>
      </c>
      <c r="P889" s="112">
        <f t="shared" si="451"/>
        <v>0</v>
      </c>
      <c r="Q889" s="162">
        <f t="shared" si="462"/>
        <v>0</v>
      </c>
      <c r="R889" s="30">
        <f t="shared" si="463"/>
        <v>0</v>
      </c>
      <c r="S889" s="112">
        <f t="shared" si="468"/>
        <v>0</v>
      </c>
      <c r="T889" s="122">
        <f t="shared" si="460"/>
        <v>0.20100000000000001</v>
      </c>
      <c r="U889" s="120">
        <f t="shared" si="467"/>
        <v>19</v>
      </c>
      <c r="V889" s="120">
        <v>252</v>
      </c>
      <c r="W889" s="119">
        <f t="shared" si="452"/>
        <v>1.0139050590000001</v>
      </c>
      <c r="X889" s="112">
        <f t="shared" si="453"/>
        <v>0</v>
      </c>
      <c r="Y889" s="112">
        <f t="shared" si="454"/>
        <v>0</v>
      </c>
      <c r="Z889" s="125" t="str">
        <f t="shared" si="464"/>
        <v>A+J=</v>
      </c>
      <c r="AA889" s="117">
        <f t="shared" si="465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22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3"/>
      <c r="DE889" s="1"/>
      <c r="DF889" s="1"/>
      <c r="DG889" s="1"/>
      <c r="DH889" s="1"/>
      <c r="DI889" s="1"/>
      <c r="DJ889" s="1"/>
      <c r="DK889" s="1"/>
      <c r="DL889" s="1"/>
      <c r="DM889" s="1"/>
      <c r="DN889" s="4"/>
      <c r="DO889" s="1"/>
      <c r="DP889" s="1"/>
      <c r="DQ889" s="1"/>
      <c r="DR889" s="1"/>
      <c r="DS889" s="1"/>
      <c r="DT889" s="1"/>
    </row>
    <row r="890" spans="1:124" ht="12.75" x14ac:dyDescent="0.2">
      <c r="A890" s="111">
        <f t="shared" si="455"/>
        <v>45155</v>
      </c>
      <c r="B890" s="112">
        <f t="shared" si="448"/>
        <v>0</v>
      </c>
      <c r="C890" s="112">
        <f t="shared" si="461"/>
        <v>0</v>
      </c>
      <c r="D890" s="113">
        <f t="shared" si="456"/>
        <v>5692.31</v>
      </c>
      <c r="E890" s="114">
        <f t="shared" si="469"/>
        <v>5739.56</v>
      </c>
      <c r="F890" s="115">
        <f t="shared" si="470"/>
        <v>45097</v>
      </c>
      <c r="G890" s="116">
        <f t="shared" si="449"/>
        <v>8.3006723105383262E-3</v>
      </c>
      <c r="H890" s="117">
        <f t="shared" si="457"/>
        <v>45159</v>
      </c>
      <c r="I890" s="117">
        <f t="shared" si="450"/>
        <v>45159</v>
      </c>
      <c r="J890" s="118">
        <f t="shared" si="458"/>
        <v>22</v>
      </c>
      <c r="K890" s="118">
        <f t="shared" si="473"/>
        <v>20</v>
      </c>
      <c r="L890" s="8">
        <f t="shared" si="459"/>
        <v>1.0075432200000001</v>
      </c>
      <c r="M890" s="119">
        <f t="shared" si="472"/>
        <v>1.0083006699999999</v>
      </c>
      <c r="N890" s="119">
        <f t="shared" si="466"/>
        <v>1.248048741498935</v>
      </c>
      <c r="O890" s="112">
        <f t="shared" si="471"/>
        <v>1.25746304</v>
      </c>
      <c r="P890" s="112">
        <f t="shared" si="451"/>
        <v>0</v>
      </c>
      <c r="Q890" s="162">
        <f t="shared" si="462"/>
        <v>0</v>
      </c>
      <c r="R890" s="30">
        <f t="shared" si="463"/>
        <v>0</v>
      </c>
      <c r="S890" s="112">
        <f t="shared" si="468"/>
        <v>0</v>
      </c>
      <c r="T890" s="122">
        <f t="shared" si="460"/>
        <v>0.20100000000000001</v>
      </c>
      <c r="U890" s="120">
        <f t="shared" si="467"/>
        <v>20</v>
      </c>
      <c r="V890" s="120">
        <v>252</v>
      </c>
      <c r="W890" s="119">
        <f t="shared" si="452"/>
        <v>1.0146422369999999</v>
      </c>
      <c r="X890" s="112">
        <f t="shared" si="453"/>
        <v>0</v>
      </c>
      <c r="Y890" s="112">
        <f t="shared" si="454"/>
        <v>0</v>
      </c>
      <c r="Z890" s="125" t="str">
        <f t="shared" si="464"/>
        <v>A+J=</v>
      </c>
      <c r="AA890" s="117">
        <f t="shared" si="465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22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3"/>
      <c r="DE890" s="1"/>
      <c r="DF890" s="1"/>
      <c r="DG890" s="1"/>
      <c r="DH890" s="1"/>
      <c r="DI890" s="1"/>
      <c r="DJ890" s="1"/>
      <c r="DK890" s="1"/>
      <c r="DL890" s="1"/>
      <c r="DM890" s="1"/>
      <c r="DN890" s="4"/>
      <c r="DO890" s="1"/>
      <c r="DP890" s="1"/>
      <c r="DQ890" s="1"/>
      <c r="DR890" s="1"/>
      <c r="DS890" s="1"/>
      <c r="DT890" s="1"/>
    </row>
    <row r="891" spans="1:124" ht="12.75" x14ac:dyDescent="0.2">
      <c r="A891" s="111">
        <f t="shared" si="455"/>
        <v>45156</v>
      </c>
      <c r="B891" s="112">
        <f t="shared" si="448"/>
        <v>0</v>
      </c>
      <c r="C891" s="112">
        <f t="shared" si="461"/>
        <v>0</v>
      </c>
      <c r="D891" s="113">
        <f t="shared" si="456"/>
        <v>5692.31</v>
      </c>
      <c r="E891" s="114">
        <f t="shared" si="469"/>
        <v>5739.56</v>
      </c>
      <c r="F891" s="115">
        <f t="shared" si="470"/>
        <v>45097</v>
      </c>
      <c r="G891" s="116">
        <f t="shared" si="449"/>
        <v>8.3006723105383262E-3</v>
      </c>
      <c r="H891" s="117">
        <f t="shared" si="457"/>
        <v>45159</v>
      </c>
      <c r="I891" s="117">
        <f t="shared" si="450"/>
        <v>45159</v>
      </c>
      <c r="J891" s="118">
        <f t="shared" si="458"/>
        <v>22</v>
      </c>
      <c r="K891" s="118">
        <f t="shared" si="473"/>
        <v>21</v>
      </c>
      <c r="L891" s="8">
        <f t="shared" si="459"/>
        <v>1.0079218700000001</v>
      </c>
      <c r="M891" s="119">
        <f t="shared" si="472"/>
        <v>1.0083006699999999</v>
      </c>
      <c r="N891" s="119">
        <f t="shared" si="466"/>
        <v>1.248048741498935</v>
      </c>
      <c r="O891" s="112">
        <f t="shared" si="471"/>
        <v>1.25793562</v>
      </c>
      <c r="P891" s="112">
        <f t="shared" si="451"/>
        <v>0</v>
      </c>
      <c r="Q891" s="162">
        <f t="shared" si="462"/>
        <v>0</v>
      </c>
      <c r="R891" s="30">
        <f t="shared" si="463"/>
        <v>0</v>
      </c>
      <c r="S891" s="112">
        <f t="shared" si="468"/>
        <v>0</v>
      </c>
      <c r="T891" s="122">
        <f t="shared" si="460"/>
        <v>0.20100000000000001</v>
      </c>
      <c r="U891" s="120">
        <f t="shared" si="467"/>
        <v>21</v>
      </c>
      <c r="V891" s="120">
        <v>252</v>
      </c>
      <c r="W891" s="119">
        <f t="shared" si="452"/>
        <v>1.0153799509999999</v>
      </c>
      <c r="X891" s="112">
        <f t="shared" si="453"/>
        <v>0</v>
      </c>
      <c r="Y891" s="112">
        <f t="shared" si="454"/>
        <v>0</v>
      </c>
      <c r="Z891" s="125" t="str">
        <f t="shared" si="464"/>
        <v>A+J=</v>
      </c>
      <c r="AA891" s="117">
        <f t="shared" si="465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22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3"/>
      <c r="DE891" s="1"/>
      <c r="DF891" s="1"/>
      <c r="DG891" s="1"/>
      <c r="DH891" s="1"/>
      <c r="DI891" s="1"/>
      <c r="DJ891" s="1"/>
      <c r="DK891" s="1"/>
      <c r="DL891" s="1"/>
      <c r="DM891" s="1"/>
      <c r="DN891" s="4"/>
      <c r="DO891" s="1"/>
      <c r="DP891" s="1"/>
      <c r="DQ891" s="1"/>
      <c r="DR891" s="1"/>
      <c r="DS891" s="1"/>
      <c r="DT891" s="1"/>
    </row>
    <row r="892" spans="1:124" ht="12.75" x14ac:dyDescent="0.2">
      <c r="A892" s="111">
        <f t="shared" si="455"/>
        <v>45157</v>
      </c>
      <c r="B892" s="112">
        <f t="shared" si="448"/>
        <v>0</v>
      </c>
      <c r="C892" s="112">
        <f t="shared" si="461"/>
        <v>0</v>
      </c>
      <c r="D892" s="113">
        <f t="shared" si="456"/>
        <v>5692.31</v>
      </c>
      <c r="E892" s="114">
        <f t="shared" si="469"/>
        <v>5739.56</v>
      </c>
      <c r="F892" s="115">
        <f t="shared" si="470"/>
        <v>45097</v>
      </c>
      <c r="G892" s="116">
        <f t="shared" si="449"/>
        <v>8.3006723105383262E-3</v>
      </c>
      <c r="H892" s="117">
        <f t="shared" si="457"/>
        <v>45159</v>
      </c>
      <c r="I892" s="117">
        <f t="shared" si="450"/>
        <v>45159</v>
      </c>
      <c r="J892" s="118">
        <f t="shared" si="458"/>
        <v>22</v>
      </c>
      <c r="K892" s="118">
        <f t="shared" si="473"/>
        <v>22</v>
      </c>
      <c r="L892" s="8">
        <f t="shared" si="459"/>
        <v>1.0083006699999999</v>
      </c>
      <c r="M892" s="119">
        <f t="shared" si="472"/>
        <v>1.0083006699999999</v>
      </c>
      <c r="N892" s="119">
        <f t="shared" si="466"/>
        <v>1.248048741498935</v>
      </c>
      <c r="O892" s="112">
        <f t="shared" si="471"/>
        <v>1.2584083800000001</v>
      </c>
      <c r="P892" s="112">
        <f t="shared" si="451"/>
        <v>0</v>
      </c>
      <c r="Q892" s="162">
        <f t="shared" si="462"/>
        <v>0</v>
      </c>
      <c r="R892" s="30">
        <f t="shared" si="463"/>
        <v>0</v>
      </c>
      <c r="S892" s="112">
        <f t="shared" si="468"/>
        <v>0</v>
      </c>
      <c r="T892" s="122">
        <f t="shared" si="460"/>
        <v>0.20100000000000001</v>
      </c>
      <c r="U892" s="120">
        <f t="shared" si="467"/>
        <v>22</v>
      </c>
      <c r="V892" s="120">
        <v>252</v>
      </c>
      <c r="W892" s="119">
        <f t="shared" si="452"/>
        <v>1.0161182010000001</v>
      </c>
      <c r="X892" s="112">
        <f t="shared" si="453"/>
        <v>0</v>
      </c>
      <c r="Y892" s="112">
        <f t="shared" si="454"/>
        <v>0</v>
      </c>
      <c r="Z892" s="125" t="str">
        <f t="shared" si="464"/>
        <v>A+J=</v>
      </c>
      <c r="AA892" s="117">
        <f t="shared" si="465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22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3"/>
      <c r="DE892" s="1"/>
      <c r="DF892" s="1"/>
      <c r="DG892" s="1"/>
      <c r="DH892" s="1"/>
      <c r="DI892" s="1"/>
      <c r="DJ892" s="1"/>
      <c r="DK892" s="1"/>
      <c r="DL892" s="1"/>
      <c r="DM892" s="1"/>
      <c r="DN892" s="4"/>
      <c r="DO892" s="1"/>
      <c r="DP892" s="1"/>
      <c r="DQ892" s="1"/>
      <c r="DR892" s="1"/>
      <c r="DS892" s="1"/>
      <c r="DT892" s="1"/>
    </row>
    <row r="893" spans="1:124" ht="12.75" x14ac:dyDescent="0.2">
      <c r="A893" s="111">
        <f t="shared" si="455"/>
        <v>45158</v>
      </c>
      <c r="B893" s="112">
        <f t="shared" si="448"/>
        <v>0</v>
      </c>
      <c r="C893" s="112">
        <f t="shared" si="461"/>
        <v>0</v>
      </c>
      <c r="D893" s="113">
        <f t="shared" si="456"/>
        <v>5692.31</v>
      </c>
      <c r="E893" s="114">
        <f t="shared" si="469"/>
        <v>5739.56</v>
      </c>
      <c r="F893" s="115">
        <f t="shared" si="470"/>
        <v>45097</v>
      </c>
      <c r="G893" s="116">
        <f t="shared" si="449"/>
        <v>8.3006723105383262E-3</v>
      </c>
      <c r="H893" s="117">
        <f t="shared" si="457"/>
        <v>45189</v>
      </c>
      <c r="I893" s="117">
        <f t="shared" si="450"/>
        <v>45159</v>
      </c>
      <c r="J893" s="118">
        <f t="shared" si="458"/>
        <v>22</v>
      </c>
      <c r="K893" s="118">
        <f t="shared" si="473"/>
        <v>22</v>
      </c>
      <c r="L893" s="8">
        <f t="shared" si="459"/>
        <v>1.0083006699999999</v>
      </c>
      <c r="M893" s="119">
        <f t="shared" si="472"/>
        <v>1.0083006699999999</v>
      </c>
      <c r="N893" s="119">
        <f t="shared" si="466"/>
        <v>1.248048741498935</v>
      </c>
      <c r="O893" s="112">
        <f t="shared" si="471"/>
        <v>1.2584083800000001</v>
      </c>
      <c r="P893" s="112">
        <f t="shared" si="451"/>
        <v>0</v>
      </c>
      <c r="Q893" s="162">
        <f t="shared" si="462"/>
        <v>0</v>
      </c>
      <c r="R893" s="30">
        <f t="shared" si="463"/>
        <v>0</v>
      </c>
      <c r="S893" s="112">
        <f t="shared" si="468"/>
        <v>0</v>
      </c>
      <c r="T893" s="122">
        <f t="shared" si="460"/>
        <v>0.20100000000000001</v>
      </c>
      <c r="U893" s="120">
        <f t="shared" si="467"/>
        <v>22</v>
      </c>
      <c r="V893" s="120">
        <v>252</v>
      </c>
      <c r="W893" s="119">
        <f t="shared" si="452"/>
        <v>1.0161182010000001</v>
      </c>
      <c r="X893" s="112">
        <f t="shared" si="453"/>
        <v>0</v>
      </c>
      <c r="Y893" s="112">
        <f t="shared" si="454"/>
        <v>0</v>
      </c>
      <c r="Z893" s="125" t="str">
        <f t="shared" si="464"/>
        <v>A+J=</v>
      </c>
      <c r="AA893" s="117">
        <f t="shared" si="465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22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3"/>
      <c r="DE893" s="1"/>
      <c r="DF893" s="1"/>
      <c r="DG893" s="1"/>
      <c r="DH893" s="1"/>
      <c r="DI893" s="1"/>
      <c r="DJ893" s="1"/>
      <c r="DK893" s="1"/>
      <c r="DL893" s="1"/>
      <c r="DM893" s="1"/>
      <c r="DN893" s="4"/>
      <c r="DO893" s="1"/>
      <c r="DP893" s="1"/>
      <c r="DQ893" s="1"/>
      <c r="DR893" s="1"/>
      <c r="DS893" s="1"/>
      <c r="DT893" s="1"/>
    </row>
    <row r="894" spans="1:124" ht="12.75" x14ac:dyDescent="0.2">
      <c r="A894" s="111">
        <f t="shared" si="455"/>
        <v>45159</v>
      </c>
      <c r="B894" s="112">
        <f t="shared" si="448"/>
        <v>0</v>
      </c>
      <c r="C894" s="112">
        <f t="shared" si="461"/>
        <v>0</v>
      </c>
      <c r="D894" s="113">
        <f t="shared" si="456"/>
        <v>5692.31</v>
      </c>
      <c r="E894" s="114">
        <f t="shared" si="469"/>
        <v>5739.56</v>
      </c>
      <c r="F894" s="115">
        <f t="shared" si="470"/>
        <v>45097</v>
      </c>
      <c r="G894" s="116">
        <f t="shared" si="449"/>
        <v>8.3006723105383262E-3</v>
      </c>
      <c r="H894" s="117">
        <f t="shared" si="457"/>
        <v>45189</v>
      </c>
      <c r="I894" s="117">
        <f t="shared" si="450"/>
        <v>45159</v>
      </c>
      <c r="J894" s="118">
        <f t="shared" si="458"/>
        <v>22</v>
      </c>
      <c r="K894" s="118">
        <f t="shared" si="473"/>
        <v>22</v>
      </c>
      <c r="L894" s="8">
        <f t="shared" si="459"/>
        <v>1.0083006699999999</v>
      </c>
      <c r="M894" s="119">
        <f t="shared" si="472"/>
        <v>1.0083006699999999</v>
      </c>
      <c r="N894" s="119">
        <f t="shared" si="466"/>
        <v>1.248048741498935</v>
      </c>
      <c r="O894" s="112">
        <f t="shared" si="471"/>
        <v>1.2584083800000001</v>
      </c>
      <c r="P894" s="112">
        <f t="shared" si="451"/>
        <v>0</v>
      </c>
      <c r="Q894" s="162">
        <f t="shared" si="462"/>
        <v>29</v>
      </c>
      <c r="R894" s="30">
        <f t="shared" si="463"/>
        <v>5.851E-2</v>
      </c>
      <c r="S894" s="112">
        <f t="shared" si="468"/>
        <v>0</v>
      </c>
      <c r="T894" s="122">
        <f t="shared" si="460"/>
        <v>0.20100000000000001</v>
      </c>
      <c r="U894" s="120">
        <f t="shared" si="467"/>
        <v>22</v>
      </c>
      <c r="V894" s="120">
        <v>252</v>
      </c>
      <c r="W894" s="119">
        <f t="shared" si="452"/>
        <v>1.0161182010000001</v>
      </c>
      <c r="X894" s="112">
        <f t="shared" si="453"/>
        <v>0</v>
      </c>
      <c r="Y894" s="112">
        <f t="shared" si="454"/>
        <v>0</v>
      </c>
      <c r="Z894" s="125" t="str">
        <f t="shared" si="464"/>
        <v>A+J=</v>
      </c>
      <c r="AA894" s="117">
        <f t="shared" si="465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22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3"/>
      <c r="DE894" s="1"/>
      <c r="DF894" s="1"/>
      <c r="DG894" s="1"/>
      <c r="DH894" s="1"/>
      <c r="DI894" s="1"/>
      <c r="DJ894" s="1"/>
      <c r="DK894" s="1"/>
      <c r="DL894" s="1"/>
      <c r="DM894" s="1"/>
      <c r="DN894" s="4"/>
      <c r="DO894" s="1"/>
      <c r="DP894" s="1"/>
      <c r="DQ894" s="1"/>
      <c r="DR894" s="1"/>
      <c r="DS894" s="1"/>
      <c r="DT894" s="1"/>
    </row>
    <row r="895" spans="1:124" ht="12.75" x14ac:dyDescent="0.2">
      <c r="A895" s="111">
        <f t="shared" si="455"/>
        <v>45160</v>
      </c>
      <c r="B895" s="112">
        <f t="shared" si="448"/>
        <v>0</v>
      </c>
      <c r="C895" s="112">
        <f t="shared" si="461"/>
        <v>0</v>
      </c>
      <c r="D895" s="113">
        <f t="shared" si="456"/>
        <v>5692.31</v>
      </c>
      <c r="E895" s="114">
        <f t="shared" si="469"/>
        <v>5739.56</v>
      </c>
      <c r="F895" s="115">
        <f t="shared" si="470"/>
        <v>45128</v>
      </c>
      <c r="G895" s="116">
        <f t="shared" si="449"/>
        <v>8.3006723105383262E-3</v>
      </c>
      <c r="H895" s="117">
        <f t="shared" si="457"/>
        <v>45189</v>
      </c>
      <c r="I895" s="117">
        <f t="shared" si="450"/>
        <v>45189</v>
      </c>
      <c r="J895" s="118">
        <f t="shared" si="458"/>
        <v>21</v>
      </c>
      <c r="K895" s="118">
        <f t="shared" si="473"/>
        <v>1</v>
      </c>
      <c r="L895" s="8">
        <f t="shared" si="459"/>
        <v>1.00039371</v>
      </c>
      <c r="M895" s="119">
        <f t="shared" si="472"/>
        <v>1.0083006699999999</v>
      </c>
      <c r="N895" s="119">
        <f t="shared" si="466"/>
        <v>1.2584083822460328</v>
      </c>
      <c r="O895" s="112">
        <f t="shared" si="471"/>
        <v>1.2589038299999999</v>
      </c>
      <c r="P895" s="112">
        <f t="shared" si="451"/>
        <v>0</v>
      </c>
      <c r="Q895" s="162">
        <f t="shared" si="462"/>
        <v>0</v>
      </c>
      <c r="R895" s="30">
        <f t="shared" si="463"/>
        <v>0</v>
      </c>
      <c r="S895" s="112">
        <f t="shared" si="468"/>
        <v>0</v>
      </c>
      <c r="T895" s="122">
        <f t="shared" si="460"/>
        <v>0.20100000000000001</v>
      </c>
      <c r="U895" s="120">
        <f t="shared" si="467"/>
        <v>1</v>
      </c>
      <c r="V895" s="120">
        <v>252</v>
      </c>
      <c r="W895" s="119">
        <f t="shared" si="452"/>
        <v>1.000727068</v>
      </c>
      <c r="X895" s="112">
        <f t="shared" si="453"/>
        <v>0</v>
      </c>
      <c r="Y895" s="112">
        <f t="shared" si="454"/>
        <v>0</v>
      </c>
      <c r="Z895" s="125" t="str">
        <f t="shared" si="464"/>
        <v>A+J=</v>
      </c>
      <c r="AA895" s="117">
        <f t="shared" si="465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22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3"/>
      <c r="DE895" s="1"/>
      <c r="DF895" s="1"/>
      <c r="DG895" s="1"/>
      <c r="DH895" s="1"/>
      <c r="DI895" s="1"/>
      <c r="DJ895" s="1"/>
      <c r="DK895" s="1"/>
      <c r="DL895" s="1"/>
      <c r="DM895" s="1"/>
      <c r="DN895" s="4"/>
      <c r="DO895" s="1"/>
      <c r="DP895" s="1"/>
      <c r="DQ895" s="1"/>
      <c r="DR895" s="1"/>
      <c r="DS895" s="1"/>
      <c r="DT895" s="1"/>
    </row>
    <row r="896" spans="1:124" ht="12.75" x14ac:dyDescent="0.2">
      <c r="A896" s="111">
        <f t="shared" si="455"/>
        <v>45161</v>
      </c>
      <c r="B896" s="112">
        <f t="shared" si="448"/>
        <v>0</v>
      </c>
      <c r="C896" s="112">
        <f t="shared" si="461"/>
        <v>0</v>
      </c>
      <c r="D896" s="113">
        <f t="shared" si="456"/>
        <v>5692.31</v>
      </c>
      <c r="E896" s="114">
        <f t="shared" si="469"/>
        <v>5739.56</v>
      </c>
      <c r="F896" s="115">
        <f t="shared" si="470"/>
        <v>45128</v>
      </c>
      <c r="G896" s="116">
        <f t="shared" si="449"/>
        <v>8.3006723105383262E-3</v>
      </c>
      <c r="H896" s="117">
        <f t="shared" si="457"/>
        <v>45189</v>
      </c>
      <c r="I896" s="117">
        <f t="shared" si="450"/>
        <v>45189</v>
      </c>
      <c r="J896" s="118">
        <f t="shared" si="458"/>
        <v>21</v>
      </c>
      <c r="K896" s="118">
        <f t="shared" si="473"/>
        <v>2</v>
      </c>
      <c r="L896" s="8">
        <f t="shared" si="459"/>
        <v>1.0007875799999999</v>
      </c>
      <c r="M896" s="119">
        <f t="shared" si="472"/>
        <v>1.0083006699999999</v>
      </c>
      <c r="N896" s="119">
        <f t="shared" si="466"/>
        <v>1.2584083822460328</v>
      </c>
      <c r="O896" s="112">
        <f t="shared" si="471"/>
        <v>1.25939947</v>
      </c>
      <c r="P896" s="112">
        <f t="shared" si="451"/>
        <v>0</v>
      </c>
      <c r="Q896" s="162">
        <f t="shared" si="462"/>
        <v>0</v>
      </c>
      <c r="R896" s="30">
        <f t="shared" si="463"/>
        <v>0</v>
      </c>
      <c r="S896" s="112">
        <f t="shared" si="468"/>
        <v>0</v>
      </c>
      <c r="T896" s="122">
        <f t="shared" si="460"/>
        <v>0.20100000000000001</v>
      </c>
      <c r="U896" s="120">
        <f t="shared" si="467"/>
        <v>2</v>
      </c>
      <c r="V896" s="120">
        <v>252</v>
      </c>
      <c r="W896" s="119">
        <f t="shared" si="452"/>
        <v>1.0014546639999999</v>
      </c>
      <c r="X896" s="112">
        <f t="shared" si="453"/>
        <v>0</v>
      </c>
      <c r="Y896" s="112">
        <f t="shared" si="454"/>
        <v>0</v>
      </c>
      <c r="Z896" s="125" t="str">
        <f t="shared" si="464"/>
        <v>A+J=</v>
      </c>
      <c r="AA896" s="117">
        <f t="shared" si="465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22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3"/>
      <c r="DE896" s="1"/>
      <c r="DF896" s="1"/>
      <c r="DG896" s="1"/>
      <c r="DH896" s="1"/>
      <c r="DI896" s="1"/>
      <c r="DJ896" s="1"/>
      <c r="DK896" s="1"/>
      <c r="DL896" s="1"/>
      <c r="DM896" s="1"/>
      <c r="DN896" s="4"/>
      <c r="DO896" s="1"/>
      <c r="DP896" s="1"/>
      <c r="DQ896" s="1"/>
      <c r="DR896" s="1"/>
      <c r="DS896" s="1"/>
      <c r="DT896" s="1"/>
    </row>
    <row r="897" spans="1:124" ht="12.75" x14ac:dyDescent="0.2">
      <c r="A897" s="111">
        <f t="shared" si="455"/>
        <v>45162</v>
      </c>
      <c r="B897" s="112">
        <f t="shared" si="448"/>
        <v>0</v>
      </c>
      <c r="C897" s="112">
        <f t="shared" si="461"/>
        <v>0</v>
      </c>
      <c r="D897" s="113">
        <f t="shared" si="456"/>
        <v>5692.31</v>
      </c>
      <c r="E897" s="114">
        <f t="shared" si="469"/>
        <v>5739.56</v>
      </c>
      <c r="F897" s="115">
        <f t="shared" si="470"/>
        <v>45128</v>
      </c>
      <c r="G897" s="116">
        <f t="shared" si="449"/>
        <v>8.3006723105383262E-3</v>
      </c>
      <c r="H897" s="117">
        <f t="shared" si="457"/>
        <v>45189</v>
      </c>
      <c r="I897" s="117">
        <f t="shared" si="450"/>
        <v>45189</v>
      </c>
      <c r="J897" s="118">
        <f t="shared" si="458"/>
        <v>21</v>
      </c>
      <c r="K897" s="118">
        <f t="shared" si="473"/>
        <v>3</v>
      </c>
      <c r="L897" s="8">
        <f t="shared" si="459"/>
        <v>1.0011816099999999</v>
      </c>
      <c r="M897" s="119">
        <f t="shared" si="472"/>
        <v>1.0083006699999999</v>
      </c>
      <c r="N897" s="119">
        <f t="shared" si="466"/>
        <v>1.2584083822460328</v>
      </c>
      <c r="O897" s="112">
        <f t="shared" si="471"/>
        <v>1.25989533</v>
      </c>
      <c r="P897" s="112">
        <f t="shared" si="451"/>
        <v>0</v>
      </c>
      <c r="Q897" s="162">
        <f t="shared" si="462"/>
        <v>0</v>
      </c>
      <c r="R897" s="30">
        <f t="shared" si="463"/>
        <v>0</v>
      </c>
      <c r="S897" s="112">
        <f t="shared" si="468"/>
        <v>0</v>
      </c>
      <c r="T897" s="122">
        <f t="shared" si="460"/>
        <v>0.20100000000000001</v>
      </c>
      <c r="U897" s="120">
        <f t="shared" si="467"/>
        <v>3</v>
      </c>
      <c r="V897" s="120">
        <v>252</v>
      </c>
      <c r="W897" s="119">
        <f t="shared" si="452"/>
        <v>1.00218279</v>
      </c>
      <c r="X897" s="112">
        <f t="shared" si="453"/>
        <v>0</v>
      </c>
      <c r="Y897" s="112">
        <f t="shared" si="454"/>
        <v>0</v>
      </c>
      <c r="Z897" s="125" t="str">
        <f t="shared" si="464"/>
        <v>A+J=</v>
      </c>
      <c r="AA897" s="117">
        <f t="shared" si="465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22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3"/>
      <c r="DE897" s="1"/>
      <c r="DF897" s="1"/>
      <c r="DG897" s="1"/>
      <c r="DH897" s="1"/>
      <c r="DI897" s="1"/>
      <c r="DJ897" s="1"/>
      <c r="DK897" s="1"/>
      <c r="DL897" s="1"/>
      <c r="DM897" s="1"/>
      <c r="DN897" s="4"/>
      <c r="DO897" s="1"/>
      <c r="DP897" s="1"/>
      <c r="DQ897" s="1"/>
      <c r="DR897" s="1"/>
      <c r="DS897" s="1"/>
      <c r="DT897" s="1"/>
    </row>
    <row r="898" spans="1:124" ht="12.75" x14ac:dyDescent="0.2">
      <c r="A898" s="111">
        <f t="shared" si="455"/>
        <v>45163</v>
      </c>
      <c r="B898" s="112">
        <f t="shared" si="448"/>
        <v>0</v>
      </c>
      <c r="C898" s="112">
        <f t="shared" si="461"/>
        <v>0</v>
      </c>
      <c r="D898" s="113">
        <f t="shared" si="456"/>
        <v>5692.31</v>
      </c>
      <c r="E898" s="114">
        <f t="shared" si="469"/>
        <v>5739.56</v>
      </c>
      <c r="F898" s="115">
        <f t="shared" si="470"/>
        <v>45128</v>
      </c>
      <c r="G898" s="116">
        <f t="shared" si="449"/>
        <v>8.3006723105383262E-3</v>
      </c>
      <c r="H898" s="117">
        <f t="shared" si="457"/>
        <v>45189</v>
      </c>
      <c r="I898" s="117">
        <f t="shared" si="450"/>
        <v>45189</v>
      </c>
      <c r="J898" s="118">
        <f t="shared" si="458"/>
        <v>21</v>
      </c>
      <c r="K898" s="118">
        <f t="shared" si="473"/>
        <v>4</v>
      </c>
      <c r="L898" s="8">
        <f t="shared" si="459"/>
        <v>1.00157579</v>
      </c>
      <c r="M898" s="119">
        <f t="shared" si="472"/>
        <v>1.0083006699999999</v>
      </c>
      <c r="N898" s="119">
        <f t="shared" si="466"/>
        <v>1.2584083822460328</v>
      </c>
      <c r="O898" s="112">
        <f t="shared" si="471"/>
        <v>1.2603913600000001</v>
      </c>
      <c r="P898" s="112">
        <f t="shared" si="451"/>
        <v>0</v>
      </c>
      <c r="Q898" s="162">
        <f t="shared" si="462"/>
        <v>0</v>
      </c>
      <c r="R898" s="30">
        <f t="shared" si="463"/>
        <v>0</v>
      </c>
      <c r="S898" s="112">
        <f t="shared" si="468"/>
        <v>0</v>
      </c>
      <c r="T898" s="122">
        <f t="shared" si="460"/>
        <v>0.20100000000000001</v>
      </c>
      <c r="U898" s="120">
        <f t="shared" si="467"/>
        <v>4</v>
      </c>
      <c r="V898" s="120">
        <v>252</v>
      </c>
      <c r="W898" s="119">
        <f t="shared" si="452"/>
        <v>1.0029114450000001</v>
      </c>
      <c r="X898" s="112">
        <f t="shared" si="453"/>
        <v>0</v>
      </c>
      <c r="Y898" s="112">
        <f t="shared" si="454"/>
        <v>0</v>
      </c>
      <c r="Z898" s="125" t="str">
        <f t="shared" si="464"/>
        <v>A+J=</v>
      </c>
      <c r="AA898" s="117">
        <f t="shared" si="465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22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3"/>
      <c r="DE898" s="1"/>
      <c r="DF898" s="1"/>
      <c r="DG898" s="1"/>
      <c r="DH898" s="1"/>
      <c r="DI898" s="1"/>
      <c r="DJ898" s="1"/>
      <c r="DK898" s="1"/>
      <c r="DL898" s="1"/>
      <c r="DM898" s="1"/>
      <c r="DN898" s="4"/>
      <c r="DO898" s="1"/>
      <c r="DP898" s="1"/>
      <c r="DQ898" s="1"/>
      <c r="DR898" s="1"/>
      <c r="DS898" s="1"/>
      <c r="DT898" s="1"/>
    </row>
    <row r="899" spans="1:124" ht="12.75" x14ac:dyDescent="0.2">
      <c r="A899" s="111">
        <f t="shared" si="455"/>
        <v>45164</v>
      </c>
      <c r="B899" s="112">
        <f t="shared" si="448"/>
        <v>0</v>
      </c>
      <c r="C899" s="112">
        <f t="shared" si="461"/>
        <v>0</v>
      </c>
      <c r="D899" s="113">
        <f t="shared" si="456"/>
        <v>5692.31</v>
      </c>
      <c r="E899" s="114">
        <f t="shared" si="469"/>
        <v>5739.56</v>
      </c>
      <c r="F899" s="115">
        <f t="shared" si="470"/>
        <v>45128</v>
      </c>
      <c r="G899" s="116">
        <f t="shared" si="449"/>
        <v>8.3006723105383262E-3</v>
      </c>
      <c r="H899" s="117">
        <f t="shared" si="457"/>
        <v>45189</v>
      </c>
      <c r="I899" s="117">
        <f t="shared" si="450"/>
        <v>45189</v>
      </c>
      <c r="J899" s="118">
        <f t="shared" si="458"/>
        <v>21</v>
      </c>
      <c r="K899" s="118">
        <f t="shared" si="473"/>
        <v>5</v>
      </c>
      <c r="L899" s="8">
        <f t="shared" si="459"/>
        <v>1.0019701299999999</v>
      </c>
      <c r="M899" s="119">
        <f t="shared" si="472"/>
        <v>1.0083006699999999</v>
      </c>
      <c r="N899" s="119">
        <f t="shared" si="466"/>
        <v>1.2584083822460328</v>
      </c>
      <c r="O899" s="112">
        <f t="shared" si="471"/>
        <v>1.2608876099999999</v>
      </c>
      <c r="P899" s="112">
        <f t="shared" si="451"/>
        <v>0</v>
      </c>
      <c r="Q899" s="162">
        <f t="shared" si="462"/>
        <v>0</v>
      </c>
      <c r="R899" s="30">
        <f t="shared" si="463"/>
        <v>0</v>
      </c>
      <c r="S899" s="112">
        <f t="shared" si="468"/>
        <v>0</v>
      </c>
      <c r="T899" s="122">
        <f t="shared" si="460"/>
        <v>0.20100000000000001</v>
      </c>
      <c r="U899" s="120">
        <f t="shared" si="467"/>
        <v>5</v>
      </c>
      <c r="V899" s="120">
        <v>252</v>
      </c>
      <c r="W899" s="119">
        <f t="shared" si="452"/>
        <v>1.00364063</v>
      </c>
      <c r="X899" s="112">
        <f t="shared" si="453"/>
        <v>0</v>
      </c>
      <c r="Y899" s="112">
        <f t="shared" si="454"/>
        <v>0</v>
      </c>
      <c r="Z899" s="125" t="str">
        <f t="shared" si="464"/>
        <v>A+J=</v>
      </c>
      <c r="AA899" s="117">
        <f t="shared" si="465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22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3"/>
      <c r="DE899" s="1"/>
      <c r="DF899" s="1"/>
      <c r="DG899" s="1"/>
      <c r="DH899" s="1"/>
      <c r="DI899" s="1"/>
      <c r="DJ899" s="1"/>
      <c r="DK899" s="1"/>
      <c r="DL899" s="1"/>
      <c r="DM899" s="1"/>
      <c r="DN899" s="4"/>
      <c r="DO899" s="1"/>
      <c r="DP899" s="1"/>
      <c r="DQ899" s="1"/>
      <c r="DR899" s="1"/>
      <c r="DS899" s="1"/>
      <c r="DT899" s="1"/>
    </row>
    <row r="900" spans="1:124" ht="12.75" x14ac:dyDescent="0.2">
      <c r="A900" s="111">
        <f t="shared" si="455"/>
        <v>45165</v>
      </c>
      <c r="B900" s="112">
        <f t="shared" si="448"/>
        <v>0</v>
      </c>
      <c r="C900" s="112">
        <f t="shared" si="461"/>
        <v>0</v>
      </c>
      <c r="D900" s="113">
        <f t="shared" si="456"/>
        <v>5692.31</v>
      </c>
      <c r="E900" s="114">
        <f t="shared" si="469"/>
        <v>5739.56</v>
      </c>
      <c r="F900" s="115">
        <f t="shared" si="470"/>
        <v>45128</v>
      </c>
      <c r="G900" s="116">
        <f t="shared" si="449"/>
        <v>8.3006723105383262E-3</v>
      </c>
      <c r="H900" s="117">
        <f t="shared" si="457"/>
        <v>45189</v>
      </c>
      <c r="I900" s="117">
        <f t="shared" si="450"/>
        <v>45189</v>
      </c>
      <c r="J900" s="118">
        <f t="shared" si="458"/>
        <v>21</v>
      </c>
      <c r="K900" s="118">
        <f t="shared" si="473"/>
        <v>5</v>
      </c>
      <c r="L900" s="8">
        <f t="shared" si="459"/>
        <v>1.0019701299999999</v>
      </c>
      <c r="M900" s="119">
        <f t="shared" si="472"/>
        <v>1.0083006699999999</v>
      </c>
      <c r="N900" s="119">
        <f t="shared" si="466"/>
        <v>1.2584083822460328</v>
      </c>
      <c r="O900" s="112">
        <f t="shared" si="471"/>
        <v>1.2608876099999999</v>
      </c>
      <c r="P900" s="112">
        <f t="shared" si="451"/>
        <v>0</v>
      </c>
      <c r="Q900" s="162">
        <f t="shared" si="462"/>
        <v>0</v>
      </c>
      <c r="R900" s="30">
        <f t="shared" si="463"/>
        <v>0</v>
      </c>
      <c r="S900" s="112">
        <f t="shared" si="468"/>
        <v>0</v>
      </c>
      <c r="T900" s="122">
        <f t="shared" si="460"/>
        <v>0.20100000000000001</v>
      </c>
      <c r="U900" s="120">
        <f t="shared" si="467"/>
        <v>5</v>
      </c>
      <c r="V900" s="120">
        <v>252</v>
      </c>
      <c r="W900" s="119">
        <f t="shared" si="452"/>
        <v>1.00364063</v>
      </c>
      <c r="X900" s="112">
        <f t="shared" si="453"/>
        <v>0</v>
      </c>
      <c r="Y900" s="112">
        <f t="shared" si="454"/>
        <v>0</v>
      </c>
      <c r="Z900" s="125" t="str">
        <f t="shared" si="464"/>
        <v>A+J=</v>
      </c>
      <c r="AA900" s="117">
        <f t="shared" si="465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22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3"/>
      <c r="DE900" s="1"/>
      <c r="DF900" s="1"/>
      <c r="DG900" s="1"/>
      <c r="DH900" s="1"/>
      <c r="DI900" s="1"/>
      <c r="DJ900" s="1"/>
      <c r="DK900" s="1"/>
      <c r="DL900" s="1"/>
      <c r="DM900" s="1"/>
      <c r="DN900" s="4"/>
      <c r="DO900" s="1"/>
      <c r="DP900" s="1"/>
      <c r="DQ900" s="1"/>
      <c r="DR900" s="1"/>
      <c r="DS900" s="1"/>
      <c r="DT900" s="1"/>
    </row>
    <row r="901" spans="1:124" ht="12.75" x14ac:dyDescent="0.2">
      <c r="A901" s="111">
        <f t="shared" si="455"/>
        <v>45166</v>
      </c>
      <c r="B901" s="112">
        <f t="shared" si="448"/>
        <v>0</v>
      </c>
      <c r="C901" s="112">
        <f t="shared" si="461"/>
        <v>0</v>
      </c>
      <c r="D901" s="113">
        <f t="shared" si="456"/>
        <v>5692.31</v>
      </c>
      <c r="E901" s="114">
        <f t="shared" si="469"/>
        <v>5739.56</v>
      </c>
      <c r="F901" s="115">
        <f t="shared" si="470"/>
        <v>45128</v>
      </c>
      <c r="G901" s="116">
        <f t="shared" si="449"/>
        <v>8.3006723105383262E-3</v>
      </c>
      <c r="H901" s="117">
        <f t="shared" si="457"/>
        <v>45189</v>
      </c>
      <c r="I901" s="117">
        <f t="shared" si="450"/>
        <v>45189</v>
      </c>
      <c r="J901" s="118">
        <f t="shared" si="458"/>
        <v>21</v>
      </c>
      <c r="K901" s="118">
        <f t="shared" si="473"/>
        <v>5</v>
      </c>
      <c r="L901" s="8">
        <f t="shared" si="459"/>
        <v>1.0019701299999999</v>
      </c>
      <c r="M901" s="119">
        <f t="shared" si="472"/>
        <v>1.0083006699999999</v>
      </c>
      <c r="N901" s="119">
        <f t="shared" si="466"/>
        <v>1.2584083822460328</v>
      </c>
      <c r="O901" s="112">
        <f t="shared" si="471"/>
        <v>1.2608876099999999</v>
      </c>
      <c r="P901" s="112">
        <f t="shared" si="451"/>
        <v>0</v>
      </c>
      <c r="Q901" s="162">
        <f t="shared" si="462"/>
        <v>0</v>
      </c>
      <c r="R901" s="30">
        <f t="shared" si="463"/>
        <v>0</v>
      </c>
      <c r="S901" s="112">
        <f t="shared" si="468"/>
        <v>0</v>
      </c>
      <c r="T901" s="122">
        <f t="shared" si="460"/>
        <v>0.20100000000000001</v>
      </c>
      <c r="U901" s="120">
        <f t="shared" si="467"/>
        <v>5</v>
      </c>
      <c r="V901" s="120">
        <v>252</v>
      </c>
      <c r="W901" s="119">
        <f t="shared" si="452"/>
        <v>1.00364063</v>
      </c>
      <c r="X901" s="112">
        <f t="shared" si="453"/>
        <v>0</v>
      </c>
      <c r="Y901" s="112">
        <f t="shared" si="454"/>
        <v>0</v>
      </c>
      <c r="Z901" s="125" t="str">
        <f t="shared" si="464"/>
        <v>A+J=</v>
      </c>
      <c r="AA901" s="117">
        <f t="shared" si="465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22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3"/>
      <c r="DE901" s="1"/>
      <c r="DF901" s="1"/>
      <c r="DG901" s="1"/>
      <c r="DH901" s="1"/>
      <c r="DI901" s="1"/>
      <c r="DJ901" s="1"/>
      <c r="DK901" s="1"/>
      <c r="DL901" s="1"/>
      <c r="DM901" s="1"/>
      <c r="DN901" s="4"/>
      <c r="DO901" s="1"/>
      <c r="DP901" s="1"/>
      <c r="DQ901" s="1"/>
      <c r="DR901" s="1"/>
      <c r="DS901" s="1"/>
      <c r="DT901" s="1"/>
    </row>
    <row r="902" spans="1:124" ht="12.75" x14ac:dyDescent="0.2">
      <c r="A902" s="111">
        <f t="shared" si="455"/>
        <v>45167</v>
      </c>
      <c r="B902" s="112">
        <f t="shared" si="448"/>
        <v>0</v>
      </c>
      <c r="C902" s="112">
        <f t="shared" si="461"/>
        <v>0</v>
      </c>
      <c r="D902" s="113">
        <f t="shared" si="456"/>
        <v>5692.31</v>
      </c>
      <c r="E902" s="114">
        <f t="shared" si="469"/>
        <v>5739.56</v>
      </c>
      <c r="F902" s="115">
        <f t="shared" si="470"/>
        <v>45128</v>
      </c>
      <c r="G902" s="116">
        <f t="shared" si="449"/>
        <v>8.3006723105383262E-3</v>
      </c>
      <c r="H902" s="117">
        <f t="shared" si="457"/>
        <v>45189</v>
      </c>
      <c r="I902" s="117">
        <f t="shared" si="450"/>
        <v>45189</v>
      </c>
      <c r="J902" s="118">
        <f t="shared" si="458"/>
        <v>21</v>
      </c>
      <c r="K902" s="118">
        <f t="shared" si="473"/>
        <v>6</v>
      </c>
      <c r="L902" s="8">
        <f t="shared" si="459"/>
        <v>1.00236462</v>
      </c>
      <c r="M902" s="119">
        <f t="shared" si="472"/>
        <v>1.0083006699999999</v>
      </c>
      <c r="N902" s="119">
        <f t="shared" si="466"/>
        <v>1.2584083822460328</v>
      </c>
      <c r="O902" s="112">
        <f t="shared" si="471"/>
        <v>1.2613840300000001</v>
      </c>
      <c r="P902" s="112">
        <f t="shared" si="451"/>
        <v>0</v>
      </c>
      <c r="Q902" s="162">
        <f t="shared" si="462"/>
        <v>0</v>
      </c>
      <c r="R902" s="30">
        <f t="shared" si="463"/>
        <v>0</v>
      </c>
      <c r="S902" s="112">
        <f t="shared" si="468"/>
        <v>0</v>
      </c>
      <c r="T902" s="122">
        <f t="shared" si="460"/>
        <v>0.20100000000000001</v>
      </c>
      <c r="U902" s="120">
        <f t="shared" si="467"/>
        <v>6</v>
      </c>
      <c r="V902" s="120">
        <v>252</v>
      </c>
      <c r="W902" s="119">
        <f t="shared" si="452"/>
        <v>1.0043703450000001</v>
      </c>
      <c r="X902" s="112">
        <f t="shared" si="453"/>
        <v>0</v>
      </c>
      <c r="Y902" s="112">
        <f t="shared" si="454"/>
        <v>0</v>
      </c>
      <c r="Z902" s="125" t="str">
        <f t="shared" si="464"/>
        <v>A+J=</v>
      </c>
      <c r="AA902" s="117">
        <f t="shared" si="465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22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3"/>
      <c r="DE902" s="1"/>
      <c r="DF902" s="1"/>
      <c r="DG902" s="1"/>
      <c r="DH902" s="1"/>
      <c r="DI902" s="1"/>
      <c r="DJ902" s="1"/>
      <c r="DK902" s="1"/>
      <c r="DL902" s="1"/>
      <c r="DM902" s="1"/>
      <c r="DN902" s="4"/>
      <c r="DO902" s="1"/>
      <c r="DP902" s="1"/>
      <c r="DQ902" s="1"/>
      <c r="DR902" s="1"/>
      <c r="DS902" s="1"/>
      <c r="DT902" s="1"/>
    </row>
    <row r="903" spans="1:124" ht="12.75" x14ac:dyDescent="0.2">
      <c r="A903" s="111">
        <f t="shared" si="455"/>
        <v>45168</v>
      </c>
      <c r="B903" s="112">
        <f t="shared" si="448"/>
        <v>0</v>
      </c>
      <c r="C903" s="112">
        <f t="shared" si="461"/>
        <v>0</v>
      </c>
      <c r="D903" s="113">
        <f t="shared" si="456"/>
        <v>5692.31</v>
      </c>
      <c r="E903" s="114">
        <f t="shared" si="469"/>
        <v>5739.56</v>
      </c>
      <c r="F903" s="115">
        <f t="shared" si="470"/>
        <v>45128</v>
      </c>
      <c r="G903" s="116">
        <f t="shared" si="449"/>
        <v>8.3006723105383262E-3</v>
      </c>
      <c r="H903" s="117">
        <f t="shared" si="457"/>
        <v>45189</v>
      </c>
      <c r="I903" s="117">
        <f t="shared" si="450"/>
        <v>45189</v>
      </c>
      <c r="J903" s="118">
        <f t="shared" si="458"/>
        <v>21</v>
      </c>
      <c r="K903" s="118">
        <f t="shared" si="473"/>
        <v>7</v>
      </c>
      <c r="L903" s="8">
        <f t="shared" si="459"/>
        <v>1.0027592700000001</v>
      </c>
      <c r="M903" s="119">
        <f t="shared" si="472"/>
        <v>1.0083006699999999</v>
      </c>
      <c r="N903" s="119">
        <f t="shared" si="466"/>
        <v>1.2584083822460328</v>
      </c>
      <c r="O903" s="112">
        <f t="shared" si="471"/>
        <v>1.26188067</v>
      </c>
      <c r="P903" s="112">
        <f t="shared" si="451"/>
        <v>0</v>
      </c>
      <c r="Q903" s="162">
        <f t="shared" si="462"/>
        <v>0</v>
      </c>
      <c r="R903" s="30">
        <f t="shared" si="463"/>
        <v>0</v>
      </c>
      <c r="S903" s="112">
        <f t="shared" si="468"/>
        <v>0</v>
      </c>
      <c r="T903" s="122">
        <f t="shared" si="460"/>
        <v>0.20100000000000001</v>
      </c>
      <c r="U903" s="120">
        <f t="shared" si="467"/>
        <v>7</v>
      </c>
      <c r="V903" s="120">
        <v>252</v>
      </c>
      <c r="W903" s="119">
        <f t="shared" si="452"/>
        <v>1.0051005900000001</v>
      </c>
      <c r="X903" s="112">
        <f t="shared" si="453"/>
        <v>0</v>
      </c>
      <c r="Y903" s="112">
        <f t="shared" si="454"/>
        <v>0</v>
      </c>
      <c r="Z903" s="125" t="str">
        <f t="shared" si="464"/>
        <v>A+J=</v>
      </c>
      <c r="AA903" s="117">
        <f t="shared" si="465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22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3"/>
      <c r="DE903" s="1"/>
      <c r="DF903" s="1"/>
      <c r="DG903" s="1"/>
      <c r="DH903" s="1"/>
      <c r="DI903" s="1"/>
      <c r="DJ903" s="1"/>
      <c r="DK903" s="1"/>
      <c r="DL903" s="1"/>
      <c r="DM903" s="1"/>
      <c r="DN903" s="4"/>
      <c r="DO903" s="1"/>
      <c r="DP903" s="1"/>
      <c r="DQ903" s="1"/>
      <c r="DR903" s="1"/>
      <c r="DS903" s="1"/>
      <c r="DT903" s="1"/>
    </row>
    <row r="904" spans="1:124" ht="12.75" x14ac:dyDescent="0.2">
      <c r="A904" s="111">
        <f t="shared" si="455"/>
        <v>45169</v>
      </c>
      <c r="B904" s="112">
        <f t="shared" si="448"/>
        <v>0</v>
      </c>
      <c r="C904" s="112">
        <f t="shared" si="461"/>
        <v>0</v>
      </c>
      <c r="D904" s="113">
        <f t="shared" si="456"/>
        <v>5692.31</v>
      </c>
      <c r="E904" s="114">
        <f t="shared" si="469"/>
        <v>5739.56</v>
      </c>
      <c r="F904" s="115">
        <f t="shared" si="470"/>
        <v>45128</v>
      </c>
      <c r="G904" s="116">
        <f t="shared" si="449"/>
        <v>8.3006723105383262E-3</v>
      </c>
      <c r="H904" s="117">
        <f t="shared" si="457"/>
        <v>45189</v>
      </c>
      <c r="I904" s="117">
        <f t="shared" si="450"/>
        <v>45189</v>
      </c>
      <c r="J904" s="118">
        <f t="shared" si="458"/>
        <v>21</v>
      </c>
      <c r="K904" s="118">
        <f t="shared" si="473"/>
        <v>8</v>
      </c>
      <c r="L904" s="8">
        <f t="shared" si="459"/>
        <v>1.0031540699999999</v>
      </c>
      <c r="M904" s="119">
        <f t="shared" si="472"/>
        <v>1.0083006699999999</v>
      </c>
      <c r="N904" s="119">
        <f t="shared" si="466"/>
        <v>1.2584083822460328</v>
      </c>
      <c r="O904" s="112">
        <f t="shared" si="471"/>
        <v>1.26237749</v>
      </c>
      <c r="P904" s="112">
        <f t="shared" si="451"/>
        <v>0</v>
      </c>
      <c r="Q904" s="162">
        <f t="shared" si="462"/>
        <v>0</v>
      </c>
      <c r="R904" s="30">
        <f t="shared" si="463"/>
        <v>0</v>
      </c>
      <c r="S904" s="112">
        <f t="shared" si="468"/>
        <v>0</v>
      </c>
      <c r="T904" s="122">
        <f t="shared" si="460"/>
        <v>0.20100000000000001</v>
      </c>
      <c r="U904" s="120">
        <f t="shared" si="467"/>
        <v>8</v>
      </c>
      <c r="V904" s="120">
        <v>252</v>
      </c>
      <c r="W904" s="119">
        <f t="shared" si="452"/>
        <v>1.005831366</v>
      </c>
      <c r="X904" s="112">
        <f t="shared" si="453"/>
        <v>0</v>
      </c>
      <c r="Y904" s="112">
        <f t="shared" si="454"/>
        <v>0</v>
      </c>
      <c r="Z904" s="125" t="str">
        <f t="shared" si="464"/>
        <v>A+J=</v>
      </c>
      <c r="AA904" s="117">
        <f t="shared" si="465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22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3"/>
      <c r="DE904" s="1"/>
      <c r="DF904" s="1"/>
      <c r="DG904" s="1"/>
      <c r="DH904" s="1"/>
      <c r="DI904" s="1"/>
      <c r="DJ904" s="1"/>
      <c r="DK904" s="1"/>
      <c r="DL904" s="1"/>
      <c r="DM904" s="1"/>
      <c r="DN904" s="4"/>
      <c r="DO904" s="1"/>
      <c r="DP904" s="1"/>
      <c r="DQ904" s="1"/>
      <c r="DR904" s="1"/>
      <c r="DS904" s="1"/>
      <c r="DT904" s="1"/>
    </row>
    <row r="905" spans="1:124" ht="12.75" x14ac:dyDescent="0.2">
      <c r="A905" s="111">
        <f t="shared" si="455"/>
        <v>45170</v>
      </c>
      <c r="B905" s="112">
        <f t="shared" si="448"/>
        <v>0</v>
      </c>
      <c r="C905" s="112">
        <f t="shared" si="461"/>
        <v>0</v>
      </c>
      <c r="D905" s="113">
        <f t="shared" si="456"/>
        <v>5692.31</v>
      </c>
      <c r="E905" s="114">
        <f t="shared" si="469"/>
        <v>5739.56</v>
      </c>
      <c r="F905" s="115">
        <f t="shared" si="470"/>
        <v>45128</v>
      </c>
      <c r="G905" s="116">
        <f t="shared" si="449"/>
        <v>8.3006723105383262E-3</v>
      </c>
      <c r="H905" s="117">
        <f t="shared" si="457"/>
        <v>45189</v>
      </c>
      <c r="I905" s="117">
        <f t="shared" si="450"/>
        <v>45189</v>
      </c>
      <c r="J905" s="118">
        <f t="shared" si="458"/>
        <v>21</v>
      </c>
      <c r="K905" s="118">
        <f t="shared" si="473"/>
        <v>9</v>
      </c>
      <c r="L905" s="8">
        <f t="shared" si="459"/>
        <v>1.0035490300000001</v>
      </c>
      <c r="M905" s="119">
        <f t="shared" si="472"/>
        <v>1.0083006699999999</v>
      </c>
      <c r="N905" s="119">
        <f t="shared" si="466"/>
        <v>1.2584083822460328</v>
      </c>
      <c r="O905" s="112">
        <f t="shared" si="471"/>
        <v>1.2628745100000001</v>
      </c>
      <c r="P905" s="112">
        <f t="shared" si="451"/>
        <v>0</v>
      </c>
      <c r="Q905" s="162">
        <f t="shared" si="462"/>
        <v>0</v>
      </c>
      <c r="R905" s="30">
        <f t="shared" si="463"/>
        <v>0</v>
      </c>
      <c r="S905" s="112">
        <f t="shared" si="468"/>
        <v>0</v>
      </c>
      <c r="T905" s="122">
        <f t="shared" si="460"/>
        <v>0.20100000000000001</v>
      </c>
      <c r="U905" s="120">
        <f t="shared" si="467"/>
        <v>9</v>
      </c>
      <c r="V905" s="120">
        <v>252</v>
      </c>
      <c r="W905" s="119">
        <f t="shared" si="452"/>
        <v>1.006562674</v>
      </c>
      <c r="X905" s="112">
        <f t="shared" si="453"/>
        <v>0</v>
      </c>
      <c r="Y905" s="112">
        <f t="shared" si="454"/>
        <v>0</v>
      </c>
      <c r="Z905" s="125" t="str">
        <f t="shared" si="464"/>
        <v>A+J=</v>
      </c>
      <c r="AA905" s="117">
        <f t="shared" si="465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22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3"/>
      <c r="DE905" s="1"/>
      <c r="DF905" s="1"/>
      <c r="DG905" s="1"/>
      <c r="DH905" s="1"/>
      <c r="DI905" s="1"/>
      <c r="DJ905" s="1"/>
      <c r="DK905" s="1"/>
      <c r="DL905" s="1"/>
      <c r="DM905" s="1"/>
      <c r="DN905" s="4"/>
      <c r="DO905" s="1"/>
      <c r="DP905" s="1"/>
      <c r="DQ905" s="1"/>
      <c r="DR905" s="1"/>
      <c r="DS905" s="1"/>
      <c r="DT905" s="1"/>
    </row>
    <row r="906" spans="1:124" ht="12.75" x14ac:dyDescent="0.2">
      <c r="A906" s="111">
        <f t="shared" si="455"/>
        <v>45171</v>
      </c>
      <c r="B906" s="112">
        <f t="shared" ref="B906:B969" si="474">(P906+X906)</f>
        <v>0</v>
      </c>
      <c r="C906" s="112">
        <f t="shared" si="461"/>
        <v>0</v>
      </c>
      <c r="D906" s="113">
        <f t="shared" si="456"/>
        <v>5692.31</v>
      </c>
      <c r="E906" s="114">
        <f t="shared" si="469"/>
        <v>5739.56</v>
      </c>
      <c r="F906" s="115">
        <f t="shared" si="470"/>
        <v>45128</v>
      </c>
      <c r="G906" s="116">
        <f t="shared" ref="G906:G969" si="475">(E906/D906)-1</f>
        <v>8.3006723105383262E-3</v>
      </c>
      <c r="H906" s="117">
        <f t="shared" si="457"/>
        <v>45189</v>
      </c>
      <c r="I906" s="117">
        <f t="shared" ref="I906:I969" si="476">IF(A906&gt;I905,H906,I905)</f>
        <v>45189</v>
      </c>
      <c r="J906" s="118">
        <f t="shared" si="458"/>
        <v>21</v>
      </c>
      <c r="K906" s="118">
        <f t="shared" si="473"/>
        <v>10</v>
      </c>
      <c r="L906" s="8">
        <f t="shared" si="459"/>
        <v>1.00394414</v>
      </c>
      <c r="M906" s="119">
        <f t="shared" si="472"/>
        <v>1.0083006699999999</v>
      </c>
      <c r="N906" s="119">
        <f t="shared" si="466"/>
        <v>1.2584083822460328</v>
      </c>
      <c r="O906" s="112">
        <f t="shared" si="471"/>
        <v>1.2633717200000001</v>
      </c>
      <c r="P906" s="112">
        <f t="shared" ref="P906:P969" si="477">TRUNC(C906*O906,8)</f>
        <v>0</v>
      </c>
      <c r="Q906" s="162">
        <f t="shared" si="462"/>
        <v>0</v>
      </c>
      <c r="R906" s="30">
        <f t="shared" si="463"/>
        <v>0</v>
      </c>
      <c r="S906" s="112">
        <f t="shared" si="468"/>
        <v>0</v>
      </c>
      <c r="T906" s="122">
        <f t="shared" si="460"/>
        <v>0.20100000000000001</v>
      </c>
      <c r="U906" s="120">
        <f t="shared" si="467"/>
        <v>10</v>
      </c>
      <c r="V906" s="120">
        <v>252</v>
      </c>
      <c r="W906" s="119">
        <f t="shared" ref="W906:W969" si="478">ROUND((1+T906)^TRUNC((U906/V906),9),9)</f>
        <v>1.007294514</v>
      </c>
      <c r="X906" s="112">
        <f t="shared" ref="X906:X969" si="479">TRUNC((P906*(W906-1)),8)</f>
        <v>0</v>
      </c>
      <c r="Y906" s="112">
        <f t="shared" ref="Y906:Y969" si="480">IF(Q906&gt;0,S906+X906,0)</f>
        <v>0</v>
      </c>
      <c r="Z906" s="125" t="str">
        <f t="shared" si="464"/>
        <v>A+J=</v>
      </c>
      <c r="AA906" s="117">
        <f t="shared" si="465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22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3"/>
      <c r="DE906" s="1"/>
      <c r="DF906" s="1"/>
      <c r="DG906" s="1"/>
      <c r="DH906" s="1"/>
      <c r="DI906" s="1"/>
      <c r="DJ906" s="1"/>
      <c r="DK906" s="1"/>
      <c r="DL906" s="1"/>
      <c r="DM906" s="1"/>
      <c r="DN906" s="4"/>
      <c r="DO906" s="1"/>
      <c r="DP906" s="1"/>
      <c r="DQ906" s="1"/>
      <c r="DR906" s="1"/>
      <c r="DS906" s="1"/>
      <c r="DT906" s="1"/>
    </row>
    <row r="907" spans="1:124" ht="12.75" x14ac:dyDescent="0.2">
      <c r="A907" s="111">
        <f t="shared" ref="A907:A970" si="481">(A906+1)</f>
        <v>45172</v>
      </c>
      <c r="B907" s="112">
        <f t="shared" si="474"/>
        <v>0</v>
      </c>
      <c r="C907" s="112">
        <f t="shared" si="461"/>
        <v>0</v>
      </c>
      <c r="D907" s="113">
        <f t="shared" ref="D907:D970" si="482">IF(E907=E906,D906,E906)</f>
        <v>5692.31</v>
      </c>
      <c r="E907" s="114">
        <f t="shared" si="469"/>
        <v>5739.56</v>
      </c>
      <c r="F907" s="115">
        <f t="shared" si="470"/>
        <v>45128</v>
      </c>
      <c r="G907" s="116">
        <f t="shared" si="475"/>
        <v>8.3006723105383262E-3</v>
      </c>
      <c r="H907" s="117">
        <f t="shared" ref="H907:H970" si="483">IF(DAY(A907)=H$9,VLOOKUP(A907,AH$118:AN$450,4),H906)</f>
        <v>45189</v>
      </c>
      <c r="I907" s="117">
        <f t="shared" si="476"/>
        <v>45189</v>
      </c>
      <c r="J907" s="118">
        <f t="shared" ref="J907:J970" si="484">IF(I907=I906,J906,NETWORKDAYS(I906,I907,$AD$148:$AD$502)-1)</f>
        <v>21</v>
      </c>
      <c r="K907" s="118">
        <f t="shared" si="473"/>
        <v>10</v>
      </c>
      <c r="L907" s="8">
        <f t="shared" ref="L907:L970" si="485">IF(E907&lt;D907,1,TRUNC((E907/D907)^TRUNC((K907/J907),9),8))</f>
        <v>1.00394414</v>
      </c>
      <c r="M907" s="119">
        <f t="shared" si="472"/>
        <v>1.0083006699999999</v>
      </c>
      <c r="N907" s="119">
        <f t="shared" si="466"/>
        <v>1.2584083822460328</v>
      </c>
      <c r="O907" s="112">
        <f t="shared" si="471"/>
        <v>1.2633717200000001</v>
      </c>
      <c r="P907" s="112">
        <f t="shared" si="477"/>
        <v>0</v>
      </c>
      <c r="Q907" s="162">
        <f t="shared" si="462"/>
        <v>0</v>
      </c>
      <c r="R907" s="30">
        <f t="shared" si="463"/>
        <v>0</v>
      </c>
      <c r="S907" s="112">
        <f t="shared" si="468"/>
        <v>0</v>
      </c>
      <c r="T907" s="122">
        <f t="shared" ref="T907:T970" si="486">(T906)</f>
        <v>0.20100000000000001</v>
      </c>
      <c r="U907" s="120">
        <f t="shared" si="467"/>
        <v>10</v>
      </c>
      <c r="V907" s="120">
        <v>252</v>
      </c>
      <c r="W907" s="119">
        <f t="shared" si="478"/>
        <v>1.007294514</v>
      </c>
      <c r="X907" s="112">
        <f t="shared" si="479"/>
        <v>0</v>
      </c>
      <c r="Y907" s="112">
        <f t="shared" si="480"/>
        <v>0</v>
      </c>
      <c r="Z907" s="125" t="str">
        <f t="shared" si="464"/>
        <v>A+J=</v>
      </c>
      <c r="AA907" s="117">
        <f t="shared" si="465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22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3"/>
      <c r="DE907" s="1"/>
      <c r="DF907" s="1"/>
      <c r="DG907" s="1"/>
      <c r="DH907" s="1"/>
      <c r="DI907" s="1"/>
      <c r="DJ907" s="1"/>
      <c r="DK907" s="1"/>
      <c r="DL907" s="1"/>
      <c r="DM907" s="1"/>
      <c r="DN907" s="4"/>
      <c r="DO907" s="1"/>
      <c r="DP907" s="1"/>
      <c r="DQ907" s="1"/>
      <c r="DR907" s="1"/>
      <c r="DS907" s="1"/>
      <c r="DT907" s="1"/>
    </row>
    <row r="908" spans="1:124" ht="12.75" x14ac:dyDescent="0.2">
      <c r="A908" s="111">
        <f t="shared" si="481"/>
        <v>45173</v>
      </c>
      <c r="B908" s="112">
        <f t="shared" si="474"/>
        <v>0</v>
      </c>
      <c r="C908" s="112">
        <f t="shared" ref="C908:C971" si="487">TRUNC(IF(Q907&gt;0,VLOOKUP(A907,$AD$12:$AE$140,2),C907),8)</f>
        <v>0</v>
      </c>
      <c r="D908" s="113">
        <f t="shared" si="482"/>
        <v>5692.31</v>
      </c>
      <c r="E908" s="114">
        <f t="shared" si="469"/>
        <v>5739.56</v>
      </c>
      <c r="F908" s="115">
        <f t="shared" si="470"/>
        <v>45128</v>
      </c>
      <c r="G908" s="116">
        <f t="shared" si="475"/>
        <v>8.3006723105383262E-3</v>
      </c>
      <c r="H908" s="117">
        <f t="shared" si="483"/>
        <v>45189</v>
      </c>
      <c r="I908" s="117">
        <f t="shared" si="476"/>
        <v>45189</v>
      </c>
      <c r="J908" s="118">
        <f t="shared" si="484"/>
        <v>21</v>
      </c>
      <c r="K908" s="118">
        <f t="shared" si="473"/>
        <v>10</v>
      </c>
      <c r="L908" s="8">
        <f t="shared" si="485"/>
        <v>1.00394414</v>
      </c>
      <c r="M908" s="119">
        <f t="shared" si="472"/>
        <v>1.0083006699999999</v>
      </c>
      <c r="N908" s="119">
        <f t="shared" si="466"/>
        <v>1.2584083822460328</v>
      </c>
      <c r="O908" s="112">
        <f t="shared" si="471"/>
        <v>1.2633717200000001</v>
      </c>
      <c r="P908" s="112">
        <f t="shared" si="477"/>
        <v>0</v>
      </c>
      <c r="Q908" s="162">
        <f t="shared" ref="Q908:Q971" si="488">IF(VLOOKUP(A908,AD$10:AK$140,8)=VLOOKUP(A907,AD$10:AK$140,8),0,VLOOKUP(A908,AD$10:AK$140,8))</f>
        <v>0</v>
      </c>
      <c r="R908" s="30">
        <f t="shared" ref="R908:R971" si="489">IF(Q908&gt;0,VLOOKUP($A908,$AD$10:$AI$140,6),0)</f>
        <v>0</v>
      </c>
      <c r="S908" s="112">
        <f t="shared" si="468"/>
        <v>0</v>
      </c>
      <c r="T908" s="122">
        <f t="shared" si="486"/>
        <v>0.20100000000000001</v>
      </c>
      <c r="U908" s="120">
        <f t="shared" si="467"/>
        <v>10</v>
      </c>
      <c r="V908" s="120">
        <v>252</v>
      </c>
      <c r="W908" s="119">
        <f t="shared" si="478"/>
        <v>1.007294514</v>
      </c>
      <c r="X908" s="112">
        <f t="shared" si="479"/>
        <v>0</v>
      </c>
      <c r="Y908" s="112">
        <f t="shared" si="480"/>
        <v>0</v>
      </c>
      <c r="Z908" s="125" t="str">
        <f t="shared" ref="Z908:Z971" si="490">IF($Q907&gt;0,VLOOKUP($A907,$AD$10:$AM$140,9),Z907)</f>
        <v>A+J=</v>
      </c>
      <c r="AA908" s="117">
        <f t="shared" ref="AA908:AA971" si="491">IF($Q907&gt;0,VLOOKUP($A907,$AD$10:$AM$140,10),AA907)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22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3"/>
      <c r="DE908" s="1"/>
      <c r="DF908" s="1"/>
      <c r="DG908" s="1"/>
      <c r="DH908" s="1"/>
      <c r="DI908" s="1"/>
      <c r="DJ908" s="1"/>
      <c r="DK908" s="1"/>
      <c r="DL908" s="1"/>
      <c r="DM908" s="1"/>
      <c r="DN908" s="4"/>
      <c r="DO908" s="1"/>
      <c r="DP908" s="1"/>
      <c r="DQ908" s="1"/>
      <c r="DR908" s="1"/>
      <c r="DS908" s="1"/>
      <c r="DT908" s="1"/>
    </row>
    <row r="909" spans="1:124" ht="12.75" x14ac:dyDescent="0.2">
      <c r="A909" s="111">
        <f t="shared" si="481"/>
        <v>45174</v>
      </c>
      <c r="B909" s="112">
        <f t="shared" si="474"/>
        <v>0</v>
      </c>
      <c r="C909" s="112">
        <f t="shared" si="487"/>
        <v>0</v>
      </c>
      <c r="D909" s="113">
        <f t="shared" si="482"/>
        <v>5692.31</v>
      </c>
      <c r="E909" s="114">
        <f t="shared" si="469"/>
        <v>5739.56</v>
      </c>
      <c r="F909" s="115">
        <f t="shared" si="470"/>
        <v>45128</v>
      </c>
      <c r="G909" s="116">
        <f t="shared" si="475"/>
        <v>8.3006723105383262E-3</v>
      </c>
      <c r="H909" s="117">
        <f t="shared" si="483"/>
        <v>45189</v>
      </c>
      <c r="I909" s="117">
        <f t="shared" si="476"/>
        <v>45189</v>
      </c>
      <c r="J909" s="118">
        <f t="shared" si="484"/>
        <v>21</v>
      </c>
      <c r="K909" s="118">
        <f t="shared" si="473"/>
        <v>11</v>
      </c>
      <c r="L909" s="8">
        <f t="shared" si="485"/>
        <v>1.00433941</v>
      </c>
      <c r="M909" s="119">
        <f t="shared" si="472"/>
        <v>1.0083006699999999</v>
      </c>
      <c r="N909" s="119">
        <f t="shared" si="466"/>
        <v>1.2584083822460328</v>
      </c>
      <c r="O909" s="112">
        <f t="shared" si="471"/>
        <v>1.26386913</v>
      </c>
      <c r="P909" s="112">
        <f t="shared" si="477"/>
        <v>0</v>
      </c>
      <c r="Q909" s="162">
        <f t="shared" si="488"/>
        <v>0</v>
      </c>
      <c r="R909" s="30">
        <f t="shared" si="489"/>
        <v>0</v>
      </c>
      <c r="S909" s="112">
        <f t="shared" si="468"/>
        <v>0</v>
      </c>
      <c r="T909" s="122">
        <f t="shared" si="486"/>
        <v>0.20100000000000001</v>
      </c>
      <c r="U909" s="120">
        <f t="shared" si="467"/>
        <v>11</v>
      </c>
      <c r="V909" s="120">
        <v>252</v>
      </c>
      <c r="W909" s="119">
        <f t="shared" si="478"/>
        <v>1.008026885</v>
      </c>
      <c r="X909" s="112">
        <f t="shared" si="479"/>
        <v>0</v>
      </c>
      <c r="Y909" s="112">
        <f t="shared" si="480"/>
        <v>0</v>
      </c>
      <c r="Z909" s="125" t="str">
        <f t="shared" si="490"/>
        <v>A+J=</v>
      </c>
      <c r="AA909" s="117">
        <f t="shared" si="491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22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3"/>
      <c r="DE909" s="1"/>
      <c r="DF909" s="1"/>
      <c r="DG909" s="1"/>
      <c r="DH909" s="1"/>
      <c r="DI909" s="1"/>
      <c r="DJ909" s="1"/>
      <c r="DK909" s="1"/>
      <c r="DL909" s="1"/>
      <c r="DM909" s="1"/>
      <c r="DN909" s="4"/>
      <c r="DO909" s="1"/>
      <c r="DP909" s="1"/>
      <c r="DQ909" s="1"/>
      <c r="DR909" s="1"/>
      <c r="DS909" s="1"/>
      <c r="DT909" s="1"/>
    </row>
    <row r="910" spans="1:124" ht="12.75" x14ac:dyDescent="0.2">
      <c r="A910" s="111">
        <f t="shared" si="481"/>
        <v>45175</v>
      </c>
      <c r="B910" s="112">
        <f t="shared" si="474"/>
        <v>0</v>
      </c>
      <c r="C910" s="112">
        <f t="shared" si="487"/>
        <v>0</v>
      </c>
      <c r="D910" s="113">
        <f t="shared" si="482"/>
        <v>5692.31</v>
      </c>
      <c r="E910" s="114">
        <f t="shared" si="469"/>
        <v>5739.56</v>
      </c>
      <c r="F910" s="115">
        <f t="shared" si="470"/>
        <v>45128</v>
      </c>
      <c r="G910" s="116">
        <f t="shared" si="475"/>
        <v>8.3006723105383262E-3</v>
      </c>
      <c r="H910" s="117">
        <f t="shared" si="483"/>
        <v>45189</v>
      </c>
      <c r="I910" s="117">
        <f t="shared" si="476"/>
        <v>45189</v>
      </c>
      <c r="J910" s="118">
        <f t="shared" si="484"/>
        <v>21</v>
      </c>
      <c r="K910" s="118">
        <f t="shared" si="473"/>
        <v>12</v>
      </c>
      <c r="L910" s="8">
        <f t="shared" si="485"/>
        <v>1.0047348300000001</v>
      </c>
      <c r="M910" s="119">
        <f t="shared" si="472"/>
        <v>1.0083006699999999</v>
      </c>
      <c r="N910" s="119">
        <f t="shared" si="466"/>
        <v>1.2584083822460328</v>
      </c>
      <c r="O910" s="112">
        <f t="shared" si="471"/>
        <v>1.2643667300000001</v>
      </c>
      <c r="P910" s="112">
        <f t="shared" si="477"/>
        <v>0</v>
      </c>
      <c r="Q910" s="162">
        <f t="shared" si="488"/>
        <v>0</v>
      </c>
      <c r="R910" s="30">
        <f t="shared" si="489"/>
        <v>0</v>
      </c>
      <c r="S910" s="112">
        <f t="shared" si="468"/>
        <v>0</v>
      </c>
      <c r="T910" s="122">
        <f t="shared" si="486"/>
        <v>0.20100000000000001</v>
      </c>
      <c r="U910" s="120">
        <f t="shared" si="467"/>
        <v>12</v>
      </c>
      <c r="V910" s="120">
        <v>252</v>
      </c>
      <c r="W910" s="119">
        <f t="shared" si="478"/>
        <v>1.008759789</v>
      </c>
      <c r="X910" s="112">
        <f t="shared" si="479"/>
        <v>0</v>
      </c>
      <c r="Y910" s="112">
        <f t="shared" si="480"/>
        <v>0</v>
      </c>
      <c r="Z910" s="125" t="str">
        <f t="shared" si="490"/>
        <v>A+J=</v>
      </c>
      <c r="AA910" s="117">
        <f t="shared" si="491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22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3"/>
      <c r="DE910" s="1"/>
      <c r="DF910" s="1"/>
      <c r="DG910" s="1"/>
      <c r="DH910" s="1"/>
      <c r="DI910" s="1"/>
      <c r="DJ910" s="1"/>
      <c r="DK910" s="1"/>
      <c r="DL910" s="1"/>
      <c r="DM910" s="1"/>
      <c r="DN910" s="4"/>
      <c r="DO910" s="1"/>
      <c r="DP910" s="1"/>
      <c r="DQ910" s="1"/>
      <c r="DR910" s="1"/>
      <c r="DS910" s="1"/>
      <c r="DT910" s="1"/>
    </row>
    <row r="911" spans="1:124" ht="12.75" x14ac:dyDescent="0.2">
      <c r="A911" s="111">
        <f t="shared" si="481"/>
        <v>45176</v>
      </c>
      <c r="B911" s="112">
        <f t="shared" si="474"/>
        <v>0</v>
      </c>
      <c r="C911" s="112">
        <f t="shared" si="487"/>
        <v>0</v>
      </c>
      <c r="D911" s="113">
        <f t="shared" si="482"/>
        <v>5692.31</v>
      </c>
      <c r="E911" s="114">
        <f t="shared" si="469"/>
        <v>5739.56</v>
      </c>
      <c r="F911" s="115">
        <f t="shared" si="470"/>
        <v>45128</v>
      </c>
      <c r="G911" s="116">
        <f t="shared" si="475"/>
        <v>8.3006723105383262E-3</v>
      </c>
      <c r="H911" s="117">
        <f t="shared" si="483"/>
        <v>45189</v>
      </c>
      <c r="I911" s="117">
        <f t="shared" si="476"/>
        <v>45189</v>
      </c>
      <c r="J911" s="118">
        <f t="shared" si="484"/>
        <v>21</v>
      </c>
      <c r="K911" s="118">
        <f t="shared" si="473"/>
        <v>13</v>
      </c>
      <c r="L911" s="8">
        <f t="shared" si="485"/>
        <v>1.00513041</v>
      </c>
      <c r="M911" s="119">
        <f t="shared" si="472"/>
        <v>1.0083006699999999</v>
      </c>
      <c r="N911" s="119">
        <f t="shared" si="466"/>
        <v>1.2584083822460328</v>
      </c>
      <c r="O911" s="112">
        <f t="shared" si="471"/>
        <v>1.2648645300000001</v>
      </c>
      <c r="P911" s="112">
        <f t="shared" si="477"/>
        <v>0</v>
      </c>
      <c r="Q911" s="162">
        <f t="shared" si="488"/>
        <v>0</v>
      </c>
      <c r="R911" s="30">
        <f t="shared" si="489"/>
        <v>0</v>
      </c>
      <c r="S911" s="112">
        <f t="shared" si="468"/>
        <v>0</v>
      </c>
      <c r="T911" s="122">
        <f t="shared" si="486"/>
        <v>0.20100000000000001</v>
      </c>
      <c r="U911" s="120">
        <f t="shared" si="467"/>
        <v>13</v>
      </c>
      <c r="V911" s="120">
        <v>252</v>
      </c>
      <c r="W911" s="119">
        <f t="shared" si="478"/>
        <v>1.009493226</v>
      </c>
      <c r="X911" s="112">
        <f t="shared" si="479"/>
        <v>0</v>
      </c>
      <c r="Y911" s="112">
        <f t="shared" si="480"/>
        <v>0</v>
      </c>
      <c r="Z911" s="125" t="str">
        <f t="shared" si="490"/>
        <v>A+J=</v>
      </c>
      <c r="AA911" s="117">
        <f t="shared" si="491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22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3"/>
      <c r="DE911" s="1"/>
      <c r="DF911" s="1"/>
      <c r="DG911" s="1"/>
      <c r="DH911" s="1"/>
      <c r="DI911" s="1"/>
      <c r="DJ911" s="1"/>
      <c r="DK911" s="1"/>
      <c r="DL911" s="1"/>
      <c r="DM911" s="1"/>
      <c r="DN911" s="4"/>
      <c r="DO911" s="1"/>
      <c r="DP911" s="1"/>
      <c r="DQ911" s="1"/>
      <c r="DR911" s="1"/>
      <c r="DS911" s="1"/>
      <c r="DT911" s="1"/>
    </row>
    <row r="912" spans="1:124" ht="12.75" x14ac:dyDescent="0.2">
      <c r="A912" s="111">
        <f t="shared" si="481"/>
        <v>45177</v>
      </c>
      <c r="B912" s="112">
        <f t="shared" si="474"/>
        <v>0</v>
      </c>
      <c r="C912" s="112">
        <f t="shared" si="487"/>
        <v>0</v>
      </c>
      <c r="D912" s="113">
        <f t="shared" si="482"/>
        <v>5692.31</v>
      </c>
      <c r="E912" s="114">
        <f t="shared" si="469"/>
        <v>5739.56</v>
      </c>
      <c r="F912" s="115">
        <f t="shared" si="470"/>
        <v>45128</v>
      </c>
      <c r="G912" s="116">
        <f t="shared" si="475"/>
        <v>8.3006723105383262E-3</v>
      </c>
      <c r="H912" s="117">
        <f t="shared" si="483"/>
        <v>45189</v>
      </c>
      <c r="I912" s="117">
        <f t="shared" si="476"/>
        <v>45189</v>
      </c>
      <c r="J912" s="118">
        <f t="shared" si="484"/>
        <v>21</v>
      </c>
      <c r="K912" s="118">
        <f t="shared" si="473"/>
        <v>13</v>
      </c>
      <c r="L912" s="8">
        <f t="shared" si="485"/>
        <v>1.00513041</v>
      </c>
      <c r="M912" s="119">
        <f t="shared" si="472"/>
        <v>1.0083006699999999</v>
      </c>
      <c r="N912" s="119">
        <f t="shared" si="466"/>
        <v>1.2584083822460328</v>
      </c>
      <c r="O912" s="112">
        <f t="shared" si="471"/>
        <v>1.2648645300000001</v>
      </c>
      <c r="P912" s="112">
        <f t="shared" si="477"/>
        <v>0</v>
      </c>
      <c r="Q912" s="162">
        <f t="shared" si="488"/>
        <v>0</v>
      </c>
      <c r="R912" s="30">
        <f t="shared" si="489"/>
        <v>0</v>
      </c>
      <c r="S912" s="112">
        <f t="shared" si="468"/>
        <v>0</v>
      </c>
      <c r="T912" s="122">
        <f t="shared" si="486"/>
        <v>0.20100000000000001</v>
      </c>
      <c r="U912" s="120">
        <f t="shared" si="467"/>
        <v>13</v>
      </c>
      <c r="V912" s="120">
        <v>252</v>
      </c>
      <c r="W912" s="119">
        <f t="shared" si="478"/>
        <v>1.009493226</v>
      </c>
      <c r="X912" s="112">
        <f t="shared" si="479"/>
        <v>0</v>
      </c>
      <c r="Y912" s="112">
        <f t="shared" si="480"/>
        <v>0</v>
      </c>
      <c r="Z912" s="125" t="str">
        <f t="shared" si="490"/>
        <v>A+J=</v>
      </c>
      <c r="AA912" s="117">
        <f t="shared" si="491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22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3"/>
      <c r="DE912" s="1"/>
      <c r="DF912" s="1"/>
      <c r="DG912" s="1"/>
      <c r="DH912" s="1"/>
      <c r="DI912" s="1"/>
      <c r="DJ912" s="1"/>
      <c r="DK912" s="1"/>
      <c r="DL912" s="1"/>
      <c r="DM912" s="1"/>
      <c r="DN912" s="4"/>
      <c r="DO912" s="1"/>
      <c r="DP912" s="1"/>
      <c r="DQ912" s="1"/>
      <c r="DR912" s="1"/>
      <c r="DS912" s="1"/>
      <c r="DT912" s="1"/>
    </row>
    <row r="913" spans="1:124" ht="12.75" x14ac:dyDescent="0.2">
      <c r="A913" s="111">
        <f t="shared" si="481"/>
        <v>45178</v>
      </c>
      <c r="B913" s="112">
        <f t="shared" si="474"/>
        <v>0</v>
      </c>
      <c r="C913" s="112">
        <f t="shared" si="487"/>
        <v>0</v>
      </c>
      <c r="D913" s="113">
        <f t="shared" si="482"/>
        <v>5692.31</v>
      </c>
      <c r="E913" s="114">
        <f t="shared" si="469"/>
        <v>5739.56</v>
      </c>
      <c r="F913" s="115">
        <f t="shared" si="470"/>
        <v>45128</v>
      </c>
      <c r="G913" s="116">
        <f t="shared" si="475"/>
        <v>8.3006723105383262E-3</v>
      </c>
      <c r="H913" s="117">
        <f t="shared" si="483"/>
        <v>45189</v>
      </c>
      <c r="I913" s="117">
        <f t="shared" si="476"/>
        <v>45189</v>
      </c>
      <c r="J913" s="118">
        <f t="shared" si="484"/>
        <v>21</v>
      </c>
      <c r="K913" s="118">
        <f t="shared" si="473"/>
        <v>14</v>
      </c>
      <c r="L913" s="8">
        <f t="shared" si="485"/>
        <v>1.0055261499999999</v>
      </c>
      <c r="M913" s="119">
        <f t="shared" si="472"/>
        <v>1.0083006699999999</v>
      </c>
      <c r="N913" s="119">
        <f t="shared" si="466"/>
        <v>1.2584083822460328</v>
      </c>
      <c r="O913" s="112">
        <f t="shared" si="471"/>
        <v>1.26536253</v>
      </c>
      <c r="P913" s="112">
        <f t="shared" si="477"/>
        <v>0</v>
      </c>
      <c r="Q913" s="162">
        <f t="shared" si="488"/>
        <v>0</v>
      </c>
      <c r="R913" s="30">
        <f t="shared" si="489"/>
        <v>0</v>
      </c>
      <c r="S913" s="112">
        <f t="shared" si="468"/>
        <v>0</v>
      </c>
      <c r="T913" s="122">
        <f t="shared" si="486"/>
        <v>0.20100000000000001</v>
      </c>
      <c r="U913" s="120">
        <f t="shared" si="467"/>
        <v>14</v>
      </c>
      <c r="V913" s="120">
        <v>252</v>
      </c>
      <c r="W913" s="119">
        <f t="shared" si="478"/>
        <v>1.010227196</v>
      </c>
      <c r="X913" s="112">
        <f t="shared" si="479"/>
        <v>0</v>
      </c>
      <c r="Y913" s="112">
        <f t="shared" si="480"/>
        <v>0</v>
      </c>
      <c r="Z913" s="125" t="str">
        <f t="shared" si="490"/>
        <v>A+J=</v>
      </c>
      <c r="AA913" s="117">
        <f t="shared" si="491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22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3"/>
      <c r="DE913" s="1"/>
      <c r="DF913" s="1"/>
      <c r="DG913" s="1"/>
      <c r="DH913" s="1"/>
      <c r="DI913" s="1"/>
      <c r="DJ913" s="1"/>
      <c r="DK913" s="1"/>
      <c r="DL913" s="1"/>
      <c r="DM913" s="1"/>
      <c r="DN913" s="4"/>
      <c r="DO913" s="1"/>
      <c r="DP913" s="1"/>
      <c r="DQ913" s="1"/>
      <c r="DR913" s="1"/>
      <c r="DS913" s="1"/>
      <c r="DT913" s="1"/>
    </row>
    <row r="914" spans="1:124" ht="12.75" x14ac:dyDescent="0.2">
      <c r="A914" s="111">
        <f t="shared" si="481"/>
        <v>45179</v>
      </c>
      <c r="B914" s="112">
        <f t="shared" si="474"/>
        <v>0</v>
      </c>
      <c r="C914" s="112">
        <f t="shared" si="487"/>
        <v>0</v>
      </c>
      <c r="D914" s="113">
        <f t="shared" si="482"/>
        <v>5692.31</v>
      </c>
      <c r="E914" s="114">
        <f t="shared" si="469"/>
        <v>5739.56</v>
      </c>
      <c r="F914" s="115">
        <f t="shared" si="470"/>
        <v>45128</v>
      </c>
      <c r="G914" s="116">
        <f t="shared" si="475"/>
        <v>8.3006723105383262E-3</v>
      </c>
      <c r="H914" s="117">
        <f t="shared" si="483"/>
        <v>45189</v>
      </c>
      <c r="I914" s="117">
        <f t="shared" si="476"/>
        <v>45189</v>
      </c>
      <c r="J914" s="118">
        <f t="shared" si="484"/>
        <v>21</v>
      </c>
      <c r="K914" s="118">
        <f t="shared" si="473"/>
        <v>14</v>
      </c>
      <c r="L914" s="8">
        <f t="shared" si="485"/>
        <v>1.0055261499999999</v>
      </c>
      <c r="M914" s="119">
        <f t="shared" si="472"/>
        <v>1.0083006699999999</v>
      </c>
      <c r="N914" s="119">
        <f t="shared" si="466"/>
        <v>1.2584083822460328</v>
      </c>
      <c r="O914" s="112">
        <f t="shared" si="471"/>
        <v>1.26536253</v>
      </c>
      <c r="P914" s="112">
        <f t="shared" si="477"/>
        <v>0</v>
      </c>
      <c r="Q914" s="162">
        <f t="shared" si="488"/>
        <v>0</v>
      </c>
      <c r="R914" s="30">
        <f t="shared" si="489"/>
        <v>0</v>
      </c>
      <c r="S914" s="112">
        <f t="shared" si="468"/>
        <v>0</v>
      </c>
      <c r="T914" s="122">
        <f t="shared" si="486"/>
        <v>0.20100000000000001</v>
      </c>
      <c r="U914" s="120">
        <f t="shared" si="467"/>
        <v>14</v>
      </c>
      <c r="V914" s="120">
        <v>252</v>
      </c>
      <c r="W914" s="119">
        <f t="shared" si="478"/>
        <v>1.010227196</v>
      </c>
      <c r="X914" s="112">
        <f t="shared" si="479"/>
        <v>0</v>
      </c>
      <c r="Y914" s="112">
        <f t="shared" si="480"/>
        <v>0</v>
      </c>
      <c r="Z914" s="125" t="str">
        <f t="shared" si="490"/>
        <v>A+J=</v>
      </c>
      <c r="AA914" s="117">
        <f t="shared" si="491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22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3"/>
      <c r="DE914" s="1"/>
      <c r="DF914" s="1"/>
      <c r="DG914" s="1"/>
      <c r="DH914" s="1"/>
      <c r="DI914" s="1"/>
      <c r="DJ914" s="1"/>
      <c r="DK914" s="1"/>
      <c r="DL914" s="1"/>
      <c r="DM914" s="1"/>
      <c r="DN914" s="4"/>
      <c r="DO914" s="1"/>
      <c r="DP914" s="1"/>
      <c r="DQ914" s="1"/>
      <c r="DR914" s="1"/>
      <c r="DS914" s="1"/>
      <c r="DT914" s="1"/>
    </row>
    <row r="915" spans="1:124" ht="12.75" x14ac:dyDescent="0.2">
      <c r="A915" s="111">
        <f t="shared" si="481"/>
        <v>45180</v>
      </c>
      <c r="B915" s="112">
        <f t="shared" si="474"/>
        <v>0</v>
      </c>
      <c r="C915" s="112">
        <f t="shared" si="487"/>
        <v>0</v>
      </c>
      <c r="D915" s="113">
        <f t="shared" si="482"/>
        <v>5692.31</v>
      </c>
      <c r="E915" s="114">
        <f t="shared" si="469"/>
        <v>5739.56</v>
      </c>
      <c r="F915" s="115">
        <f t="shared" si="470"/>
        <v>45128</v>
      </c>
      <c r="G915" s="116">
        <f t="shared" si="475"/>
        <v>8.3006723105383262E-3</v>
      </c>
      <c r="H915" s="117">
        <f t="shared" si="483"/>
        <v>45189</v>
      </c>
      <c r="I915" s="117">
        <f t="shared" si="476"/>
        <v>45189</v>
      </c>
      <c r="J915" s="118">
        <f t="shared" si="484"/>
        <v>21</v>
      </c>
      <c r="K915" s="118">
        <f t="shared" si="473"/>
        <v>14</v>
      </c>
      <c r="L915" s="8">
        <f t="shared" si="485"/>
        <v>1.0055261499999999</v>
      </c>
      <c r="M915" s="119">
        <f t="shared" si="472"/>
        <v>1.0083006699999999</v>
      </c>
      <c r="N915" s="119">
        <f t="shared" si="466"/>
        <v>1.2584083822460328</v>
      </c>
      <c r="O915" s="112">
        <f t="shared" si="471"/>
        <v>1.26536253</v>
      </c>
      <c r="P915" s="112">
        <f t="shared" si="477"/>
        <v>0</v>
      </c>
      <c r="Q915" s="162">
        <f t="shared" si="488"/>
        <v>0</v>
      </c>
      <c r="R915" s="30">
        <f t="shared" si="489"/>
        <v>0</v>
      </c>
      <c r="S915" s="112">
        <f t="shared" si="468"/>
        <v>0</v>
      </c>
      <c r="T915" s="122">
        <f t="shared" si="486"/>
        <v>0.20100000000000001</v>
      </c>
      <c r="U915" s="120">
        <f t="shared" si="467"/>
        <v>14</v>
      </c>
      <c r="V915" s="120">
        <v>252</v>
      </c>
      <c r="W915" s="119">
        <f t="shared" si="478"/>
        <v>1.010227196</v>
      </c>
      <c r="X915" s="112">
        <f t="shared" si="479"/>
        <v>0</v>
      </c>
      <c r="Y915" s="112">
        <f t="shared" si="480"/>
        <v>0</v>
      </c>
      <c r="Z915" s="125" t="str">
        <f t="shared" si="490"/>
        <v>A+J=</v>
      </c>
      <c r="AA915" s="117">
        <f t="shared" si="491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22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3"/>
      <c r="DE915" s="1"/>
      <c r="DF915" s="1"/>
      <c r="DG915" s="1"/>
      <c r="DH915" s="1"/>
      <c r="DI915" s="1"/>
      <c r="DJ915" s="1"/>
      <c r="DK915" s="1"/>
      <c r="DL915" s="1"/>
      <c r="DM915" s="1"/>
      <c r="DN915" s="4"/>
      <c r="DO915" s="1"/>
      <c r="DP915" s="1"/>
      <c r="DQ915" s="1"/>
      <c r="DR915" s="1"/>
      <c r="DS915" s="1"/>
      <c r="DT915" s="1"/>
    </row>
    <row r="916" spans="1:124" ht="12.75" x14ac:dyDescent="0.2">
      <c r="A916" s="111">
        <f t="shared" si="481"/>
        <v>45181</v>
      </c>
      <c r="B916" s="112">
        <f t="shared" si="474"/>
        <v>0</v>
      </c>
      <c r="C916" s="112">
        <f t="shared" si="487"/>
        <v>0</v>
      </c>
      <c r="D916" s="113">
        <f t="shared" si="482"/>
        <v>5692.31</v>
      </c>
      <c r="E916" s="114">
        <f t="shared" si="469"/>
        <v>5739.56</v>
      </c>
      <c r="F916" s="115">
        <f t="shared" si="470"/>
        <v>45128</v>
      </c>
      <c r="G916" s="116">
        <f t="shared" si="475"/>
        <v>8.3006723105383262E-3</v>
      </c>
      <c r="H916" s="117">
        <f t="shared" si="483"/>
        <v>45189</v>
      </c>
      <c r="I916" s="117">
        <f t="shared" si="476"/>
        <v>45189</v>
      </c>
      <c r="J916" s="118">
        <f t="shared" si="484"/>
        <v>21</v>
      </c>
      <c r="K916" s="118">
        <f t="shared" si="473"/>
        <v>15</v>
      </c>
      <c r="L916" s="8">
        <f t="shared" si="485"/>
        <v>1.00592204</v>
      </c>
      <c r="M916" s="119">
        <f t="shared" si="472"/>
        <v>1.0083006699999999</v>
      </c>
      <c r="N916" s="119">
        <f t="shared" si="466"/>
        <v>1.2584083822460328</v>
      </c>
      <c r="O916" s="112">
        <f t="shared" si="471"/>
        <v>1.2658607200000001</v>
      </c>
      <c r="P916" s="112">
        <f t="shared" si="477"/>
        <v>0</v>
      </c>
      <c r="Q916" s="162">
        <f t="shared" si="488"/>
        <v>0</v>
      </c>
      <c r="R916" s="30">
        <f t="shared" si="489"/>
        <v>0</v>
      </c>
      <c r="S916" s="112">
        <f t="shared" si="468"/>
        <v>0</v>
      </c>
      <c r="T916" s="122">
        <f t="shared" si="486"/>
        <v>0.20100000000000001</v>
      </c>
      <c r="U916" s="120">
        <f t="shared" si="467"/>
        <v>15</v>
      </c>
      <c r="V916" s="120">
        <v>252</v>
      </c>
      <c r="W916" s="119">
        <f t="shared" si="478"/>
        <v>1.0109617</v>
      </c>
      <c r="X916" s="112">
        <f t="shared" si="479"/>
        <v>0</v>
      </c>
      <c r="Y916" s="112">
        <f t="shared" si="480"/>
        <v>0</v>
      </c>
      <c r="Z916" s="125" t="str">
        <f t="shared" si="490"/>
        <v>A+J=</v>
      </c>
      <c r="AA916" s="117">
        <f t="shared" si="491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22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3"/>
      <c r="DE916" s="1"/>
      <c r="DF916" s="1"/>
      <c r="DG916" s="1"/>
      <c r="DH916" s="1"/>
      <c r="DI916" s="1"/>
      <c r="DJ916" s="1"/>
      <c r="DK916" s="1"/>
      <c r="DL916" s="1"/>
      <c r="DM916" s="1"/>
      <c r="DN916" s="4"/>
      <c r="DO916" s="1"/>
      <c r="DP916" s="1"/>
      <c r="DQ916" s="1"/>
      <c r="DR916" s="1"/>
      <c r="DS916" s="1"/>
      <c r="DT916" s="1"/>
    </row>
    <row r="917" spans="1:124" ht="12.75" x14ac:dyDescent="0.2">
      <c r="A917" s="111">
        <f t="shared" si="481"/>
        <v>45182</v>
      </c>
      <c r="B917" s="112">
        <f t="shared" si="474"/>
        <v>0</v>
      </c>
      <c r="C917" s="112">
        <f t="shared" si="487"/>
        <v>0</v>
      </c>
      <c r="D917" s="113">
        <f t="shared" si="482"/>
        <v>5692.31</v>
      </c>
      <c r="E917" s="114">
        <f t="shared" si="469"/>
        <v>5739.56</v>
      </c>
      <c r="F917" s="115">
        <f t="shared" si="470"/>
        <v>45128</v>
      </c>
      <c r="G917" s="116">
        <f t="shared" si="475"/>
        <v>8.3006723105383262E-3</v>
      </c>
      <c r="H917" s="117">
        <f t="shared" si="483"/>
        <v>45189</v>
      </c>
      <c r="I917" s="117">
        <f t="shared" si="476"/>
        <v>45189</v>
      </c>
      <c r="J917" s="118">
        <f t="shared" si="484"/>
        <v>21</v>
      </c>
      <c r="K917" s="118">
        <f t="shared" si="473"/>
        <v>16</v>
      </c>
      <c r="L917" s="8">
        <f t="shared" si="485"/>
        <v>1.0063180899999999</v>
      </c>
      <c r="M917" s="119">
        <f t="shared" si="472"/>
        <v>1.0083006699999999</v>
      </c>
      <c r="N917" s="119">
        <f t="shared" si="466"/>
        <v>1.2584083822460328</v>
      </c>
      <c r="O917" s="112">
        <f t="shared" si="471"/>
        <v>1.26635911</v>
      </c>
      <c r="P917" s="112">
        <f t="shared" si="477"/>
        <v>0</v>
      </c>
      <c r="Q917" s="162">
        <f t="shared" si="488"/>
        <v>0</v>
      </c>
      <c r="R917" s="30">
        <f t="shared" si="489"/>
        <v>0</v>
      </c>
      <c r="S917" s="112">
        <f t="shared" si="468"/>
        <v>0</v>
      </c>
      <c r="T917" s="122">
        <f t="shared" si="486"/>
        <v>0.20100000000000001</v>
      </c>
      <c r="U917" s="120">
        <f t="shared" si="467"/>
        <v>16</v>
      </c>
      <c r="V917" s="120">
        <v>252</v>
      </c>
      <c r="W917" s="119">
        <f t="shared" si="478"/>
        <v>1.0116967379999999</v>
      </c>
      <c r="X917" s="112">
        <f t="shared" si="479"/>
        <v>0</v>
      </c>
      <c r="Y917" s="112">
        <f t="shared" si="480"/>
        <v>0</v>
      </c>
      <c r="Z917" s="125" t="str">
        <f t="shared" si="490"/>
        <v>A+J=</v>
      </c>
      <c r="AA917" s="117">
        <f t="shared" si="491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22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3"/>
      <c r="DE917" s="1"/>
      <c r="DF917" s="1"/>
      <c r="DG917" s="1"/>
      <c r="DH917" s="1"/>
      <c r="DI917" s="1"/>
      <c r="DJ917" s="1"/>
      <c r="DK917" s="1"/>
      <c r="DL917" s="1"/>
      <c r="DM917" s="1"/>
      <c r="DN917" s="4"/>
      <c r="DO917" s="1"/>
      <c r="DP917" s="1"/>
      <c r="DQ917" s="1"/>
      <c r="DR917" s="1"/>
      <c r="DS917" s="1"/>
      <c r="DT917" s="1"/>
    </row>
    <row r="918" spans="1:124" ht="12.75" x14ac:dyDescent="0.2">
      <c r="A918" s="111">
        <f t="shared" si="481"/>
        <v>45183</v>
      </c>
      <c r="B918" s="112">
        <f t="shared" si="474"/>
        <v>0</v>
      </c>
      <c r="C918" s="112">
        <f t="shared" si="487"/>
        <v>0</v>
      </c>
      <c r="D918" s="113">
        <f t="shared" si="482"/>
        <v>5692.31</v>
      </c>
      <c r="E918" s="114">
        <f t="shared" si="469"/>
        <v>5739.56</v>
      </c>
      <c r="F918" s="115">
        <f t="shared" si="470"/>
        <v>45128</v>
      </c>
      <c r="G918" s="116">
        <f t="shared" si="475"/>
        <v>8.3006723105383262E-3</v>
      </c>
      <c r="H918" s="117">
        <f t="shared" si="483"/>
        <v>45189</v>
      </c>
      <c r="I918" s="117">
        <f t="shared" si="476"/>
        <v>45189</v>
      </c>
      <c r="J918" s="118">
        <f t="shared" si="484"/>
        <v>21</v>
      </c>
      <c r="K918" s="118">
        <f t="shared" si="473"/>
        <v>17</v>
      </c>
      <c r="L918" s="8">
        <f t="shared" si="485"/>
        <v>1.0067142899999999</v>
      </c>
      <c r="M918" s="119">
        <f t="shared" si="472"/>
        <v>1.0083006699999999</v>
      </c>
      <c r="N918" s="119">
        <f t="shared" si="466"/>
        <v>1.2584083822460328</v>
      </c>
      <c r="O918" s="112">
        <f t="shared" si="471"/>
        <v>1.2668577000000001</v>
      </c>
      <c r="P918" s="112">
        <f t="shared" si="477"/>
        <v>0</v>
      </c>
      <c r="Q918" s="162">
        <f t="shared" si="488"/>
        <v>0</v>
      </c>
      <c r="R918" s="30">
        <f t="shared" si="489"/>
        <v>0</v>
      </c>
      <c r="S918" s="112">
        <f t="shared" si="468"/>
        <v>0</v>
      </c>
      <c r="T918" s="122">
        <f t="shared" si="486"/>
        <v>0.20100000000000001</v>
      </c>
      <c r="U918" s="120">
        <f t="shared" si="467"/>
        <v>17</v>
      </c>
      <c r="V918" s="120">
        <v>252</v>
      </c>
      <c r="W918" s="119">
        <f t="shared" si="478"/>
        <v>1.0124323099999999</v>
      </c>
      <c r="X918" s="112">
        <f t="shared" si="479"/>
        <v>0</v>
      </c>
      <c r="Y918" s="112">
        <f t="shared" si="480"/>
        <v>0</v>
      </c>
      <c r="Z918" s="125" t="str">
        <f t="shared" si="490"/>
        <v>A+J=</v>
      </c>
      <c r="AA918" s="117">
        <f t="shared" si="491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22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3"/>
      <c r="DE918" s="1"/>
      <c r="DF918" s="1"/>
      <c r="DG918" s="1"/>
      <c r="DH918" s="1"/>
      <c r="DI918" s="1"/>
      <c r="DJ918" s="1"/>
      <c r="DK918" s="1"/>
      <c r="DL918" s="1"/>
      <c r="DM918" s="1"/>
      <c r="DN918" s="4"/>
      <c r="DO918" s="1"/>
      <c r="DP918" s="1"/>
      <c r="DQ918" s="1"/>
      <c r="DR918" s="1"/>
      <c r="DS918" s="1"/>
      <c r="DT918" s="1"/>
    </row>
    <row r="919" spans="1:124" ht="12.75" x14ac:dyDescent="0.2">
      <c r="A919" s="111">
        <f t="shared" si="481"/>
        <v>45184</v>
      </c>
      <c r="B919" s="112">
        <f t="shared" si="474"/>
        <v>0</v>
      </c>
      <c r="C919" s="112">
        <f t="shared" si="487"/>
        <v>0</v>
      </c>
      <c r="D919" s="113">
        <f t="shared" si="482"/>
        <v>5692.31</v>
      </c>
      <c r="E919" s="114">
        <f t="shared" si="469"/>
        <v>5739.56</v>
      </c>
      <c r="F919" s="115">
        <f t="shared" si="470"/>
        <v>45128</v>
      </c>
      <c r="G919" s="116">
        <f t="shared" si="475"/>
        <v>8.3006723105383262E-3</v>
      </c>
      <c r="H919" s="117">
        <f t="shared" si="483"/>
        <v>45189</v>
      </c>
      <c r="I919" s="117">
        <f t="shared" si="476"/>
        <v>45189</v>
      </c>
      <c r="J919" s="118">
        <f t="shared" si="484"/>
        <v>21</v>
      </c>
      <c r="K919" s="118">
        <f t="shared" si="473"/>
        <v>18</v>
      </c>
      <c r="L919" s="8">
        <f t="shared" si="485"/>
        <v>1.00711065</v>
      </c>
      <c r="M919" s="119">
        <f t="shared" si="472"/>
        <v>1.0083006699999999</v>
      </c>
      <c r="N919" s="119">
        <f t="shared" si="466"/>
        <v>1.2584083822460328</v>
      </c>
      <c r="O919" s="112">
        <f t="shared" si="471"/>
        <v>1.2673564799999999</v>
      </c>
      <c r="P919" s="112">
        <f t="shared" si="477"/>
        <v>0</v>
      </c>
      <c r="Q919" s="162">
        <f t="shared" si="488"/>
        <v>0</v>
      </c>
      <c r="R919" s="30">
        <f t="shared" si="489"/>
        <v>0</v>
      </c>
      <c r="S919" s="112">
        <f t="shared" si="468"/>
        <v>0</v>
      </c>
      <c r="T919" s="122">
        <f t="shared" si="486"/>
        <v>0.20100000000000001</v>
      </c>
      <c r="U919" s="120">
        <f t="shared" si="467"/>
        <v>18</v>
      </c>
      <c r="V919" s="120">
        <v>252</v>
      </c>
      <c r="W919" s="119">
        <f t="shared" si="478"/>
        <v>1.0131684169999999</v>
      </c>
      <c r="X919" s="112">
        <f t="shared" si="479"/>
        <v>0</v>
      </c>
      <c r="Y919" s="112">
        <f t="shared" si="480"/>
        <v>0</v>
      </c>
      <c r="Z919" s="125" t="str">
        <f t="shared" si="490"/>
        <v>A+J=</v>
      </c>
      <c r="AA919" s="117">
        <f t="shared" si="491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22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3"/>
      <c r="DE919" s="1"/>
      <c r="DF919" s="1"/>
      <c r="DG919" s="1"/>
      <c r="DH919" s="1"/>
      <c r="DI919" s="1"/>
      <c r="DJ919" s="1"/>
      <c r="DK919" s="1"/>
      <c r="DL919" s="1"/>
      <c r="DM919" s="1"/>
      <c r="DN919" s="4"/>
      <c r="DO919" s="1"/>
      <c r="DP919" s="1"/>
      <c r="DQ919" s="1"/>
      <c r="DR919" s="1"/>
      <c r="DS919" s="1"/>
      <c r="DT919" s="1"/>
    </row>
    <row r="920" spans="1:124" ht="12.75" x14ac:dyDescent="0.2">
      <c r="A920" s="111">
        <f t="shared" si="481"/>
        <v>45185</v>
      </c>
      <c r="B920" s="112">
        <f t="shared" si="474"/>
        <v>0</v>
      </c>
      <c r="C920" s="112">
        <f t="shared" si="487"/>
        <v>0</v>
      </c>
      <c r="D920" s="113">
        <f t="shared" si="482"/>
        <v>5692.31</v>
      </c>
      <c r="E920" s="114">
        <f t="shared" si="469"/>
        <v>5739.56</v>
      </c>
      <c r="F920" s="115">
        <f t="shared" si="470"/>
        <v>45128</v>
      </c>
      <c r="G920" s="116">
        <f t="shared" si="475"/>
        <v>8.3006723105383262E-3</v>
      </c>
      <c r="H920" s="117">
        <f t="shared" si="483"/>
        <v>45189</v>
      </c>
      <c r="I920" s="117">
        <f t="shared" si="476"/>
        <v>45189</v>
      </c>
      <c r="J920" s="118">
        <f t="shared" si="484"/>
        <v>21</v>
      </c>
      <c r="K920" s="118">
        <f t="shared" si="473"/>
        <v>19</v>
      </c>
      <c r="L920" s="8">
        <f t="shared" si="485"/>
        <v>1.00750717</v>
      </c>
      <c r="M920" s="119">
        <f t="shared" si="472"/>
        <v>1.0083006699999999</v>
      </c>
      <c r="N920" s="119">
        <f t="shared" si="466"/>
        <v>1.2584083822460328</v>
      </c>
      <c r="O920" s="112">
        <f t="shared" si="471"/>
        <v>1.26785546</v>
      </c>
      <c r="P920" s="112">
        <f t="shared" si="477"/>
        <v>0</v>
      </c>
      <c r="Q920" s="162">
        <f t="shared" si="488"/>
        <v>0</v>
      </c>
      <c r="R920" s="30">
        <f t="shared" si="489"/>
        <v>0</v>
      </c>
      <c r="S920" s="112">
        <f t="shared" si="468"/>
        <v>0</v>
      </c>
      <c r="T920" s="122">
        <f t="shared" si="486"/>
        <v>0.20100000000000001</v>
      </c>
      <c r="U920" s="120">
        <f t="shared" si="467"/>
        <v>19</v>
      </c>
      <c r="V920" s="120">
        <v>252</v>
      </c>
      <c r="W920" s="119">
        <f t="shared" si="478"/>
        <v>1.0139050590000001</v>
      </c>
      <c r="X920" s="112">
        <f t="shared" si="479"/>
        <v>0</v>
      </c>
      <c r="Y920" s="112">
        <f t="shared" si="480"/>
        <v>0</v>
      </c>
      <c r="Z920" s="125" t="str">
        <f t="shared" si="490"/>
        <v>A+J=</v>
      </c>
      <c r="AA920" s="117">
        <f t="shared" si="491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22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3"/>
      <c r="DE920" s="1"/>
      <c r="DF920" s="1"/>
      <c r="DG920" s="1"/>
      <c r="DH920" s="1"/>
      <c r="DI920" s="1"/>
      <c r="DJ920" s="1"/>
      <c r="DK920" s="1"/>
      <c r="DL920" s="1"/>
      <c r="DM920" s="1"/>
      <c r="DN920" s="4"/>
      <c r="DO920" s="1"/>
      <c r="DP920" s="1"/>
      <c r="DQ920" s="1"/>
      <c r="DR920" s="1"/>
      <c r="DS920" s="1"/>
      <c r="DT920" s="1"/>
    </row>
    <row r="921" spans="1:124" ht="12.75" x14ac:dyDescent="0.2">
      <c r="A921" s="111">
        <f t="shared" si="481"/>
        <v>45186</v>
      </c>
      <c r="B921" s="112">
        <f t="shared" si="474"/>
        <v>0</v>
      </c>
      <c r="C921" s="112">
        <f t="shared" si="487"/>
        <v>0</v>
      </c>
      <c r="D921" s="113">
        <f t="shared" si="482"/>
        <v>5692.31</v>
      </c>
      <c r="E921" s="114">
        <f t="shared" si="469"/>
        <v>5739.56</v>
      </c>
      <c r="F921" s="115">
        <f t="shared" si="470"/>
        <v>45128</v>
      </c>
      <c r="G921" s="116">
        <f t="shared" si="475"/>
        <v>8.3006723105383262E-3</v>
      </c>
      <c r="H921" s="117">
        <f t="shared" si="483"/>
        <v>45189</v>
      </c>
      <c r="I921" s="117">
        <f t="shared" si="476"/>
        <v>45189</v>
      </c>
      <c r="J921" s="118">
        <f t="shared" si="484"/>
        <v>21</v>
      </c>
      <c r="K921" s="118">
        <f t="shared" si="473"/>
        <v>19</v>
      </c>
      <c r="L921" s="8">
        <f t="shared" si="485"/>
        <v>1.00750717</v>
      </c>
      <c r="M921" s="119">
        <f t="shared" si="472"/>
        <v>1.0083006699999999</v>
      </c>
      <c r="N921" s="119">
        <f t="shared" si="466"/>
        <v>1.2584083822460328</v>
      </c>
      <c r="O921" s="112">
        <f t="shared" si="471"/>
        <v>1.26785546</v>
      </c>
      <c r="P921" s="112">
        <f t="shared" si="477"/>
        <v>0</v>
      </c>
      <c r="Q921" s="162">
        <f t="shared" si="488"/>
        <v>0</v>
      </c>
      <c r="R921" s="30">
        <f t="shared" si="489"/>
        <v>0</v>
      </c>
      <c r="S921" s="112">
        <f t="shared" si="468"/>
        <v>0</v>
      </c>
      <c r="T921" s="122">
        <f t="shared" si="486"/>
        <v>0.20100000000000001</v>
      </c>
      <c r="U921" s="120">
        <f t="shared" si="467"/>
        <v>19</v>
      </c>
      <c r="V921" s="120">
        <v>252</v>
      </c>
      <c r="W921" s="119">
        <f t="shared" si="478"/>
        <v>1.0139050590000001</v>
      </c>
      <c r="X921" s="112">
        <f t="shared" si="479"/>
        <v>0</v>
      </c>
      <c r="Y921" s="112">
        <f t="shared" si="480"/>
        <v>0</v>
      </c>
      <c r="Z921" s="125" t="str">
        <f t="shared" si="490"/>
        <v>A+J=</v>
      </c>
      <c r="AA921" s="117">
        <f t="shared" si="491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22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3"/>
      <c r="DE921" s="1"/>
      <c r="DF921" s="1"/>
      <c r="DG921" s="1"/>
      <c r="DH921" s="1"/>
      <c r="DI921" s="1"/>
      <c r="DJ921" s="1"/>
      <c r="DK921" s="1"/>
      <c r="DL921" s="1"/>
      <c r="DM921" s="1"/>
      <c r="DN921" s="4"/>
      <c r="DO921" s="1"/>
      <c r="DP921" s="1"/>
      <c r="DQ921" s="1"/>
      <c r="DR921" s="1"/>
      <c r="DS921" s="1"/>
      <c r="DT921" s="1"/>
    </row>
    <row r="922" spans="1:124" ht="12.75" x14ac:dyDescent="0.2">
      <c r="A922" s="111">
        <f t="shared" si="481"/>
        <v>45187</v>
      </c>
      <c r="B922" s="112">
        <f t="shared" si="474"/>
        <v>0</v>
      </c>
      <c r="C922" s="112">
        <f t="shared" si="487"/>
        <v>0</v>
      </c>
      <c r="D922" s="113">
        <f t="shared" si="482"/>
        <v>5692.31</v>
      </c>
      <c r="E922" s="114">
        <f t="shared" si="469"/>
        <v>5739.56</v>
      </c>
      <c r="F922" s="115">
        <f t="shared" si="470"/>
        <v>45128</v>
      </c>
      <c r="G922" s="116">
        <f t="shared" si="475"/>
        <v>8.3006723105383262E-3</v>
      </c>
      <c r="H922" s="117">
        <f t="shared" si="483"/>
        <v>45189</v>
      </c>
      <c r="I922" s="117">
        <f t="shared" si="476"/>
        <v>45189</v>
      </c>
      <c r="J922" s="118">
        <f t="shared" si="484"/>
        <v>21</v>
      </c>
      <c r="K922" s="118">
        <f t="shared" si="473"/>
        <v>19</v>
      </c>
      <c r="L922" s="8">
        <f t="shared" si="485"/>
        <v>1.00750717</v>
      </c>
      <c r="M922" s="119">
        <f t="shared" si="472"/>
        <v>1.0083006699999999</v>
      </c>
      <c r="N922" s="119">
        <f t="shared" si="466"/>
        <v>1.2584083822460328</v>
      </c>
      <c r="O922" s="112">
        <f t="shared" si="471"/>
        <v>1.26785546</v>
      </c>
      <c r="P922" s="112">
        <f t="shared" si="477"/>
        <v>0</v>
      </c>
      <c r="Q922" s="162">
        <f t="shared" si="488"/>
        <v>0</v>
      </c>
      <c r="R922" s="30">
        <f t="shared" si="489"/>
        <v>0</v>
      </c>
      <c r="S922" s="112">
        <f t="shared" si="468"/>
        <v>0</v>
      </c>
      <c r="T922" s="122">
        <f t="shared" si="486"/>
        <v>0.20100000000000001</v>
      </c>
      <c r="U922" s="120">
        <f t="shared" si="467"/>
        <v>19</v>
      </c>
      <c r="V922" s="120">
        <v>252</v>
      </c>
      <c r="W922" s="119">
        <f t="shared" si="478"/>
        <v>1.0139050590000001</v>
      </c>
      <c r="X922" s="112">
        <f t="shared" si="479"/>
        <v>0</v>
      </c>
      <c r="Y922" s="112">
        <f t="shared" si="480"/>
        <v>0</v>
      </c>
      <c r="Z922" s="125" t="str">
        <f t="shared" si="490"/>
        <v>A+J=</v>
      </c>
      <c r="AA922" s="117">
        <f t="shared" si="491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22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3"/>
      <c r="DE922" s="1"/>
      <c r="DF922" s="1"/>
      <c r="DG922" s="1"/>
      <c r="DH922" s="1"/>
      <c r="DI922" s="1"/>
      <c r="DJ922" s="1"/>
      <c r="DK922" s="1"/>
      <c r="DL922" s="1"/>
      <c r="DM922" s="1"/>
      <c r="DN922" s="4"/>
      <c r="DO922" s="1"/>
      <c r="DP922" s="1"/>
      <c r="DQ922" s="1"/>
      <c r="DR922" s="1"/>
      <c r="DS922" s="1"/>
      <c r="DT922" s="1"/>
    </row>
    <row r="923" spans="1:124" ht="12.75" x14ac:dyDescent="0.2">
      <c r="A923" s="111">
        <f t="shared" si="481"/>
        <v>45188</v>
      </c>
      <c r="B923" s="112">
        <f t="shared" si="474"/>
        <v>0</v>
      </c>
      <c r="C923" s="112">
        <f t="shared" si="487"/>
        <v>0</v>
      </c>
      <c r="D923" s="113">
        <f t="shared" si="482"/>
        <v>5692.31</v>
      </c>
      <c r="E923" s="114">
        <f t="shared" si="469"/>
        <v>5739.56</v>
      </c>
      <c r="F923" s="115">
        <f t="shared" si="470"/>
        <v>45128</v>
      </c>
      <c r="G923" s="116">
        <f t="shared" si="475"/>
        <v>8.3006723105383262E-3</v>
      </c>
      <c r="H923" s="117">
        <f t="shared" si="483"/>
        <v>45189</v>
      </c>
      <c r="I923" s="117">
        <f t="shared" si="476"/>
        <v>45189</v>
      </c>
      <c r="J923" s="118">
        <f t="shared" si="484"/>
        <v>21</v>
      </c>
      <c r="K923" s="118">
        <f t="shared" si="473"/>
        <v>20</v>
      </c>
      <c r="L923" s="8">
        <f t="shared" si="485"/>
        <v>1.00790384</v>
      </c>
      <c r="M923" s="119">
        <f t="shared" si="472"/>
        <v>1.0083006699999999</v>
      </c>
      <c r="N923" s="119">
        <f t="shared" si="466"/>
        <v>1.2584083822460328</v>
      </c>
      <c r="O923" s="112">
        <f t="shared" si="471"/>
        <v>1.2683546400000001</v>
      </c>
      <c r="P923" s="112">
        <f t="shared" si="477"/>
        <v>0</v>
      </c>
      <c r="Q923" s="162">
        <f t="shared" si="488"/>
        <v>0</v>
      </c>
      <c r="R923" s="30">
        <f t="shared" si="489"/>
        <v>0</v>
      </c>
      <c r="S923" s="112">
        <f t="shared" si="468"/>
        <v>0</v>
      </c>
      <c r="T923" s="122">
        <f t="shared" si="486"/>
        <v>0.20100000000000001</v>
      </c>
      <c r="U923" s="120">
        <f t="shared" si="467"/>
        <v>20</v>
      </c>
      <c r="V923" s="120">
        <v>252</v>
      </c>
      <c r="W923" s="119">
        <f t="shared" si="478"/>
        <v>1.0146422369999999</v>
      </c>
      <c r="X923" s="112">
        <f t="shared" si="479"/>
        <v>0</v>
      </c>
      <c r="Y923" s="112">
        <f t="shared" si="480"/>
        <v>0</v>
      </c>
      <c r="Z923" s="125" t="str">
        <f t="shared" si="490"/>
        <v>A+J=</v>
      </c>
      <c r="AA923" s="117">
        <f t="shared" si="491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22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3"/>
      <c r="DE923" s="1"/>
      <c r="DF923" s="1"/>
      <c r="DG923" s="1"/>
      <c r="DH923" s="1"/>
      <c r="DI923" s="1"/>
      <c r="DJ923" s="1"/>
      <c r="DK923" s="1"/>
      <c r="DL923" s="1"/>
      <c r="DM923" s="1"/>
      <c r="DN923" s="4"/>
      <c r="DO923" s="1"/>
      <c r="DP923" s="1"/>
      <c r="DQ923" s="1"/>
      <c r="DR923" s="1"/>
      <c r="DS923" s="1"/>
      <c r="DT923" s="1"/>
    </row>
    <row r="924" spans="1:124" ht="12.75" x14ac:dyDescent="0.2">
      <c r="A924" s="111">
        <f t="shared" si="481"/>
        <v>45189</v>
      </c>
      <c r="B924" s="112">
        <f t="shared" si="474"/>
        <v>0</v>
      </c>
      <c r="C924" s="112">
        <f t="shared" si="487"/>
        <v>0</v>
      </c>
      <c r="D924" s="113">
        <f t="shared" si="482"/>
        <v>5692.31</v>
      </c>
      <c r="E924" s="114">
        <f t="shared" si="469"/>
        <v>5739.56</v>
      </c>
      <c r="F924" s="115">
        <f t="shared" si="470"/>
        <v>45128</v>
      </c>
      <c r="G924" s="116">
        <f t="shared" si="475"/>
        <v>8.3006723105383262E-3</v>
      </c>
      <c r="H924" s="117">
        <f t="shared" si="483"/>
        <v>45219</v>
      </c>
      <c r="I924" s="117">
        <f t="shared" si="476"/>
        <v>45189</v>
      </c>
      <c r="J924" s="118">
        <f t="shared" si="484"/>
        <v>21</v>
      </c>
      <c r="K924" s="118">
        <f t="shared" si="473"/>
        <v>21</v>
      </c>
      <c r="L924" s="8">
        <f t="shared" si="485"/>
        <v>1.0083006699999999</v>
      </c>
      <c r="M924" s="119">
        <f t="shared" si="472"/>
        <v>1.0083006699999999</v>
      </c>
      <c r="N924" s="119">
        <f t="shared" si="466"/>
        <v>1.2584083822460328</v>
      </c>
      <c r="O924" s="112">
        <f t="shared" si="471"/>
        <v>1.2688540100000001</v>
      </c>
      <c r="P924" s="112">
        <f t="shared" si="477"/>
        <v>0</v>
      </c>
      <c r="Q924" s="162">
        <f t="shared" si="488"/>
        <v>30</v>
      </c>
      <c r="R924" s="30">
        <f t="shared" si="489"/>
        <v>6.2239000000000003E-2</v>
      </c>
      <c r="S924" s="112">
        <f t="shared" si="468"/>
        <v>0</v>
      </c>
      <c r="T924" s="122">
        <f t="shared" si="486"/>
        <v>0.20100000000000001</v>
      </c>
      <c r="U924" s="120">
        <f t="shared" si="467"/>
        <v>21</v>
      </c>
      <c r="V924" s="120">
        <v>252</v>
      </c>
      <c r="W924" s="119">
        <f t="shared" si="478"/>
        <v>1.0153799509999999</v>
      </c>
      <c r="X924" s="112">
        <f t="shared" si="479"/>
        <v>0</v>
      </c>
      <c r="Y924" s="112">
        <f t="shared" si="480"/>
        <v>0</v>
      </c>
      <c r="Z924" s="125" t="str">
        <f t="shared" si="490"/>
        <v>A+J=</v>
      </c>
      <c r="AA924" s="117">
        <f t="shared" si="491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22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3"/>
      <c r="DE924" s="1"/>
      <c r="DF924" s="1"/>
      <c r="DG924" s="1"/>
      <c r="DH924" s="1"/>
      <c r="DI924" s="1"/>
      <c r="DJ924" s="1"/>
      <c r="DK924" s="1"/>
      <c r="DL924" s="1"/>
      <c r="DM924" s="1"/>
      <c r="DN924" s="4"/>
      <c r="DO924" s="1"/>
      <c r="DP924" s="1"/>
      <c r="DQ924" s="1"/>
      <c r="DR924" s="1"/>
      <c r="DS924" s="1"/>
      <c r="DT924" s="1"/>
    </row>
    <row r="925" spans="1:124" ht="12.75" x14ac:dyDescent="0.2">
      <c r="A925" s="111">
        <f t="shared" si="481"/>
        <v>45190</v>
      </c>
      <c r="B925" s="112">
        <f t="shared" si="474"/>
        <v>0</v>
      </c>
      <c r="C925" s="112">
        <f t="shared" si="487"/>
        <v>0</v>
      </c>
      <c r="D925" s="113">
        <f t="shared" si="482"/>
        <v>5692.31</v>
      </c>
      <c r="E925" s="114">
        <f t="shared" si="469"/>
        <v>5739.56</v>
      </c>
      <c r="F925" s="115">
        <f t="shared" si="470"/>
        <v>45158</v>
      </c>
      <c r="G925" s="116">
        <f t="shared" si="475"/>
        <v>8.3006723105383262E-3</v>
      </c>
      <c r="H925" s="117">
        <f t="shared" si="483"/>
        <v>45219</v>
      </c>
      <c r="I925" s="117">
        <f t="shared" si="476"/>
        <v>45219</v>
      </c>
      <c r="J925" s="118">
        <f t="shared" si="484"/>
        <v>21</v>
      </c>
      <c r="K925" s="118">
        <f t="shared" si="473"/>
        <v>1</v>
      </c>
      <c r="L925" s="8">
        <f t="shared" si="485"/>
        <v>1.00039371</v>
      </c>
      <c r="M925" s="119">
        <f t="shared" si="472"/>
        <v>1.0083006699999999</v>
      </c>
      <c r="N925" s="119">
        <f t="shared" si="466"/>
        <v>1.2688540149522909</v>
      </c>
      <c r="O925" s="112">
        <f t="shared" si="471"/>
        <v>1.26935357</v>
      </c>
      <c r="P925" s="112">
        <f t="shared" si="477"/>
        <v>0</v>
      </c>
      <c r="Q925" s="162">
        <f t="shared" si="488"/>
        <v>0</v>
      </c>
      <c r="R925" s="30">
        <f t="shared" si="489"/>
        <v>0</v>
      </c>
      <c r="S925" s="112">
        <f t="shared" si="468"/>
        <v>0</v>
      </c>
      <c r="T925" s="122">
        <f t="shared" si="486"/>
        <v>0.20100000000000001</v>
      </c>
      <c r="U925" s="120">
        <f t="shared" si="467"/>
        <v>1</v>
      </c>
      <c r="V925" s="120">
        <v>252</v>
      </c>
      <c r="W925" s="119">
        <f t="shared" si="478"/>
        <v>1.000727068</v>
      </c>
      <c r="X925" s="112">
        <f t="shared" si="479"/>
        <v>0</v>
      </c>
      <c r="Y925" s="112">
        <f t="shared" si="480"/>
        <v>0</v>
      </c>
      <c r="Z925" s="125" t="str">
        <f t="shared" si="490"/>
        <v>A+J=</v>
      </c>
      <c r="AA925" s="117">
        <f t="shared" si="491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22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3"/>
      <c r="DE925" s="1"/>
      <c r="DF925" s="1"/>
      <c r="DG925" s="1"/>
      <c r="DH925" s="1"/>
      <c r="DI925" s="1"/>
      <c r="DJ925" s="1"/>
      <c r="DK925" s="1"/>
      <c r="DL925" s="1"/>
      <c r="DM925" s="1"/>
      <c r="DN925" s="4"/>
      <c r="DO925" s="1"/>
      <c r="DP925" s="1"/>
      <c r="DQ925" s="1"/>
      <c r="DR925" s="1"/>
      <c r="DS925" s="1"/>
      <c r="DT925" s="1"/>
    </row>
    <row r="926" spans="1:124" ht="12.75" x14ac:dyDescent="0.2">
      <c r="A926" s="111">
        <f t="shared" si="481"/>
        <v>45191</v>
      </c>
      <c r="B926" s="112">
        <f t="shared" si="474"/>
        <v>0</v>
      </c>
      <c r="C926" s="112">
        <f t="shared" si="487"/>
        <v>0</v>
      </c>
      <c r="D926" s="113">
        <f t="shared" si="482"/>
        <v>5692.31</v>
      </c>
      <c r="E926" s="114">
        <f t="shared" si="469"/>
        <v>5739.56</v>
      </c>
      <c r="F926" s="115">
        <f t="shared" si="470"/>
        <v>45158</v>
      </c>
      <c r="G926" s="116">
        <f t="shared" si="475"/>
        <v>8.3006723105383262E-3</v>
      </c>
      <c r="H926" s="117">
        <f t="shared" si="483"/>
        <v>45219</v>
      </c>
      <c r="I926" s="117">
        <f t="shared" si="476"/>
        <v>45219</v>
      </c>
      <c r="J926" s="118">
        <f t="shared" si="484"/>
        <v>21</v>
      </c>
      <c r="K926" s="118">
        <f t="shared" si="473"/>
        <v>2</v>
      </c>
      <c r="L926" s="8">
        <f t="shared" si="485"/>
        <v>1.0007875799999999</v>
      </c>
      <c r="M926" s="119">
        <f t="shared" si="472"/>
        <v>1.0083006699999999</v>
      </c>
      <c r="N926" s="119">
        <f t="shared" si="466"/>
        <v>1.2688540149522909</v>
      </c>
      <c r="O926" s="112">
        <f t="shared" si="471"/>
        <v>1.2698533299999999</v>
      </c>
      <c r="P926" s="112">
        <f t="shared" si="477"/>
        <v>0</v>
      </c>
      <c r="Q926" s="162">
        <f t="shared" si="488"/>
        <v>0</v>
      </c>
      <c r="R926" s="30">
        <f t="shared" si="489"/>
        <v>0</v>
      </c>
      <c r="S926" s="112">
        <f t="shared" si="468"/>
        <v>0</v>
      </c>
      <c r="T926" s="122">
        <f t="shared" si="486"/>
        <v>0.20100000000000001</v>
      </c>
      <c r="U926" s="120">
        <f t="shared" si="467"/>
        <v>2</v>
      </c>
      <c r="V926" s="120">
        <v>252</v>
      </c>
      <c r="W926" s="119">
        <f t="shared" si="478"/>
        <v>1.0014546639999999</v>
      </c>
      <c r="X926" s="112">
        <f t="shared" si="479"/>
        <v>0</v>
      </c>
      <c r="Y926" s="112">
        <f t="shared" si="480"/>
        <v>0</v>
      </c>
      <c r="Z926" s="125" t="str">
        <f t="shared" si="490"/>
        <v>A+J=</v>
      </c>
      <c r="AA926" s="117">
        <f t="shared" si="491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4"/>
      <c r="DO926" s="1"/>
      <c r="DP926" s="1"/>
      <c r="DQ926" s="1"/>
      <c r="DR926" s="1"/>
      <c r="DS926" s="1"/>
      <c r="DT926" s="1"/>
    </row>
    <row r="927" spans="1:124" ht="12.75" x14ac:dyDescent="0.2">
      <c r="A927" s="111">
        <f t="shared" si="481"/>
        <v>45192</v>
      </c>
      <c r="B927" s="112">
        <f t="shared" si="474"/>
        <v>0</v>
      </c>
      <c r="C927" s="112">
        <f t="shared" si="487"/>
        <v>0</v>
      </c>
      <c r="D927" s="113">
        <f t="shared" si="482"/>
        <v>5692.31</v>
      </c>
      <c r="E927" s="114">
        <f t="shared" si="469"/>
        <v>5739.56</v>
      </c>
      <c r="F927" s="115">
        <f t="shared" si="470"/>
        <v>45158</v>
      </c>
      <c r="G927" s="116">
        <f t="shared" si="475"/>
        <v>8.3006723105383262E-3</v>
      </c>
      <c r="H927" s="117">
        <f t="shared" si="483"/>
        <v>45219</v>
      </c>
      <c r="I927" s="117">
        <f t="shared" si="476"/>
        <v>45219</v>
      </c>
      <c r="J927" s="118">
        <f t="shared" si="484"/>
        <v>21</v>
      </c>
      <c r="K927" s="118">
        <f t="shared" si="473"/>
        <v>3</v>
      </c>
      <c r="L927" s="8">
        <f t="shared" si="485"/>
        <v>1.0011816099999999</v>
      </c>
      <c r="M927" s="119">
        <f t="shared" si="472"/>
        <v>1.0083006699999999</v>
      </c>
      <c r="N927" s="119">
        <f t="shared" ref="N927:N990" si="492">IF(I927&gt;I926,N926*M927,N926)</f>
        <v>1.2688540149522909</v>
      </c>
      <c r="O927" s="112">
        <f t="shared" si="471"/>
        <v>1.2703533</v>
      </c>
      <c r="P927" s="112">
        <f t="shared" si="477"/>
        <v>0</v>
      </c>
      <c r="Q927" s="162">
        <f t="shared" si="488"/>
        <v>0</v>
      </c>
      <c r="R927" s="30">
        <f t="shared" si="489"/>
        <v>0</v>
      </c>
      <c r="S927" s="112">
        <f t="shared" si="468"/>
        <v>0</v>
      </c>
      <c r="T927" s="122">
        <f t="shared" si="486"/>
        <v>0.20100000000000001</v>
      </c>
      <c r="U927" s="120">
        <f t="shared" si="467"/>
        <v>3</v>
      </c>
      <c r="V927" s="120">
        <v>252</v>
      </c>
      <c r="W927" s="119">
        <f t="shared" si="478"/>
        <v>1.00218279</v>
      </c>
      <c r="X927" s="112">
        <f t="shared" si="479"/>
        <v>0</v>
      </c>
      <c r="Y927" s="112">
        <f t="shared" si="480"/>
        <v>0</v>
      </c>
      <c r="Z927" s="125" t="str">
        <f t="shared" si="490"/>
        <v>A+J=</v>
      </c>
      <c r="AA927" s="117">
        <f t="shared" si="491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4"/>
      <c r="DO927" s="1"/>
      <c r="DP927" s="1"/>
      <c r="DQ927" s="1"/>
      <c r="DR927" s="1"/>
      <c r="DS927" s="1"/>
      <c r="DT927" s="1"/>
    </row>
    <row r="928" spans="1:124" ht="12.75" x14ac:dyDescent="0.2">
      <c r="A928" s="111">
        <f t="shared" si="481"/>
        <v>45193</v>
      </c>
      <c r="B928" s="112">
        <f t="shared" si="474"/>
        <v>0</v>
      </c>
      <c r="C928" s="112">
        <f t="shared" si="487"/>
        <v>0</v>
      </c>
      <c r="D928" s="113">
        <f t="shared" si="482"/>
        <v>5692.31</v>
      </c>
      <c r="E928" s="114">
        <f t="shared" si="469"/>
        <v>5739.56</v>
      </c>
      <c r="F928" s="115">
        <f t="shared" si="470"/>
        <v>45158</v>
      </c>
      <c r="G928" s="116">
        <f t="shared" si="475"/>
        <v>8.3006723105383262E-3</v>
      </c>
      <c r="H928" s="117">
        <f t="shared" si="483"/>
        <v>45219</v>
      </c>
      <c r="I928" s="117">
        <f t="shared" si="476"/>
        <v>45219</v>
      </c>
      <c r="J928" s="118">
        <f t="shared" si="484"/>
        <v>21</v>
      </c>
      <c r="K928" s="118">
        <f t="shared" si="473"/>
        <v>3</v>
      </c>
      <c r="L928" s="8">
        <f t="shared" si="485"/>
        <v>1.0011816099999999</v>
      </c>
      <c r="M928" s="119">
        <f t="shared" si="472"/>
        <v>1.0083006699999999</v>
      </c>
      <c r="N928" s="119">
        <f t="shared" si="492"/>
        <v>1.2688540149522909</v>
      </c>
      <c r="O928" s="112">
        <f t="shared" si="471"/>
        <v>1.2703533</v>
      </c>
      <c r="P928" s="112">
        <f t="shared" si="477"/>
        <v>0</v>
      </c>
      <c r="Q928" s="162">
        <f t="shared" si="488"/>
        <v>0</v>
      </c>
      <c r="R928" s="30">
        <f t="shared" si="489"/>
        <v>0</v>
      </c>
      <c r="S928" s="112">
        <f t="shared" si="468"/>
        <v>0</v>
      </c>
      <c r="T928" s="122">
        <f t="shared" si="486"/>
        <v>0.20100000000000001</v>
      </c>
      <c r="U928" s="120">
        <f t="shared" si="467"/>
        <v>3</v>
      </c>
      <c r="V928" s="120">
        <v>252</v>
      </c>
      <c r="W928" s="119">
        <f t="shared" si="478"/>
        <v>1.00218279</v>
      </c>
      <c r="X928" s="112">
        <f t="shared" si="479"/>
        <v>0</v>
      </c>
      <c r="Y928" s="112">
        <f t="shared" si="480"/>
        <v>0</v>
      </c>
      <c r="Z928" s="125" t="str">
        <f t="shared" si="490"/>
        <v>A+J=</v>
      </c>
      <c r="AA928" s="117">
        <f t="shared" si="491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4"/>
      <c r="DO928" s="1"/>
      <c r="DP928" s="1"/>
      <c r="DQ928" s="1"/>
      <c r="DR928" s="1"/>
      <c r="DS928" s="1"/>
      <c r="DT928" s="1"/>
    </row>
    <row r="929" spans="1:124" ht="12.75" x14ac:dyDescent="0.2">
      <c r="A929" s="111">
        <f t="shared" si="481"/>
        <v>45194</v>
      </c>
      <c r="B929" s="112">
        <f t="shared" si="474"/>
        <v>0</v>
      </c>
      <c r="C929" s="112">
        <f t="shared" si="487"/>
        <v>0</v>
      </c>
      <c r="D929" s="113">
        <f t="shared" si="482"/>
        <v>5692.31</v>
      </c>
      <c r="E929" s="114">
        <f t="shared" si="469"/>
        <v>5739.56</v>
      </c>
      <c r="F929" s="115">
        <f t="shared" si="470"/>
        <v>45158</v>
      </c>
      <c r="G929" s="116">
        <f t="shared" si="475"/>
        <v>8.3006723105383262E-3</v>
      </c>
      <c r="H929" s="117">
        <f t="shared" si="483"/>
        <v>45219</v>
      </c>
      <c r="I929" s="117">
        <f t="shared" si="476"/>
        <v>45219</v>
      </c>
      <c r="J929" s="118">
        <f t="shared" si="484"/>
        <v>21</v>
      </c>
      <c r="K929" s="118">
        <f t="shared" si="473"/>
        <v>3</v>
      </c>
      <c r="L929" s="8">
        <f t="shared" si="485"/>
        <v>1.0011816099999999</v>
      </c>
      <c r="M929" s="119">
        <f t="shared" si="472"/>
        <v>1.0083006699999999</v>
      </c>
      <c r="N929" s="119">
        <f t="shared" si="492"/>
        <v>1.2688540149522909</v>
      </c>
      <c r="O929" s="112">
        <f t="shared" si="471"/>
        <v>1.2703533</v>
      </c>
      <c r="P929" s="112">
        <f t="shared" si="477"/>
        <v>0</v>
      </c>
      <c r="Q929" s="162">
        <f t="shared" si="488"/>
        <v>0</v>
      </c>
      <c r="R929" s="30">
        <f t="shared" si="489"/>
        <v>0</v>
      </c>
      <c r="S929" s="112">
        <f t="shared" si="468"/>
        <v>0</v>
      </c>
      <c r="T929" s="122">
        <f t="shared" si="486"/>
        <v>0.20100000000000001</v>
      </c>
      <c r="U929" s="120">
        <f t="shared" si="467"/>
        <v>3</v>
      </c>
      <c r="V929" s="120">
        <v>252</v>
      </c>
      <c r="W929" s="119">
        <f t="shared" si="478"/>
        <v>1.00218279</v>
      </c>
      <c r="X929" s="112">
        <f t="shared" si="479"/>
        <v>0</v>
      </c>
      <c r="Y929" s="112">
        <f t="shared" si="480"/>
        <v>0</v>
      </c>
      <c r="Z929" s="125" t="str">
        <f t="shared" si="490"/>
        <v>A+J=</v>
      </c>
      <c r="AA929" s="117">
        <f t="shared" si="491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4"/>
      <c r="DO929" s="1"/>
      <c r="DP929" s="1"/>
      <c r="DQ929" s="1"/>
      <c r="DR929" s="1"/>
      <c r="DS929" s="1"/>
      <c r="DT929" s="1"/>
    </row>
    <row r="930" spans="1:124" ht="12.75" x14ac:dyDescent="0.2">
      <c r="A930" s="111">
        <f t="shared" si="481"/>
        <v>45195</v>
      </c>
      <c r="B930" s="112">
        <f t="shared" si="474"/>
        <v>0</v>
      </c>
      <c r="C930" s="112">
        <f t="shared" si="487"/>
        <v>0</v>
      </c>
      <c r="D930" s="113">
        <f t="shared" si="482"/>
        <v>5692.31</v>
      </c>
      <c r="E930" s="114">
        <f t="shared" si="469"/>
        <v>5739.56</v>
      </c>
      <c r="F930" s="115">
        <f t="shared" si="470"/>
        <v>45158</v>
      </c>
      <c r="G930" s="116">
        <f t="shared" si="475"/>
        <v>8.3006723105383262E-3</v>
      </c>
      <c r="H930" s="117">
        <f t="shared" si="483"/>
        <v>45219</v>
      </c>
      <c r="I930" s="117">
        <f t="shared" si="476"/>
        <v>45219</v>
      </c>
      <c r="J930" s="118">
        <f t="shared" si="484"/>
        <v>21</v>
      </c>
      <c r="K930" s="118">
        <f t="shared" si="473"/>
        <v>4</v>
      </c>
      <c r="L930" s="8">
        <f t="shared" si="485"/>
        <v>1.00157579</v>
      </c>
      <c r="M930" s="119">
        <f t="shared" si="472"/>
        <v>1.0083006699999999</v>
      </c>
      <c r="N930" s="119">
        <f t="shared" si="492"/>
        <v>1.2688540149522909</v>
      </c>
      <c r="O930" s="112">
        <f t="shared" si="471"/>
        <v>1.2708534600000001</v>
      </c>
      <c r="P930" s="112">
        <f t="shared" si="477"/>
        <v>0</v>
      </c>
      <c r="Q930" s="162">
        <f t="shared" si="488"/>
        <v>0</v>
      </c>
      <c r="R930" s="30">
        <f t="shared" si="489"/>
        <v>0</v>
      </c>
      <c r="S930" s="112">
        <f t="shared" si="468"/>
        <v>0</v>
      </c>
      <c r="T930" s="122">
        <f t="shared" si="486"/>
        <v>0.20100000000000001</v>
      </c>
      <c r="U930" s="120">
        <f t="shared" si="467"/>
        <v>4</v>
      </c>
      <c r="V930" s="120">
        <v>252</v>
      </c>
      <c r="W930" s="119">
        <f t="shared" si="478"/>
        <v>1.0029114450000001</v>
      </c>
      <c r="X930" s="112">
        <f t="shared" si="479"/>
        <v>0</v>
      </c>
      <c r="Y930" s="112">
        <f t="shared" si="480"/>
        <v>0</v>
      </c>
      <c r="Z930" s="125" t="str">
        <f t="shared" si="490"/>
        <v>A+J=</v>
      </c>
      <c r="AA930" s="117">
        <f t="shared" si="491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4"/>
      <c r="DO930" s="1"/>
      <c r="DP930" s="1"/>
      <c r="DQ930" s="1"/>
      <c r="DR930" s="1"/>
      <c r="DS930" s="1"/>
      <c r="DT930" s="1"/>
    </row>
    <row r="931" spans="1:124" ht="12.75" x14ac:dyDescent="0.2">
      <c r="A931" s="111">
        <f t="shared" si="481"/>
        <v>45196</v>
      </c>
      <c r="B931" s="112">
        <f t="shared" si="474"/>
        <v>0</v>
      </c>
      <c r="C931" s="112">
        <f t="shared" si="487"/>
        <v>0</v>
      </c>
      <c r="D931" s="113">
        <f t="shared" si="482"/>
        <v>5692.31</v>
      </c>
      <c r="E931" s="114">
        <f t="shared" si="469"/>
        <v>5739.56</v>
      </c>
      <c r="F931" s="115">
        <f t="shared" si="470"/>
        <v>45158</v>
      </c>
      <c r="G931" s="116">
        <f t="shared" si="475"/>
        <v>8.3006723105383262E-3</v>
      </c>
      <c r="H931" s="117">
        <f t="shared" si="483"/>
        <v>45219</v>
      </c>
      <c r="I931" s="117">
        <f t="shared" si="476"/>
        <v>45219</v>
      </c>
      <c r="J931" s="118">
        <f t="shared" si="484"/>
        <v>21</v>
      </c>
      <c r="K931" s="118">
        <f t="shared" si="473"/>
        <v>5</v>
      </c>
      <c r="L931" s="8">
        <f t="shared" si="485"/>
        <v>1.0019701299999999</v>
      </c>
      <c r="M931" s="119">
        <f t="shared" si="472"/>
        <v>1.0083006699999999</v>
      </c>
      <c r="N931" s="119">
        <f t="shared" si="492"/>
        <v>1.2688540149522909</v>
      </c>
      <c r="O931" s="112">
        <f t="shared" si="471"/>
        <v>1.2713538200000001</v>
      </c>
      <c r="P931" s="112">
        <f t="shared" si="477"/>
        <v>0</v>
      </c>
      <c r="Q931" s="162">
        <f t="shared" si="488"/>
        <v>0</v>
      </c>
      <c r="R931" s="30">
        <f t="shared" si="489"/>
        <v>0</v>
      </c>
      <c r="S931" s="112">
        <f t="shared" si="468"/>
        <v>0</v>
      </c>
      <c r="T931" s="122">
        <f t="shared" si="486"/>
        <v>0.20100000000000001</v>
      </c>
      <c r="U931" s="120">
        <f t="shared" si="467"/>
        <v>5</v>
      </c>
      <c r="V931" s="120">
        <v>252</v>
      </c>
      <c r="W931" s="119">
        <f t="shared" si="478"/>
        <v>1.00364063</v>
      </c>
      <c r="X931" s="112">
        <f t="shared" si="479"/>
        <v>0</v>
      </c>
      <c r="Y931" s="112">
        <f t="shared" si="480"/>
        <v>0</v>
      </c>
      <c r="Z931" s="125" t="str">
        <f t="shared" si="490"/>
        <v>A+J=</v>
      </c>
      <c r="AA931" s="117">
        <f t="shared" si="491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4"/>
      <c r="DO931" s="1"/>
      <c r="DP931" s="1"/>
      <c r="DQ931" s="1"/>
      <c r="DR931" s="1"/>
      <c r="DS931" s="1"/>
      <c r="DT931" s="1"/>
    </row>
    <row r="932" spans="1:124" ht="12.75" x14ac:dyDescent="0.2">
      <c r="A932" s="111">
        <f t="shared" si="481"/>
        <v>45197</v>
      </c>
      <c r="B932" s="112">
        <f t="shared" si="474"/>
        <v>0</v>
      </c>
      <c r="C932" s="112">
        <f t="shared" si="487"/>
        <v>0</v>
      </c>
      <c r="D932" s="113">
        <f t="shared" si="482"/>
        <v>5692.31</v>
      </c>
      <c r="E932" s="114">
        <f t="shared" si="469"/>
        <v>5739.56</v>
      </c>
      <c r="F932" s="115">
        <f t="shared" si="470"/>
        <v>45158</v>
      </c>
      <c r="G932" s="116">
        <f t="shared" si="475"/>
        <v>8.3006723105383262E-3</v>
      </c>
      <c r="H932" s="117">
        <f t="shared" si="483"/>
        <v>45219</v>
      </c>
      <c r="I932" s="117">
        <f t="shared" si="476"/>
        <v>45219</v>
      </c>
      <c r="J932" s="118">
        <f t="shared" si="484"/>
        <v>21</v>
      </c>
      <c r="K932" s="118">
        <f t="shared" si="473"/>
        <v>6</v>
      </c>
      <c r="L932" s="8">
        <f t="shared" si="485"/>
        <v>1.00236462</v>
      </c>
      <c r="M932" s="119">
        <f t="shared" si="472"/>
        <v>1.0083006699999999</v>
      </c>
      <c r="N932" s="119">
        <f t="shared" si="492"/>
        <v>1.2688540149522909</v>
      </c>
      <c r="O932" s="112">
        <f t="shared" si="471"/>
        <v>1.27185437</v>
      </c>
      <c r="P932" s="112">
        <f t="shared" si="477"/>
        <v>0</v>
      </c>
      <c r="Q932" s="162">
        <f t="shared" si="488"/>
        <v>0</v>
      </c>
      <c r="R932" s="30">
        <f t="shared" si="489"/>
        <v>0</v>
      </c>
      <c r="S932" s="112">
        <f t="shared" si="468"/>
        <v>0</v>
      </c>
      <c r="T932" s="122">
        <f t="shared" si="486"/>
        <v>0.20100000000000001</v>
      </c>
      <c r="U932" s="120">
        <f t="shared" si="467"/>
        <v>6</v>
      </c>
      <c r="V932" s="120">
        <v>252</v>
      </c>
      <c r="W932" s="119">
        <f t="shared" si="478"/>
        <v>1.0043703450000001</v>
      </c>
      <c r="X932" s="112">
        <f t="shared" si="479"/>
        <v>0</v>
      </c>
      <c r="Y932" s="112">
        <f t="shared" si="480"/>
        <v>0</v>
      </c>
      <c r="Z932" s="125" t="str">
        <f t="shared" si="490"/>
        <v>A+J=</v>
      </c>
      <c r="AA932" s="117">
        <f t="shared" si="491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4"/>
      <c r="DO932" s="1"/>
      <c r="DP932" s="1"/>
      <c r="DQ932" s="1"/>
      <c r="DR932" s="1"/>
      <c r="DS932" s="1"/>
      <c r="DT932" s="1"/>
    </row>
    <row r="933" spans="1:124" ht="12.75" x14ac:dyDescent="0.2">
      <c r="A933" s="111">
        <f t="shared" si="481"/>
        <v>45198</v>
      </c>
      <c r="B933" s="112">
        <f t="shared" si="474"/>
        <v>0</v>
      </c>
      <c r="C933" s="112">
        <f t="shared" si="487"/>
        <v>0</v>
      </c>
      <c r="D933" s="113">
        <f t="shared" si="482"/>
        <v>5692.31</v>
      </c>
      <c r="E933" s="114">
        <f t="shared" si="469"/>
        <v>5739.56</v>
      </c>
      <c r="F933" s="115">
        <f t="shared" si="470"/>
        <v>45158</v>
      </c>
      <c r="G933" s="116">
        <f t="shared" si="475"/>
        <v>8.3006723105383262E-3</v>
      </c>
      <c r="H933" s="117">
        <f t="shared" si="483"/>
        <v>45219</v>
      </c>
      <c r="I933" s="117">
        <f t="shared" si="476"/>
        <v>45219</v>
      </c>
      <c r="J933" s="118">
        <f t="shared" si="484"/>
        <v>21</v>
      </c>
      <c r="K933" s="118">
        <f t="shared" si="473"/>
        <v>7</v>
      </c>
      <c r="L933" s="8">
        <f t="shared" si="485"/>
        <v>1.0027592700000001</v>
      </c>
      <c r="M933" s="119">
        <f t="shared" si="472"/>
        <v>1.0083006699999999</v>
      </c>
      <c r="N933" s="119">
        <f t="shared" si="492"/>
        <v>1.2688540149522909</v>
      </c>
      <c r="O933" s="112">
        <f t="shared" si="471"/>
        <v>1.2723551200000001</v>
      </c>
      <c r="P933" s="112">
        <f t="shared" si="477"/>
        <v>0</v>
      </c>
      <c r="Q933" s="162">
        <f t="shared" si="488"/>
        <v>0</v>
      </c>
      <c r="R933" s="30">
        <f t="shared" si="489"/>
        <v>0</v>
      </c>
      <c r="S933" s="112">
        <f t="shared" si="468"/>
        <v>0</v>
      </c>
      <c r="T933" s="122">
        <f t="shared" si="486"/>
        <v>0.20100000000000001</v>
      </c>
      <c r="U933" s="120">
        <f t="shared" ref="U933:U996" si="493">IF(Q932&gt;0,1,IF(K933=K932,U932,U932+1))</f>
        <v>7</v>
      </c>
      <c r="V933" s="120">
        <v>252</v>
      </c>
      <c r="W933" s="119">
        <f t="shared" si="478"/>
        <v>1.0051005900000001</v>
      </c>
      <c r="X933" s="112">
        <f t="shared" si="479"/>
        <v>0</v>
      </c>
      <c r="Y933" s="112">
        <f t="shared" si="480"/>
        <v>0</v>
      </c>
      <c r="Z933" s="125" t="str">
        <f t="shared" si="490"/>
        <v>A+J=</v>
      </c>
      <c r="AA933" s="117">
        <f t="shared" si="491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4"/>
      <c r="DO933" s="1"/>
      <c r="DP933" s="1"/>
      <c r="DQ933" s="1"/>
      <c r="DR933" s="1"/>
      <c r="DS933" s="1"/>
      <c r="DT933" s="1"/>
    </row>
    <row r="934" spans="1:124" ht="12.75" x14ac:dyDescent="0.2">
      <c r="A934" s="111">
        <f t="shared" si="481"/>
        <v>45199</v>
      </c>
      <c r="B934" s="112">
        <f t="shared" si="474"/>
        <v>0</v>
      </c>
      <c r="C934" s="112">
        <f t="shared" si="487"/>
        <v>0</v>
      </c>
      <c r="D934" s="113">
        <f t="shared" si="482"/>
        <v>5692.31</v>
      </c>
      <c r="E934" s="114">
        <f t="shared" si="469"/>
        <v>5739.56</v>
      </c>
      <c r="F934" s="115">
        <f t="shared" si="470"/>
        <v>45158</v>
      </c>
      <c r="G934" s="116">
        <f t="shared" si="475"/>
        <v>8.3006723105383262E-3</v>
      </c>
      <c r="H934" s="117">
        <f t="shared" si="483"/>
        <v>45219</v>
      </c>
      <c r="I934" s="117">
        <f t="shared" si="476"/>
        <v>45219</v>
      </c>
      <c r="J934" s="118">
        <f t="shared" si="484"/>
        <v>21</v>
      </c>
      <c r="K934" s="118">
        <f t="shared" si="473"/>
        <v>8</v>
      </c>
      <c r="L934" s="8">
        <f t="shared" si="485"/>
        <v>1.0031540699999999</v>
      </c>
      <c r="M934" s="119">
        <f t="shared" si="472"/>
        <v>1.0083006699999999</v>
      </c>
      <c r="N934" s="119">
        <f t="shared" si="492"/>
        <v>1.2688540149522909</v>
      </c>
      <c r="O934" s="112">
        <f t="shared" si="471"/>
        <v>1.2728560600000001</v>
      </c>
      <c r="P934" s="112">
        <f t="shared" si="477"/>
        <v>0</v>
      </c>
      <c r="Q934" s="162">
        <f t="shared" si="488"/>
        <v>0</v>
      </c>
      <c r="R934" s="30">
        <f t="shared" si="489"/>
        <v>0</v>
      </c>
      <c r="S934" s="112">
        <f t="shared" si="468"/>
        <v>0</v>
      </c>
      <c r="T934" s="122">
        <f t="shared" si="486"/>
        <v>0.20100000000000001</v>
      </c>
      <c r="U934" s="120">
        <f t="shared" si="493"/>
        <v>8</v>
      </c>
      <c r="V934" s="120">
        <v>252</v>
      </c>
      <c r="W934" s="119">
        <f t="shared" si="478"/>
        <v>1.005831366</v>
      </c>
      <c r="X934" s="112">
        <f t="shared" si="479"/>
        <v>0</v>
      </c>
      <c r="Y934" s="112">
        <f t="shared" si="480"/>
        <v>0</v>
      </c>
      <c r="Z934" s="125" t="str">
        <f t="shared" si="490"/>
        <v>A+J=</v>
      </c>
      <c r="AA934" s="117">
        <f t="shared" si="491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4"/>
      <c r="DO934" s="1"/>
      <c r="DP934" s="1"/>
      <c r="DQ934" s="1"/>
      <c r="DR934" s="1"/>
      <c r="DS934" s="1"/>
      <c r="DT934" s="1"/>
    </row>
    <row r="935" spans="1:124" ht="12.75" x14ac:dyDescent="0.2">
      <c r="A935" s="111">
        <f t="shared" si="481"/>
        <v>45200</v>
      </c>
      <c r="B935" s="112">
        <f t="shared" si="474"/>
        <v>0</v>
      </c>
      <c r="C935" s="112">
        <f t="shared" si="487"/>
        <v>0</v>
      </c>
      <c r="D935" s="113">
        <f t="shared" si="482"/>
        <v>5692.31</v>
      </c>
      <c r="E935" s="114">
        <f t="shared" si="469"/>
        <v>5739.56</v>
      </c>
      <c r="F935" s="115">
        <f t="shared" si="470"/>
        <v>45158</v>
      </c>
      <c r="G935" s="116">
        <f t="shared" si="475"/>
        <v>8.3006723105383262E-3</v>
      </c>
      <c r="H935" s="117">
        <f t="shared" si="483"/>
        <v>45219</v>
      </c>
      <c r="I935" s="117">
        <f t="shared" si="476"/>
        <v>45219</v>
      </c>
      <c r="J935" s="118">
        <f t="shared" si="484"/>
        <v>21</v>
      </c>
      <c r="K935" s="118">
        <f t="shared" si="473"/>
        <v>8</v>
      </c>
      <c r="L935" s="8">
        <f t="shared" si="485"/>
        <v>1.0031540699999999</v>
      </c>
      <c r="M935" s="119">
        <f t="shared" si="472"/>
        <v>1.0083006699999999</v>
      </c>
      <c r="N935" s="119">
        <f t="shared" si="492"/>
        <v>1.2688540149522909</v>
      </c>
      <c r="O935" s="112">
        <f t="shared" si="471"/>
        <v>1.2728560600000001</v>
      </c>
      <c r="P935" s="112">
        <f t="shared" si="477"/>
        <v>0</v>
      </c>
      <c r="Q935" s="162">
        <f t="shared" si="488"/>
        <v>0</v>
      </c>
      <c r="R935" s="30">
        <f t="shared" si="489"/>
        <v>0</v>
      </c>
      <c r="S935" s="112">
        <f t="shared" ref="S935:S998" si="494">IF(R935&gt;0,TRUNC(R935*P935,8),0)</f>
        <v>0</v>
      </c>
      <c r="T935" s="122">
        <f t="shared" si="486"/>
        <v>0.20100000000000001</v>
      </c>
      <c r="U935" s="120">
        <f t="shared" si="493"/>
        <v>8</v>
      </c>
      <c r="V935" s="120">
        <v>252</v>
      </c>
      <c r="W935" s="119">
        <f t="shared" si="478"/>
        <v>1.005831366</v>
      </c>
      <c r="X935" s="112">
        <f t="shared" si="479"/>
        <v>0</v>
      </c>
      <c r="Y935" s="112">
        <f t="shared" si="480"/>
        <v>0</v>
      </c>
      <c r="Z935" s="125" t="str">
        <f t="shared" si="490"/>
        <v>A+J=</v>
      </c>
      <c r="AA935" s="117">
        <f t="shared" si="491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4"/>
      <c r="DO935" s="1"/>
      <c r="DP935" s="1"/>
      <c r="DQ935" s="1"/>
      <c r="DR935" s="1"/>
      <c r="DS935" s="1"/>
      <c r="DT935" s="1"/>
    </row>
    <row r="936" spans="1:124" ht="12.75" x14ac:dyDescent="0.2">
      <c r="A936" s="111">
        <f t="shared" si="481"/>
        <v>45201</v>
      </c>
      <c r="B936" s="112">
        <f t="shared" si="474"/>
        <v>0</v>
      </c>
      <c r="C936" s="112">
        <f t="shared" si="487"/>
        <v>0</v>
      </c>
      <c r="D936" s="113">
        <f t="shared" si="482"/>
        <v>5692.31</v>
      </c>
      <c r="E936" s="114">
        <f t="shared" ref="E936:E999" si="495">IF($K936=1,VLOOKUP($A935,$AO$10:$AS$131,4),E935)</f>
        <v>5739.56</v>
      </c>
      <c r="F936" s="115">
        <f t="shared" ref="F936:F999" si="496">IF($K936=1,VLOOKUP($A935,$AO$10:$AS$131,5),F935)</f>
        <v>45158</v>
      </c>
      <c r="G936" s="116">
        <f t="shared" si="475"/>
        <v>8.3006723105383262E-3</v>
      </c>
      <c r="H936" s="117">
        <f t="shared" si="483"/>
        <v>45219</v>
      </c>
      <c r="I936" s="117">
        <f t="shared" si="476"/>
        <v>45219</v>
      </c>
      <c r="J936" s="118">
        <f t="shared" si="484"/>
        <v>21</v>
      </c>
      <c r="K936" s="118">
        <f t="shared" si="473"/>
        <v>8</v>
      </c>
      <c r="L936" s="8">
        <f t="shared" si="485"/>
        <v>1.0031540699999999</v>
      </c>
      <c r="M936" s="119">
        <f t="shared" si="472"/>
        <v>1.0083006699999999</v>
      </c>
      <c r="N936" s="119">
        <f t="shared" si="492"/>
        <v>1.2688540149522909</v>
      </c>
      <c r="O936" s="112">
        <f t="shared" si="471"/>
        <v>1.2728560600000001</v>
      </c>
      <c r="P936" s="112">
        <f t="shared" si="477"/>
        <v>0</v>
      </c>
      <c r="Q936" s="162">
        <f t="shared" si="488"/>
        <v>0</v>
      </c>
      <c r="R936" s="30">
        <f t="shared" si="489"/>
        <v>0</v>
      </c>
      <c r="S936" s="112">
        <f t="shared" si="494"/>
        <v>0</v>
      </c>
      <c r="T936" s="122">
        <f t="shared" si="486"/>
        <v>0.20100000000000001</v>
      </c>
      <c r="U936" s="120">
        <f t="shared" si="493"/>
        <v>8</v>
      </c>
      <c r="V936" s="120">
        <v>252</v>
      </c>
      <c r="W936" s="119">
        <f t="shared" si="478"/>
        <v>1.005831366</v>
      </c>
      <c r="X936" s="112">
        <f t="shared" si="479"/>
        <v>0</v>
      </c>
      <c r="Y936" s="112">
        <f t="shared" si="480"/>
        <v>0</v>
      </c>
      <c r="Z936" s="125" t="str">
        <f t="shared" si="490"/>
        <v>A+J=</v>
      </c>
      <c r="AA936" s="117">
        <f t="shared" si="491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4"/>
      <c r="DO936" s="1"/>
      <c r="DP936" s="1"/>
      <c r="DQ936" s="1"/>
      <c r="DR936" s="1"/>
      <c r="DS936" s="1"/>
      <c r="DT936" s="1"/>
    </row>
    <row r="937" spans="1:124" ht="12.75" x14ac:dyDescent="0.2">
      <c r="A937" s="111">
        <f t="shared" si="481"/>
        <v>45202</v>
      </c>
      <c r="B937" s="112">
        <f t="shared" si="474"/>
        <v>0</v>
      </c>
      <c r="C937" s="112">
        <f t="shared" si="487"/>
        <v>0</v>
      </c>
      <c r="D937" s="113">
        <f t="shared" si="482"/>
        <v>5692.31</v>
      </c>
      <c r="E937" s="114">
        <f t="shared" si="495"/>
        <v>5739.56</v>
      </c>
      <c r="F937" s="115">
        <f t="shared" si="496"/>
        <v>45158</v>
      </c>
      <c r="G937" s="116">
        <f t="shared" si="475"/>
        <v>8.3006723105383262E-3</v>
      </c>
      <c r="H937" s="117">
        <f t="shared" si="483"/>
        <v>45219</v>
      </c>
      <c r="I937" s="117">
        <f t="shared" si="476"/>
        <v>45219</v>
      </c>
      <c r="J937" s="118">
        <f t="shared" si="484"/>
        <v>21</v>
      </c>
      <c r="K937" s="118">
        <f t="shared" si="473"/>
        <v>9</v>
      </c>
      <c r="L937" s="8">
        <f t="shared" si="485"/>
        <v>1.0035490300000001</v>
      </c>
      <c r="M937" s="119">
        <f t="shared" si="472"/>
        <v>1.0083006699999999</v>
      </c>
      <c r="N937" s="119">
        <f t="shared" si="492"/>
        <v>1.2688540149522909</v>
      </c>
      <c r="O937" s="112">
        <f t="shared" ref="O937:O1000" si="497">TRUNC(TRUNC((L937*N937),15),8)</f>
        <v>1.2733572099999999</v>
      </c>
      <c r="P937" s="112">
        <f t="shared" si="477"/>
        <v>0</v>
      </c>
      <c r="Q937" s="162">
        <f t="shared" si="488"/>
        <v>0</v>
      </c>
      <c r="R937" s="30">
        <f t="shared" si="489"/>
        <v>0</v>
      </c>
      <c r="S937" s="112">
        <f t="shared" si="494"/>
        <v>0</v>
      </c>
      <c r="T937" s="122">
        <f t="shared" si="486"/>
        <v>0.20100000000000001</v>
      </c>
      <c r="U937" s="120">
        <f t="shared" si="493"/>
        <v>9</v>
      </c>
      <c r="V937" s="120">
        <v>252</v>
      </c>
      <c r="W937" s="119">
        <f t="shared" si="478"/>
        <v>1.006562674</v>
      </c>
      <c r="X937" s="112">
        <f t="shared" si="479"/>
        <v>0</v>
      </c>
      <c r="Y937" s="112">
        <f t="shared" si="480"/>
        <v>0</v>
      </c>
      <c r="Z937" s="125" t="str">
        <f t="shared" si="490"/>
        <v>A+J=</v>
      </c>
      <c r="AA937" s="117">
        <f t="shared" si="491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4"/>
      <c r="DO937" s="1"/>
      <c r="DP937" s="1"/>
      <c r="DQ937" s="1"/>
      <c r="DR937" s="1"/>
      <c r="DS937" s="1"/>
      <c r="DT937" s="1"/>
    </row>
    <row r="938" spans="1:124" ht="12.75" x14ac:dyDescent="0.2">
      <c r="A938" s="111">
        <f t="shared" si="481"/>
        <v>45203</v>
      </c>
      <c r="B938" s="112">
        <f t="shared" si="474"/>
        <v>0</v>
      </c>
      <c r="C938" s="112">
        <f t="shared" si="487"/>
        <v>0</v>
      </c>
      <c r="D938" s="113">
        <f t="shared" si="482"/>
        <v>5692.31</v>
      </c>
      <c r="E938" s="114">
        <f t="shared" si="495"/>
        <v>5739.56</v>
      </c>
      <c r="F938" s="115">
        <f t="shared" si="496"/>
        <v>45158</v>
      </c>
      <c r="G938" s="116">
        <f t="shared" si="475"/>
        <v>8.3006723105383262E-3</v>
      </c>
      <c r="H938" s="117">
        <f t="shared" si="483"/>
        <v>45219</v>
      </c>
      <c r="I938" s="117">
        <f t="shared" si="476"/>
        <v>45219</v>
      </c>
      <c r="J938" s="118">
        <f t="shared" si="484"/>
        <v>21</v>
      </c>
      <c r="K938" s="118">
        <f t="shared" si="473"/>
        <v>10</v>
      </c>
      <c r="L938" s="8">
        <f t="shared" si="485"/>
        <v>1.00394414</v>
      </c>
      <c r="M938" s="119">
        <f t="shared" ref="M938:M1001" si="498">IF(I938&gt;I937,L937,M937)</f>
        <v>1.0083006699999999</v>
      </c>
      <c r="N938" s="119">
        <f t="shared" si="492"/>
        <v>1.2688540149522909</v>
      </c>
      <c r="O938" s="112">
        <f t="shared" si="497"/>
        <v>1.2738585499999999</v>
      </c>
      <c r="P938" s="112">
        <f t="shared" si="477"/>
        <v>0</v>
      </c>
      <c r="Q938" s="162">
        <f t="shared" si="488"/>
        <v>0</v>
      </c>
      <c r="R938" s="30">
        <f t="shared" si="489"/>
        <v>0</v>
      </c>
      <c r="S938" s="112">
        <f t="shared" si="494"/>
        <v>0</v>
      </c>
      <c r="T938" s="122">
        <f t="shared" si="486"/>
        <v>0.20100000000000001</v>
      </c>
      <c r="U938" s="120">
        <f t="shared" si="493"/>
        <v>10</v>
      </c>
      <c r="V938" s="120">
        <v>252</v>
      </c>
      <c r="W938" s="119">
        <f t="shared" si="478"/>
        <v>1.007294514</v>
      </c>
      <c r="X938" s="112">
        <f t="shared" si="479"/>
        <v>0</v>
      </c>
      <c r="Y938" s="112">
        <f t="shared" si="480"/>
        <v>0</v>
      </c>
      <c r="Z938" s="125" t="str">
        <f t="shared" si="490"/>
        <v>A+J=</v>
      </c>
      <c r="AA938" s="117">
        <f t="shared" si="491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4"/>
      <c r="DO938" s="1"/>
      <c r="DP938" s="1"/>
      <c r="DQ938" s="1"/>
      <c r="DR938" s="1"/>
      <c r="DS938" s="1"/>
      <c r="DT938" s="1"/>
    </row>
    <row r="939" spans="1:124" ht="12.75" x14ac:dyDescent="0.2">
      <c r="A939" s="111">
        <f t="shared" si="481"/>
        <v>45204</v>
      </c>
      <c r="B939" s="112">
        <f t="shared" si="474"/>
        <v>0</v>
      </c>
      <c r="C939" s="112">
        <f t="shared" si="487"/>
        <v>0</v>
      </c>
      <c r="D939" s="113">
        <f t="shared" si="482"/>
        <v>5692.31</v>
      </c>
      <c r="E939" s="114">
        <f t="shared" si="495"/>
        <v>5739.56</v>
      </c>
      <c r="F939" s="115">
        <f t="shared" si="496"/>
        <v>45158</v>
      </c>
      <c r="G939" s="116">
        <f t="shared" si="475"/>
        <v>8.3006723105383262E-3</v>
      </c>
      <c r="H939" s="117">
        <f t="shared" si="483"/>
        <v>45219</v>
      </c>
      <c r="I939" s="117">
        <f t="shared" si="476"/>
        <v>45219</v>
      </c>
      <c r="J939" s="118">
        <f t="shared" si="484"/>
        <v>21</v>
      </c>
      <c r="K939" s="118">
        <f t="shared" si="473"/>
        <v>11</v>
      </c>
      <c r="L939" s="8">
        <f t="shared" si="485"/>
        <v>1.00433941</v>
      </c>
      <c r="M939" s="119">
        <f t="shared" si="498"/>
        <v>1.0083006699999999</v>
      </c>
      <c r="N939" s="119">
        <f t="shared" si="492"/>
        <v>1.2688540149522909</v>
      </c>
      <c r="O939" s="112">
        <f t="shared" si="497"/>
        <v>1.2743600900000001</v>
      </c>
      <c r="P939" s="112">
        <f t="shared" si="477"/>
        <v>0</v>
      </c>
      <c r="Q939" s="162">
        <f t="shared" si="488"/>
        <v>0</v>
      </c>
      <c r="R939" s="30">
        <f t="shared" si="489"/>
        <v>0</v>
      </c>
      <c r="S939" s="112">
        <f t="shared" si="494"/>
        <v>0</v>
      </c>
      <c r="T939" s="122">
        <f t="shared" si="486"/>
        <v>0.20100000000000001</v>
      </c>
      <c r="U939" s="120">
        <f t="shared" si="493"/>
        <v>11</v>
      </c>
      <c r="V939" s="120">
        <v>252</v>
      </c>
      <c r="W939" s="119">
        <f t="shared" si="478"/>
        <v>1.008026885</v>
      </c>
      <c r="X939" s="112">
        <f t="shared" si="479"/>
        <v>0</v>
      </c>
      <c r="Y939" s="112">
        <f t="shared" si="480"/>
        <v>0</v>
      </c>
      <c r="Z939" s="125" t="str">
        <f t="shared" si="490"/>
        <v>A+J=</v>
      </c>
      <c r="AA939" s="117">
        <f t="shared" si="491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4"/>
      <c r="DO939" s="1"/>
      <c r="DP939" s="1"/>
      <c r="DQ939" s="1"/>
      <c r="DR939" s="1"/>
      <c r="DS939" s="1"/>
      <c r="DT939" s="1"/>
    </row>
    <row r="940" spans="1:124" ht="12.75" x14ac:dyDescent="0.2">
      <c r="A940" s="111">
        <f t="shared" si="481"/>
        <v>45205</v>
      </c>
      <c r="B940" s="112">
        <f t="shared" si="474"/>
        <v>0</v>
      </c>
      <c r="C940" s="112">
        <f t="shared" si="487"/>
        <v>0</v>
      </c>
      <c r="D940" s="113">
        <f t="shared" si="482"/>
        <v>5692.31</v>
      </c>
      <c r="E940" s="114">
        <f t="shared" si="495"/>
        <v>5739.56</v>
      </c>
      <c r="F940" s="115">
        <f t="shared" si="496"/>
        <v>45158</v>
      </c>
      <c r="G940" s="116">
        <f t="shared" si="475"/>
        <v>8.3006723105383262E-3</v>
      </c>
      <c r="H940" s="117">
        <f t="shared" si="483"/>
        <v>45219</v>
      </c>
      <c r="I940" s="117">
        <f t="shared" si="476"/>
        <v>45219</v>
      </c>
      <c r="J940" s="118">
        <f t="shared" si="484"/>
        <v>21</v>
      </c>
      <c r="K940" s="118">
        <f t="shared" si="473"/>
        <v>12</v>
      </c>
      <c r="L940" s="8">
        <f t="shared" si="485"/>
        <v>1.0047348300000001</v>
      </c>
      <c r="M940" s="119">
        <f t="shared" si="498"/>
        <v>1.0083006699999999</v>
      </c>
      <c r="N940" s="119">
        <f t="shared" si="492"/>
        <v>1.2688540149522909</v>
      </c>
      <c r="O940" s="112">
        <f t="shared" si="497"/>
        <v>1.2748618199999999</v>
      </c>
      <c r="P940" s="112">
        <f t="shared" si="477"/>
        <v>0</v>
      </c>
      <c r="Q940" s="162">
        <f t="shared" si="488"/>
        <v>0</v>
      </c>
      <c r="R940" s="30">
        <f t="shared" si="489"/>
        <v>0</v>
      </c>
      <c r="S940" s="112">
        <f t="shared" si="494"/>
        <v>0</v>
      </c>
      <c r="T940" s="122">
        <f t="shared" si="486"/>
        <v>0.20100000000000001</v>
      </c>
      <c r="U940" s="120">
        <f t="shared" si="493"/>
        <v>12</v>
      </c>
      <c r="V940" s="120">
        <v>252</v>
      </c>
      <c r="W940" s="119">
        <f t="shared" si="478"/>
        <v>1.008759789</v>
      </c>
      <c r="X940" s="112">
        <f t="shared" si="479"/>
        <v>0</v>
      </c>
      <c r="Y940" s="112">
        <f t="shared" si="480"/>
        <v>0</v>
      </c>
      <c r="Z940" s="125" t="str">
        <f t="shared" si="490"/>
        <v>A+J=</v>
      </c>
      <c r="AA940" s="117">
        <f t="shared" si="491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4"/>
      <c r="DO940" s="1"/>
      <c r="DP940" s="1"/>
      <c r="DQ940" s="1"/>
      <c r="DR940" s="1"/>
      <c r="DS940" s="1"/>
      <c r="DT940" s="1"/>
    </row>
    <row r="941" spans="1:124" ht="12.75" x14ac:dyDescent="0.2">
      <c r="A941" s="111">
        <f t="shared" si="481"/>
        <v>45206</v>
      </c>
      <c r="B941" s="112">
        <f t="shared" si="474"/>
        <v>0</v>
      </c>
      <c r="C941" s="112">
        <f t="shared" si="487"/>
        <v>0</v>
      </c>
      <c r="D941" s="113">
        <f t="shared" si="482"/>
        <v>5692.31</v>
      </c>
      <c r="E941" s="114">
        <f t="shared" si="495"/>
        <v>5739.56</v>
      </c>
      <c r="F941" s="115">
        <f t="shared" si="496"/>
        <v>45158</v>
      </c>
      <c r="G941" s="116">
        <f t="shared" si="475"/>
        <v>8.3006723105383262E-3</v>
      </c>
      <c r="H941" s="117">
        <f t="shared" si="483"/>
        <v>45219</v>
      </c>
      <c r="I941" s="117">
        <f t="shared" si="476"/>
        <v>45219</v>
      </c>
      <c r="J941" s="118">
        <f t="shared" si="484"/>
        <v>21</v>
      </c>
      <c r="K941" s="118">
        <f t="shared" si="473"/>
        <v>13</v>
      </c>
      <c r="L941" s="8">
        <f t="shared" si="485"/>
        <v>1.00513041</v>
      </c>
      <c r="M941" s="119">
        <f t="shared" si="498"/>
        <v>1.0083006699999999</v>
      </c>
      <c r="N941" s="119">
        <f t="shared" si="492"/>
        <v>1.2688540149522909</v>
      </c>
      <c r="O941" s="112">
        <f t="shared" si="497"/>
        <v>1.2753637499999999</v>
      </c>
      <c r="P941" s="112">
        <f t="shared" si="477"/>
        <v>0</v>
      </c>
      <c r="Q941" s="162">
        <f t="shared" si="488"/>
        <v>0</v>
      </c>
      <c r="R941" s="30">
        <f t="shared" si="489"/>
        <v>0</v>
      </c>
      <c r="S941" s="112">
        <f t="shared" si="494"/>
        <v>0</v>
      </c>
      <c r="T941" s="122">
        <f t="shared" si="486"/>
        <v>0.20100000000000001</v>
      </c>
      <c r="U941" s="120">
        <f t="shared" si="493"/>
        <v>13</v>
      </c>
      <c r="V941" s="120">
        <v>252</v>
      </c>
      <c r="W941" s="119">
        <f t="shared" si="478"/>
        <v>1.009493226</v>
      </c>
      <c r="X941" s="112">
        <f t="shared" si="479"/>
        <v>0</v>
      </c>
      <c r="Y941" s="112">
        <f t="shared" si="480"/>
        <v>0</v>
      </c>
      <c r="Z941" s="125" t="str">
        <f t="shared" si="490"/>
        <v>A+J=</v>
      </c>
      <c r="AA941" s="117">
        <f t="shared" si="491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4"/>
      <c r="DO941" s="1"/>
      <c r="DP941" s="1"/>
      <c r="DQ941" s="1"/>
      <c r="DR941" s="1"/>
      <c r="DS941" s="1"/>
      <c r="DT941" s="1"/>
    </row>
    <row r="942" spans="1:124" ht="12.75" x14ac:dyDescent="0.2">
      <c r="A942" s="111">
        <f t="shared" si="481"/>
        <v>45207</v>
      </c>
      <c r="B942" s="112">
        <f t="shared" si="474"/>
        <v>0</v>
      </c>
      <c r="C942" s="112">
        <f t="shared" si="487"/>
        <v>0</v>
      </c>
      <c r="D942" s="113">
        <f t="shared" si="482"/>
        <v>5692.31</v>
      </c>
      <c r="E942" s="114">
        <f t="shared" si="495"/>
        <v>5739.56</v>
      </c>
      <c r="F942" s="115">
        <f t="shared" si="496"/>
        <v>45158</v>
      </c>
      <c r="G942" s="116">
        <f t="shared" si="475"/>
        <v>8.3006723105383262E-3</v>
      </c>
      <c r="H942" s="117">
        <f t="shared" si="483"/>
        <v>45219</v>
      </c>
      <c r="I942" s="117">
        <f t="shared" si="476"/>
        <v>45219</v>
      </c>
      <c r="J942" s="118">
        <f t="shared" si="484"/>
        <v>21</v>
      </c>
      <c r="K942" s="118">
        <f t="shared" ref="K942:K1005" si="499">(J942-(NETWORKDAYS(A942,I942,AD$148:AD$502)-1))</f>
        <v>13</v>
      </c>
      <c r="L942" s="8">
        <f t="shared" si="485"/>
        <v>1.00513041</v>
      </c>
      <c r="M942" s="119">
        <f t="shared" si="498"/>
        <v>1.0083006699999999</v>
      </c>
      <c r="N942" s="119">
        <f t="shared" si="492"/>
        <v>1.2688540149522909</v>
      </c>
      <c r="O942" s="112">
        <f t="shared" si="497"/>
        <v>1.2753637499999999</v>
      </c>
      <c r="P942" s="112">
        <f t="shared" si="477"/>
        <v>0</v>
      </c>
      <c r="Q942" s="162">
        <f t="shared" si="488"/>
        <v>0</v>
      </c>
      <c r="R942" s="30">
        <f t="shared" si="489"/>
        <v>0</v>
      </c>
      <c r="S942" s="112">
        <f t="shared" si="494"/>
        <v>0</v>
      </c>
      <c r="T942" s="122">
        <f t="shared" si="486"/>
        <v>0.20100000000000001</v>
      </c>
      <c r="U942" s="120">
        <f t="shared" si="493"/>
        <v>13</v>
      </c>
      <c r="V942" s="120">
        <v>252</v>
      </c>
      <c r="W942" s="119">
        <f t="shared" si="478"/>
        <v>1.009493226</v>
      </c>
      <c r="X942" s="112">
        <f t="shared" si="479"/>
        <v>0</v>
      </c>
      <c r="Y942" s="112">
        <f t="shared" si="480"/>
        <v>0</v>
      </c>
      <c r="Z942" s="125" t="str">
        <f t="shared" si="490"/>
        <v>A+J=</v>
      </c>
      <c r="AA942" s="117">
        <f t="shared" si="491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4"/>
      <c r="DO942" s="1"/>
      <c r="DP942" s="1"/>
      <c r="DQ942" s="1"/>
      <c r="DR942" s="1"/>
      <c r="DS942" s="1"/>
      <c r="DT942" s="1"/>
    </row>
    <row r="943" spans="1:124" ht="12.75" x14ac:dyDescent="0.2">
      <c r="A943" s="111">
        <f t="shared" si="481"/>
        <v>45208</v>
      </c>
      <c r="B943" s="112">
        <f t="shared" si="474"/>
        <v>0</v>
      </c>
      <c r="C943" s="112">
        <f t="shared" si="487"/>
        <v>0</v>
      </c>
      <c r="D943" s="113">
        <f t="shared" si="482"/>
        <v>5692.31</v>
      </c>
      <c r="E943" s="114">
        <f t="shared" si="495"/>
        <v>5739.56</v>
      </c>
      <c r="F943" s="115">
        <f t="shared" si="496"/>
        <v>45158</v>
      </c>
      <c r="G943" s="116">
        <f t="shared" si="475"/>
        <v>8.3006723105383262E-3</v>
      </c>
      <c r="H943" s="117">
        <f t="shared" si="483"/>
        <v>45219</v>
      </c>
      <c r="I943" s="117">
        <f t="shared" si="476"/>
        <v>45219</v>
      </c>
      <c r="J943" s="118">
        <f t="shared" si="484"/>
        <v>21</v>
      </c>
      <c r="K943" s="118">
        <f t="shared" si="499"/>
        <v>13</v>
      </c>
      <c r="L943" s="8">
        <f t="shared" si="485"/>
        <v>1.00513041</v>
      </c>
      <c r="M943" s="119">
        <f t="shared" si="498"/>
        <v>1.0083006699999999</v>
      </c>
      <c r="N943" s="119">
        <f t="shared" si="492"/>
        <v>1.2688540149522909</v>
      </c>
      <c r="O943" s="112">
        <f t="shared" si="497"/>
        <v>1.2753637499999999</v>
      </c>
      <c r="P943" s="112">
        <f t="shared" si="477"/>
        <v>0</v>
      </c>
      <c r="Q943" s="162">
        <f t="shared" si="488"/>
        <v>0</v>
      </c>
      <c r="R943" s="30">
        <f t="shared" si="489"/>
        <v>0</v>
      </c>
      <c r="S943" s="112">
        <f t="shared" si="494"/>
        <v>0</v>
      </c>
      <c r="T943" s="122">
        <f t="shared" si="486"/>
        <v>0.20100000000000001</v>
      </c>
      <c r="U943" s="120">
        <f t="shared" si="493"/>
        <v>13</v>
      </c>
      <c r="V943" s="120">
        <v>252</v>
      </c>
      <c r="W943" s="119">
        <f t="shared" si="478"/>
        <v>1.009493226</v>
      </c>
      <c r="X943" s="112">
        <f t="shared" si="479"/>
        <v>0</v>
      </c>
      <c r="Y943" s="112">
        <f t="shared" si="480"/>
        <v>0</v>
      </c>
      <c r="Z943" s="125" t="str">
        <f t="shared" si="490"/>
        <v>A+J=</v>
      </c>
      <c r="AA943" s="117">
        <f t="shared" si="491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4"/>
      <c r="DO943" s="1"/>
      <c r="DP943" s="1"/>
      <c r="DQ943" s="1"/>
      <c r="DR943" s="1"/>
      <c r="DS943" s="1"/>
      <c r="DT943" s="1"/>
    </row>
    <row r="944" spans="1:124" ht="12.75" x14ac:dyDescent="0.2">
      <c r="A944" s="111">
        <f t="shared" si="481"/>
        <v>45209</v>
      </c>
      <c r="B944" s="112">
        <f t="shared" si="474"/>
        <v>0</v>
      </c>
      <c r="C944" s="112">
        <f t="shared" si="487"/>
        <v>0</v>
      </c>
      <c r="D944" s="113">
        <f t="shared" si="482"/>
        <v>5692.31</v>
      </c>
      <c r="E944" s="114">
        <f t="shared" si="495"/>
        <v>5739.56</v>
      </c>
      <c r="F944" s="115">
        <f t="shared" si="496"/>
        <v>45158</v>
      </c>
      <c r="G944" s="116">
        <f t="shared" si="475"/>
        <v>8.3006723105383262E-3</v>
      </c>
      <c r="H944" s="117">
        <f t="shared" si="483"/>
        <v>45219</v>
      </c>
      <c r="I944" s="117">
        <f t="shared" si="476"/>
        <v>45219</v>
      </c>
      <c r="J944" s="118">
        <f t="shared" si="484"/>
        <v>21</v>
      </c>
      <c r="K944" s="118">
        <f t="shared" si="499"/>
        <v>14</v>
      </c>
      <c r="L944" s="8">
        <f t="shared" si="485"/>
        <v>1.0055261499999999</v>
      </c>
      <c r="M944" s="119">
        <f t="shared" si="498"/>
        <v>1.0083006699999999</v>
      </c>
      <c r="N944" s="119">
        <f t="shared" si="492"/>
        <v>1.2688540149522909</v>
      </c>
      <c r="O944" s="112">
        <f t="shared" si="497"/>
        <v>1.2758658899999999</v>
      </c>
      <c r="P944" s="112">
        <f t="shared" si="477"/>
        <v>0</v>
      </c>
      <c r="Q944" s="162">
        <f t="shared" si="488"/>
        <v>0</v>
      </c>
      <c r="R944" s="30">
        <f t="shared" si="489"/>
        <v>0</v>
      </c>
      <c r="S944" s="112">
        <f t="shared" si="494"/>
        <v>0</v>
      </c>
      <c r="T944" s="122">
        <f t="shared" si="486"/>
        <v>0.20100000000000001</v>
      </c>
      <c r="U944" s="120">
        <f t="shared" si="493"/>
        <v>14</v>
      </c>
      <c r="V944" s="120">
        <v>252</v>
      </c>
      <c r="W944" s="119">
        <f t="shared" si="478"/>
        <v>1.010227196</v>
      </c>
      <c r="X944" s="112">
        <f t="shared" si="479"/>
        <v>0</v>
      </c>
      <c r="Y944" s="112">
        <f t="shared" si="480"/>
        <v>0</v>
      </c>
      <c r="Z944" s="125" t="str">
        <f t="shared" si="490"/>
        <v>A+J=</v>
      </c>
      <c r="AA944" s="117">
        <f t="shared" si="491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4"/>
      <c r="DO944" s="1"/>
      <c r="DP944" s="1"/>
      <c r="DQ944" s="1"/>
      <c r="DR944" s="1"/>
      <c r="DS944" s="1"/>
      <c r="DT944" s="1"/>
    </row>
    <row r="945" spans="1:124" ht="12.75" x14ac:dyDescent="0.2">
      <c r="A945" s="111">
        <f t="shared" si="481"/>
        <v>45210</v>
      </c>
      <c r="B945" s="112">
        <f t="shared" si="474"/>
        <v>0</v>
      </c>
      <c r="C945" s="112">
        <f t="shared" si="487"/>
        <v>0</v>
      </c>
      <c r="D945" s="113">
        <f t="shared" si="482"/>
        <v>5692.31</v>
      </c>
      <c r="E945" s="114">
        <f t="shared" si="495"/>
        <v>5739.56</v>
      </c>
      <c r="F945" s="115">
        <f t="shared" si="496"/>
        <v>45158</v>
      </c>
      <c r="G945" s="116">
        <f t="shared" si="475"/>
        <v>8.3006723105383262E-3</v>
      </c>
      <c r="H945" s="117">
        <f t="shared" si="483"/>
        <v>45219</v>
      </c>
      <c r="I945" s="117">
        <f t="shared" si="476"/>
        <v>45219</v>
      </c>
      <c r="J945" s="118">
        <f t="shared" si="484"/>
        <v>21</v>
      </c>
      <c r="K945" s="118">
        <f t="shared" si="499"/>
        <v>15</v>
      </c>
      <c r="L945" s="8">
        <f t="shared" si="485"/>
        <v>1.00592204</v>
      </c>
      <c r="M945" s="119">
        <f t="shared" si="498"/>
        <v>1.0083006699999999</v>
      </c>
      <c r="N945" s="119">
        <f t="shared" si="492"/>
        <v>1.2688540149522909</v>
      </c>
      <c r="O945" s="112">
        <f t="shared" si="497"/>
        <v>1.27636821</v>
      </c>
      <c r="P945" s="112">
        <f t="shared" si="477"/>
        <v>0</v>
      </c>
      <c r="Q945" s="162">
        <f t="shared" si="488"/>
        <v>0</v>
      </c>
      <c r="R945" s="30">
        <f t="shared" si="489"/>
        <v>0</v>
      </c>
      <c r="S945" s="112">
        <f t="shared" si="494"/>
        <v>0</v>
      </c>
      <c r="T945" s="122">
        <f t="shared" si="486"/>
        <v>0.20100000000000001</v>
      </c>
      <c r="U945" s="120">
        <f t="shared" si="493"/>
        <v>15</v>
      </c>
      <c r="V945" s="120">
        <v>252</v>
      </c>
      <c r="W945" s="119">
        <f t="shared" si="478"/>
        <v>1.0109617</v>
      </c>
      <c r="X945" s="112">
        <f t="shared" si="479"/>
        <v>0</v>
      </c>
      <c r="Y945" s="112">
        <f t="shared" si="480"/>
        <v>0</v>
      </c>
      <c r="Z945" s="125" t="str">
        <f t="shared" si="490"/>
        <v>A+J=</v>
      </c>
      <c r="AA945" s="117">
        <f t="shared" si="491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4"/>
      <c r="DO945" s="1"/>
      <c r="DP945" s="1"/>
      <c r="DQ945" s="1"/>
      <c r="DR945" s="1"/>
      <c r="DS945" s="1"/>
      <c r="DT945" s="1"/>
    </row>
    <row r="946" spans="1:124" ht="12.75" x14ac:dyDescent="0.2">
      <c r="A946" s="111">
        <f t="shared" si="481"/>
        <v>45211</v>
      </c>
      <c r="B946" s="112">
        <f t="shared" si="474"/>
        <v>0</v>
      </c>
      <c r="C946" s="112">
        <f t="shared" si="487"/>
        <v>0</v>
      </c>
      <c r="D946" s="113">
        <f t="shared" si="482"/>
        <v>5692.31</v>
      </c>
      <c r="E946" s="114">
        <f t="shared" si="495"/>
        <v>5739.56</v>
      </c>
      <c r="F946" s="115">
        <f t="shared" si="496"/>
        <v>45158</v>
      </c>
      <c r="G946" s="116">
        <f t="shared" si="475"/>
        <v>8.3006723105383262E-3</v>
      </c>
      <c r="H946" s="117">
        <f t="shared" si="483"/>
        <v>45219</v>
      </c>
      <c r="I946" s="117">
        <f t="shared" si="476"/>
        <v>45219</v>
      </c>
      <c r="J946" s="118">
        <f t="shared" si="484"/>
        <v>21</v>
      </c>
      <c r="K946" s="118">
        <f t="shared" si="499"/>
        <v>16</v>
      </c>
      <c r="L946" s="8">
        <f t="shared" si="485"/>
        <v>1.0063180899999999</v>
      </c>
      <c r="M946" s="119">
        <f t="shared" si="498"/>
        <v>1.0083006699999999</v>
      </c>
      <c r="N946" s="119">
        <f t="shared" si="492"/>
        <v>1.2688540149522909</v>
      </c>
      <c r="O946" s="112">
        <f t="shared" si="497"/>
        <v>1.2768707399999999</v>
      </c>
      <c r="P946" s="112">
        <f t="shared" si="477"/>
        <v>0</v>
      </c>
      <c r="Q946" s="162">
        <f t="shared" si="488"/>
        <v>0</v>
      </c>
      <c r="R946" s="30">
        <f t="shared" si="489"/>
        <v>0</v>
      </c>
      <c r="S946" s="112">
        <f t="shared" si="494"/>
        <v>0</v>
      </c>
      <c r="T946" s="122">
        <f t="shared" si="486"/>
        <v>0.20100000000000001</v>
      </c>
      <c r="U946" s="120">
        <f t="shared" si="493"/>
        <v>16</v>
      </c>
      <c r="V946" s="120">
        <v>252</v>
      </c>
      <c r="W946" s="119">
        <f t="shared" si="478"/>
        <v>1.0116967379999999</v>
      </c>
      <c r="X946" s="112">
        <f t="shared" si="479"/>
        <v>0</v>
      </c>
      <c r="Y946" s="112">
        <f t="shared" si="480"/>
        <v>0</v>
      </c>
      <c r="Z946" s="125" t="str">
        <f t="shared" si="490"/>
        <v>A+J=</v>
      </c>
      <c r="AA946" s="117">
        <f t="shared" si="491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4"/>
      <c r="DO946" s="1"/>
      <c r="DP946" s="1"/>
      <c r="DQ946" s="1"/>
      <c r="DR946" s="1"/>
      <c r="DS946" s="1"/>
      <c r="DT946" s="1"/>
    </row>
    <row r="947" spans="1:124" ht="12.75" x14ac:dyDescent="0.2">
      <c r="A947" s="111">
        <f t="shared" si="481"/>
        <v>45212</v>
      </c>
      <c r="B947" s="112">
        <f t="shared" si="474"/>
        <v>0</v>
      </c>
      <c r="C947" s="112">
        <f t="shared" si="487"/>
        <v>0</v>
      </c>
      <c r="D947" s="113">
        <f t="shared" si="482"/>
        <v>5692.31</v>
      </c>
      <c r="E947" s="114">
        <f t="shared" si="495"/>
        <v>5739.56</v>
      </c>
      <c r="F947" s="115">
        <f t="shared" si="496"/>
        <v>45158</v>
      </c>
      <c r="G947" s="116">
        <f t="shared" si="475"/>
        <v>8.3006723105383262E-3</v>
      </c>
      <c r="H947" s="117">
        <f t="shared" si="483"/>
        <v>45219</v>
      </c>
      <c r="I947" s="117">
        <f t="shared" si="476"/>
        <v>45219</v>
      </c>
      <c r="J947" s="118">
        <f t="shared" si="484"/>
        <v>21</v>
      </c>
      <c r="K947" s="118">
        <f t="shared" si="499"/>
        <v>16</v>
      </c>
      <c r="L947" s="8">
        <f t="shared" si="485"/>
        <v>1.0063180899999999</v>
      </c>
      <c r="M947" s="119">
        <f t="shared" si="498"/>
        <v>1.0083006699999999</v>
      </c>
      <c r="N947" s="119">
        <f t="shared" si="492"/>
        <v>1.2688540149522909</v>
      </c>
      <c r="O947" s="112">
        <f t="shared" si="497"/>
        <v>1.2768707399999999</v>
      </c>
      <c r="P947" s="112">
        <f t="shared" si="477"/>
        <v>0</v>
      </c>
      <c r="Q947" s="162">
        <f t="shared" si="488"/>
        <v>0</v>
      </c>
      <c r="R947" s="30">
        <f t="shared" si="489"/>
        <v>0</v>
      </c>
      <c r="S947" s="112">
        <f t="shared" si="494"/>
        <v>0</v>
      </c>
      <c r="T947" s="122">
        <f t="shared" si="486"/>
        <v>0.20100000000000001</v>
      </c>
      <c r="U947" s="120">
        <f t="shared" si="493"/>
        <v>16</v>
      </c>
      <c r="V947" s="120">
        <v>252</v>
      </c>
      <c r="W947" s="119">
        <f t="shared" si="478"/>
        <v>1.0116967379999999</v>
      </c>
      <c r="X947" s="112">
        <f t="shared" si="479"/>
        <v>0</v>
      </c>
      <c r="Y947" s="112">
        <f t="shared" si="480"/>
        <v>0</v>
      </c>
      <c r="Z947" s="125" t="str">
        <f t="shared" si="490"/>
        <v>A+J=</v>
      </c>
      <c r="AA947" s="117">
        <f t="shared" si="491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4"/>
      <c r="DO947" s="1"/>
      <c r="DP947" s="1"/>
      <c r="DQ947" s="1"/>
      <c r="DR947" s="1"/>
      <c r="DS947" s="1"/>
      <c r="DT947" s="1"/>
    </row>
    <row r="948" spans="1:124" ht="12.75" x14ac:dyDescent="0.2">
      <c r="A948" s="111">
        <f t="shared" si="481"/>
        <v>45213</v>
      </c>
      <c r="B948" s="112">
        <f t="shared" si="474"/>
        <v>0</v>
      </c>
      <c r="C948" s="112">
        <f t="shared" si="487"/>
        <v>0</v>
      </c>
      <c r="D948" s="113">
        <f t="shared" si="482"/>
        <v>5692.31</v>
      </c>
      <c r="E948" s="114">
        <f t="shared" si="495"/>
        <v>5739.56</v>
      </c>
      <c r="F948" s="115">
        <f t="shared" si="496"/>
        <v>45158</v>
      </c>
      <c r="G948" s="116">
        <f t="shared" si="475"/>
        <v>8.3006723105383262E-3</v>
      </c>
      <c r="H948" s="117">
        <f t="shared" si="483"/>
        <v>45219</v>
      </c>
      <c r="I948" s="117">
        <f t="shared" si="476"/>
        <v>45219</v>
      </c>
      <c r="J948" s="118">
        <f t="shared" si="484"/>
        <v>21</v>
      </c>
      <c r="K948" s="118">
        <f t="shared" si="499"/>
        <v>17</v>
      </c>
      <c r="L948" s="8">
        <f t="shared" si="485"/>
        <v>1.0067142899999999</v>
      </c>
      <c r="M948" s="119">
        <f t="shared" si="498"/>
        <v>1.0083006699999999</v>
      </c>
      <c r="N948" s="119">
        <f t="shared" si="492"/>
        <v>1.2688540149522909</v>
      </c>
      <c r="O948" s="112">
        <f t="shared" si="497"/>
        <v>1.27737346</v>
      </c>
      <c r="P948" s="112">
        <f t="shared" si="477"/>
        <v>0</v>
      </c>
      <c r="Q948" s="162">
        <f t="shared" si="488"/>
        <v>0</v>
      </c>
      <c r="R948" s="30">
        <f t="shared" si="489"/>
        <v>0</v>
      </c>
      <c r="S948" s="112">
        <f t="shared" si="494"/>
        <v>0</v>
      </c>
      <c r="T948" s="122">
        <f t="shared" si="486"/>
        <v>0.20100000000000001</v>
      </c>
      <c r="U948" s="120">
        <f t="shared" si="493"/>
        <v>17</v>
      </c>
      <c r="V948" s="120">
        <v>252</v>
      </c>
      <c r="W948" s="119">
        <f t="shared" si="478"/>
        <v>1.0124323099999999</v>
      </c>
      <c r="X948" s="112">
        <f t="shared" si="479"/>
        <v>0</v>
      </c>
      <c r="Y948" s="112">
        <f t="shared" si="480"/>
        <v>0</v>
      </c>
      <c r="Z948" s="125" t="str">
        <f t="shared" si="490"/>
        <v>A+J=</v>
      </c>
      <c r="AA948" s="117">
        <f t="shared" si="491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4"/>
      <c r="DO948" s="1"/>
      <c r="DP948" s="1"/>
      <c r="DQ948" s="1"/>
      <c r="DR948" s="1"/>
      <c r="DS948" s="1"/>
      <c r="DT948" s="1"/>
    </row>
    <row r="949" spans="1:124" ht="12.75" x14ac:dyDescent="0.2">
      <c r="A949" s="111">
        <f t="shared" si="481"/>
        <v>45214</v>
      </c>
      <c r="B949" s="112">
        <f t="shared" si="474"/>
        <v>0</v>
      </c>
      <c r="C949" s="112">
        <f t="shared" si="487"/>
        <v>0</v>
      </c>
      <c r="D949" s="113">
        <f t="shared" si="482"/>
        <v>5692.31</v>
      </c>
      <c r="E949" s="114">
        <f t="shared" si="495"/>
        <v>5739.56</v>
      </c>
      <c r="F949" s="115">
        <f t="shared" si="496"/>
        <v>45158</v>
      </c>
      <c r="G949" s="116">
        <f t="shared" si="475"/>
        <v>8.3006723105383262E-3</v>
      </c>
      <c r="H949" s="117">
        <f t="shared" si="483"/>
        <v>45219</v>
      </c>
      <c r="I949" s="117">
        <f t="shared" si="476"/>
        <v>45219</v>
      </c>
      <c r="J949" s="118">
        <f t="shared" si="484"/>
        <v>21</v>
      </c>
      <c r="K949" s="118">
        <f t="shared" si="499"/>
        <v>17</v>
      </c>
      <c r="L949" s="8">
        <f t="shared" si="485"/>
        <v>1.0067142899999999</v>
      </c>
      <c r="M949" s="119">
        <f t="shared" si="498"/>
        <v>1.0083006699999999</v>
      </c>
      <c r="N949" s="119">
        <f t="shared" si="492"/>
        <v>1.2688540149522909</v>
      </c>
      <c r="O949" s="112">
        <f t="shared" si="497"/>
        <v>1.27737346</v>
      </c>
      <c r="P949" s="112">
        <f t="shared" si="477"/>
        <v>0</v>
      </c>
      <c r="Q949" s="162">
        <f t="shared" si="488"/>
        <v>0</v>
      </c>
      <c r="R949" s="30">
        <f t="shared" si="489"/>
        <v>0</v>
      </c>
      <c r="S949" s="112">
        <f t="shared" si="494"/>
        <v>0</v>
      </c>
      <c r="T949" s="122">
        <f t="shared" si="486"/>
        <v>0.20100000000000001</v>
      </c>
      <c r="U949" s="120">
        <f t="shared" si="493"/>
        <v>17</v>
      </c>
      <c r="V949" s="120">
        <v>252</v>
      </c>
      <c r="W949" s="119">
        <f t="shared" si="478"/>
        <v>1.0124323099999999</v>
      </c>
      <c r="X949" s="112">
        <f t="shared" si="479"/>
        <v>0</v>
      </c>
      <c r="Y949" s="112">
        <f t="shared" si="480"/>
        <v>0</v>
      </c>
      <c r="Z949" s="125" t="str">
        <f t="shared" si="490"/>
        <v>A+J=</v>
      </c>
      <c r="AA949" s="117">
        <f t="shared" si="491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4"/>
      <c r="DO949" s="1"/>
      <c r="DP949" s="1"/>
      <c r="DQ949" s="1"/>
      <c r="DR949" s="1"/>
      <c r="DS949" s="1"/>
      <c r="DT949" s="1"/>
    </row>
    <row r="950" spans="1:124" ht="12.75" x14ac:dyDescent="0.2">
      <c r="A950" s="111">
        <f t="shared" si="481"/>
        <v>45215</v>
      </c>
      <c r="B950" s="112">
        <f t="shared" si="474"/>
        <v>0</v>
      </c>
      <c r="C950" s="112">
        <f t="shared" si="487"/>
        <v>0</v>
      </c>
      <c r="D950" s="113">
        <f t="shared" si="482"/>
        <v>5692.31</v>
      </c>
      <c r="E950" s="114">
        <f t="shared" si="495"/>
        <v>5739.56</v>
      </c>
      <c r="F950" s="115">
        <f t="shared" si="496"/>
        <v>45158</v>
      </c>
      <c r="G950" s="116">
        <f t="shared" si="475"/>
        <v>8.3006723105383262E-3</v>
      </c>
      <c r="H950" s="117">
        <f t="shared" si="483"/>
        <v>45219</v>
      </c>
      <c r="I950" s="117">
        <f t="shared" si="476"/>
        <v>45219</v>
      </c>
      <c r="J950" s="118">
        <f t="shared" si="484"/>
        <v>21</v>
      </c>
      <c r="K950" s="118">
        <f t="shared" si="499"/>
        <v>17</v>
      </c>
      <c r="L950" s="8">
        <f t="shared" si="485"/>
        <v>1.0067142899999999</v>
      </c>
      <c r="M950" s="119">
        <f t="shared" si="498"/>
        <v>1.0083006699999999</v>
      </c>
      <c r="N950" s="119">
        <f t="shared" si="492"/>
        <v>1.2688540149522909</v>
      </c>
      <c r="O950" s="112">
        <f t="shared" si="497"/>
        <v>1.27737346</v>
      </c>
      <c r="P950" s="112">
        <f t="shared" si="477"/>
        <v>0</v>
      </c>
      <c r="Q950" s="162">
        <f t="shared" si="488"/>
        <v>0</v>
      </c>
      <c r="R950" s="30">
        <f t="shared" si="489"/>
        <v>0</v>
      </c>
      <c r="S950" s="112">
        <f t="shared" si="494"/>
        <v>0</v>
      </c>
      <c r="T950" s="122">
        <f t="shared" si="486"/>
        <v>0.20100000000000001</v>
      </c>
      <c r="U950" s="120">
        <f t="shared" si="493"/>
        <v>17</v>
      </c>
      <c r="V950" s="120">
        <v>252</v>
      </c>
      <c r="W950" s="119">
        <f t="shared" si="478"/>
        <v>1.0124323099999999</v>
      </c>
      <c r="X950" s="112">
        <f t="shared" si="479"/>
        <v>0</v>
      </c>
      <c r="Y950" s="112">
        <f t="shared" si="480"/>
        <v>0</v>
      </c>
      <c r="Z950" s="125" t="str">
        <f t="shared" si="490"/>
        <v>A+J=</v>
      </c>
      <c r="AA950" s="117">
        <f t="shared" si="491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4"/>
      <c r="DO950" s="1"/>
      <c r="DP950" s="1"/>
      <c r="DQ950" s="1"/>
      <c r="DR950" s="1"/>
      <c r="DS950" s="1"/>
      <c r="DT950" s="1"/>
    </row>
    <row r="951" spans="1:124" ht="12.75" x14ac:dyDescent="0.2">
      <c r="A951" s="111">
        <f t="shared" si="481"/>
        <v>45216</v>
      </c>
      <c r="B951" s="112">
        <f t="shared" si="474"/>
        <v>0</v>
      </c>
      <c r="C951" s="112">
        <f t="shared" si="487"/>
        <v>0</v>
      </c>
      <c r="D951" s="113">
        <f t="shared" si="482"/>
        <v>5692.31</v>
      </c>
      <c r="E951" s="114">
        <f t="shared" si="495"/>
        <v>5739.56</v>
      </c>
      <c r="F951" s="115">
        <f t="shared" si="496"/>
        <v>45158</v>
      </c>
      <c r="G951" s="116">
        <f t="shared" si="475"/>
        <v>8.3006723105383262E-3</v>
      </c>
      <c r="H951" s="117">
        <f t="shared" si="483"/>
        <v>45219</v>
      </c>
      <c r="I951" s="117">
        <f t="shared" si="476"/>
        <v>45219</v>
      </c>
      <c r="J951" s="118">
        <f t="shared" si="484"/>
        <v>21</v>
      </c>
      <c r="K951" s="118">
        <f t="shared" si="499"/>
        <v>18</v>
      </c>
      <c r="L951" s="8">
        <f t="shared" si="485"/>
        <v>1.00711065</v>
      </c>
      <c r="M951" s="119">
        <f t="shared" si="498"/>
        <v>1.0083006699999999</v>
      </c>
      <c r="N951" s="119">
        <f t="shared" si="492"/>
        <v>1.2688540149522909</v>
      </c>
      <c r="O951" s="112">
        <f t="shared" si="497"/>
        <v>1.2778763900000001</v>
      </c>
      <c r="P951" s="112">
        <f t="shared" si="477"/>
        <v>0</v>
      </c>
      <c r="Q951" s="162">
        <f t="shared" si="488"/>
        <v>0</v>
      </c>
      <c r="R951" s="30">
        <f t="shared" si="489"/>
        <v>0</v>
      </c>
      <c r="S951" s="112">
        <f t="shared" si="494"/>
        <v>0</v>
      </c>
      <c r="T951" s="122">
        <f t="shared" si="486"/>
        <v>0.20100000000000001</v>
      </c>
      <c r="U951" s="120">
        <f t="shared" si="493"/>
        <v>18</v>
      </c>
      <c r="V951" s="120">
        <v>252</v>
      </c>
      <c r="W951" s="119">
        <f t="shared" si="478"/>
        <v>1.0131684169999999</v>
      </c>
      <c r="X951" s="112">
        <f t="shared" si="479"/>
        <v>0</v>
      </c>
      <c r="Y951" s="112">
        <f t="shared" si="480"/>
        <v>0</v>
      </c>
      <c r="Z951" s="125" t="str">
        <f t="shared" si="490"/>
        <v>A+J=</v>
      </c>
      <c r="AA951" s="117">
        <f t="shared" si="491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4"/>
      <c r="DO951" s="1"/>
      <c r="DP951" s="1"/>
      <c r="DQ951" s="1"/>
      <c r="DR951" s="1"/>
      <c r="DS951" s="1"/>
      <c r="DT951" s="1"/>
    </row>
    <row r="952" spans="1:124" ht="12.75" x14ac:dyDescent="0.2">
      <c r="A952" s="111">
        <f t="shared" si="481"/>
        <v>45217</v>
      </c>
      <c r="B952" s="112">
        <f t="shared" si="474"/>
        <v>0</v>
      </c>
      <c r="C952" s="112">
        <f t="shared" si="487"/>
        <v>0</v>
      </c>
      <c r="D952" s="113">
        <f t="shared" si="482"/>
        <v>5692.31</v>
      </c>
      <c r="E952" s="114">
        <f t="shared" si="495"/>
        <v>5739.56</v>
      </c>
      <c r="F952" s="115">
        <f t="shared" si="496"/>
        <v>45158</v>
      </c>
      <c r="G952" s="116">
        <f t="shared" si="475"/>
        <v>8.3006723105383262E-3</v>
      </c>
      <c r="H952" s="117">
        <f t="shared" si="483"/>
        <v>45219</v>
      </c>
      <c r="I952" s="117">
        <f t="shared" si="476"/>
        <v>45219</v>
      </c>
      <c r="J952" s="118">
        <f t="shared" si="484"/>
        <v>21</v>
      </c>
      <c r="K952" s="118">
        <f t="shared" si="499"/>
        <v>19</v>
      </c>
      <c r="L952" s="8">
        <f t="shared" si="485"/>
        <v>1.00750717</v>
      </c>
      <c r="M952" s="119">
        <f t="shared" si="498"/>
        <v>1.0083006699999999</v>
      </c>
      <c r="N952" s="119">
        <f t="shared" si="492"/>
        <v>1.2688540149522909</v>
      </c>
      <c r="O952" s="112">
        <f t="shared" si="497"/>
        <v>1.2783795099999999</v>
      </c>
      <c r="P952" s="112">
        <f t="shared" si="477"/>
        <v>0</v>
      </c>
      <c r="Q952" s="162">
        <f t="shared" si="488"/>
        <v>0</v>
      </c>
      <c r="R952" s="30">
        <f t="shared" si="489"/>
        <v>0</v>
      </c>
      <c r="S952" s="112">
        <f t="shared" si="494"/>
        <v>0</v>
      </c>
      <c r="T952" s="122">
        <f t="shared" si="486"/>
        <v>0.20100000000000001</v>
      </c>
      <c r="U952" s="120">
        <f t="shared" si="493"/>
        <v>19</v>
      </c>
      <c r="V952" s="120">
        <v>252</v>
      </c>
      <c r="W952" s="119">
        <f t="shared" si="478"/>
        <v>1.0139050590000001</v>
      </c>
      <c r="X952" s="112">
        <f t="shared" si="479"/>
        <v>0</v>
      </c>
      <c r="Y952" s="112">
        <f t="shared" si="480"/>
        <v>0</v>
      </c>
      <c r="Z952" s="125" t="str">
        <f t="shared" si="490"/>
        <v>A+J=</v>
      </c>
      <c r="AA952" s="117">
        <f t="shared" si="491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4"/>
      <c r="DO952" s="1"/>
      <c r="DP952" s="1"/>
      <c r="DQ952" s="1"/>
      <c r="DR952" s="1"/>
      <c r="DS952" s="1"/>
      <c r="DT952" s="1"/>
    </row>
    <row r="953" spans="1:124" ht="12.75" x14ac:dyDescent="0.2">
      <c r="A953" s="111">
        <f t="shared" si="481"/>
        <v>45218</v>
      </c>
      <c r="B953" s="112">
        <f t="shared" si="474"/>
        <v>0</v>
      </c>
      <c r="C953" s="112">
        <f t="shared" si="487"/>
        <v>0</v>
      </c>
      <c r="D953" s="113">
        <f t="shared" si="482"/>
        <v>5692.31</v>
      </c>
      <c r="E953" s="114">
        <f t="shared" si="495"/>
        <v>5739.56</v>
      </c>
      <c r="F953" s="115">
        <f t="shared" si="496"/>
        <v>45158</v>
      </c>
      <c r="G953" s="116">
        <f t="shared" si="475"/>
        <v>8.3006723105383262E-3</v>
      </c>
      <c r="H953" s="117">
        <f t="shared" si="483"/>
        <v>45219</v>
      </c>
      <c r="I953" s="117">
        <f t="shared" si="476"/>
        <v>45219</v>
      </c>
      <c r="J953" s="118">
        <f t="shared" si="484"/>
        <v>21</v>
      </c>
      <c r="K953" s="118">
        <f t="shared" si="499"/>
        <v>20</v>
      </c>
      <c r="L953" s="8">
        <f t="shared" si="485"/>
        <v>1.00790384</v>
      </c>
      <c r="M953" s="119">
        <f t="shared" si="498"/>
        <v>1.0083006699999999</v>
      </c>
      <c r="N953" s="119">
        <f t="shared" si="492"/>
        <v>1.2688540149522909</v>
      </c>
      <c r="O953" s="112">
        <f t="shared" si="497"/>
        <v>1.2788828299999999</v>
      </c>
      <c r="P953" s="112">
        <f t="shared" si="477"/>
        <v>0</v>
      </c>
      <c r="Q953" s="162">
        <f t="shared" si="488"/>
        <v>0</v>
      </c>
      <c r="R953" s="30">
        <f t="shared" si="489"/>
        <v>0</v>
      </c>
      <c r="S953" s="112">
        <f t="shared" si="494"/>
        <v>0</v>
      </c>
      <c r="T953" s="122">
        <f t="shared" si="486"/>
        <v>0.20100000000000001</v>
      </c>
      <c r="U953" s="120">
        <f t="shared" si="493"/>
        <v>20</v>
      </c>
      <c r="V953" s="120">
        <v>252</v>
      </c>
      <c r="W953" s="119">
        <f t="shared" si="478"/>
        <v>1.0146422369999999</v>
      </c>
      <c r="X953" s="112">
        <f t="shared" si="479"/>
        <v>0</v>
      </c>
      <c r="Y953" s="112">
        <f t="shared" si="480"/>
        <v>0</v>
      </c>
      <c r="Z953" s="125" t="str">
        <f t="shared" si="490"/>
        <v>A+J=</v>
      </c>
      <c r="AA953" s="117">
        <f t="shared" si="491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4"/>
      <c r="DO953" s="1"/>
      <c r="DP953" s="1"/>
      <c r="DQ953" s="1"/>
      <c r="DR953" s="1"/>
      <c r="DS953" s="1"/>
      <c r="DT953" s="1"/>
    </row>
    <row r="954" spans="1:124" ht="12.75" x14ac:dyDescent="0.2">
      <c r="A954" s="111">
        <f t="shared" si="481"/>
        <v>45219</v>
      </c>
      <c r="B954" s="112">
        <f t="shared" si="474"/>
        <v>0</v>
      </c>
      <c r="C954" s="112">
        <f t="shared" si="487"/>
        <v>0</v>
      </c>
      <c r="D954" s="113">
        <f t="shared" si="482"/>
        <v>5692.31</v>
      </c>
      <c r="E954" s="114">
        <f t="shared" si="495"/>
        <v>5739.56</v>
      </c>
      <c r="F954" s="115">
        <f t="shared" si="496"/>
        <v>45158</v>
      </c>
      <c r="G954" s="116">
        <f t="shared" si="475"/>
        <v>8.3006723105383262E-3</v>
      </c>
      <c r="H954" s="117">
        <f t="shared" si="483"/>
        <v>45250</v>
      </c>
      <c r="I954" s="117">
        <f t="shared" si="476"/>
        <v>45219</v>
      </c>
      <c r="J954" s="118">
        <f t="shared" si="484"/>
        <v>21</v>
      </c>
      <c r="K954" s="118">
        <f t="shared" si="499"/>
        <v>21</v>
      </c>
      <c r="L954" s="8">
        <f t="shared" si="485"/>
        <v>1.0083006699999999</v>
      </c>
      <c r="M954" s="119">
        <f t="shared" si="498"/>
        <v>1.0083006699999999</v>
      </c>
      <c r="N954" s="119">
        <f t="shared" si="492"/>
        <v>1.2688540149522909</v>
      </c>
      <c r="O954" s="112">
        <f t="shared" si="497"/>
        <v>1.27938635</v>
      </c>
      <c r="P954" s="112">
        <f t="shared" si="477"/>
        <v>0</v>
      </c>
      <c r="Q954" s="162">
        <f t="shared" si="488"/>
        <v>31</v>
      </c>
      <c r="R954" s="30">
        <f t="shared" si="489"/>
        <v>6.5242000000000008E-2</v>
      </c>
      <c r="S954" s="112">
        <f t="shared" si="494"/>
        <v>0</v>
      </c>
      <c r="T954" s="122">
        <f t="shared" si="486"/>
        <v>0.20100000000000001</v>
      </c>
      <c r="U954" s="120">
        <f t="shared" si="493"/>
        <v>21</v>
      </c>
      <c r="V954" s="120">
        <v>252</v>
      </c>
      <c r="W954" s="119">
        <f t="shared" si="478"/>
        <v>1.0153799509999999</v>
      </c>
      <c r="X954" s="112">
        <f t="shared" si="479"/>
        <v>0</v>
      </c>
      <c r="Y954" s="112">
        <f t="shared" si="480"/>
        <v>0</v>
      </c>
      <c r="Z954" s="125" t="str">
        <f t="shared" si="490"/>
        <v>A+J=</v>
      </c>
      <c r="AA954" s="117">
        <f t="shared" si="491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4"/>
      <c r="DO954" s="1"/>
      <c r="DP954" s="1"/>
      <c r="DQ954" s="1"/>
      <c r="DR954" s="1"/>
      <c r="DS954" s="1"/>
      <c r="DT954" s="1"/>
    </row>
    <row r="955" spans="1:124" ht="12.75" x14ac:dyDescent="0.2">
      <c r="A955" s="111">
        <f t="shared" si="481"/>
        <v>45220</v>
      </c>
      <c r="B955" s="112">
        <f t="shared" si="474"/>
        <v>0</v>
      </c>
      <c r="C955" s="112">
        <f t="shared" si="487"/>
        <v>0</v>
      </c>
      <c r="D955" s="113">
        <f t="shared" si="482"/>
        <v>5692.31</v>
      </c>
      <c r="E955" s="114">
        <f t="shared" si="495"/>
        <v>5739.56</v>
      </c>
      <c r="F955" s="115">
        <f t="shared" si="496"/>
        <v>45189</v>
      </c>
      <c r="G955" s="116">
        <f t="shared" si="475"/>
        <v>8.3006723105383262E-3</v>
      </c>
      <c r="H955" s="117">
        <f t="shared" si="483"/>
        <v>45250</v>
      </c>
      <c r="I955" s="117">
        <f t="shared" si="476"/>
        <v>45250</v>
      </c>
      <c r="J955" s="118">
        <f t="shared" si="484"/>
        <v>19</v>
      </c>
      <c r="K955" s="118">
        <f t="shared" si="499"/>
        <v>1</v>
      </c>
      <c r="L955" s="8">
        <f t="shared" si="485"/>
        <v>1.0004351600000001</v>
      </c>
      <c r="M955" s="119">
        <f t="shared" si="498"/>
        <v>1.0083006699999999</v>
      </c>
      <c r="N955" s="119">
        <f t="shared" si="492"/>
        <v>1.2793863534085848</v>
      </c>
      <c r="O955" s="112">
        <f t="shared" si="497"/>
        <v>1.27994309</v>
      </c>
      <c r="P955" s="112">
        <f t="shared" si="477"/>
        <v>0</v>
      </c>
      <c r="Q955" s="162">
        <f t="shared" si="488"/>
        <v>0</v>
      </c>
      <c r="R955" s="30">
        <f t="shared" si="489"/>
        <v>0</v>
      </c>
      <c r="S955" s="112">
        <f t="shared" si="494"/>
        <v>0</v>
      </c>
      <c r="T955" s="122">
        <f t="shared" si="486"/>
        <v>0.20100000000000001</v>
      </c>
      <c r="U955" s="120">
        <f t="shared" si="493"/>
        <v>1</v>
      </c>
      <c r="V955" s="120">
        <v>252</v>
      </c>
      <c r="W955" s="119">
        <f t="shared" si="478"/>
        <v>1.000727068</v>
      </c>
      <c r="X955" s="112">
        <f t="shared" si="479"/>
        <v>0</v>
      </c>
      <c r="Y955" s="112">
        <f t="shared" si="480"/>
        <v>0</v>
      </c>
      <c r="Z955" s="125" t="str">
        <f t="shared" si="490"/>
        <v>A+J=</v>
      </c>
      <c r="AA955" s="117">
        <f t="shared" si="491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4"/>
      <c r="DO955" s="1"/>
      <c r="DP955" s="1"/>
      <c r="DQ955" s="1"/>
      <c r="DR955" s="1"/>
      <c r="DS955" s="1"/>
      <c r="DT955" s="1"/>
    </row>
    <row r="956" spans="1:124" ht="12.75" x14ac:dyDescent="0.2">
      <c r="A956" s="111">
        <f t="shared" si="481"/>
        <v>45221</v>
      </c>
      <c r="B956" s="112">
        <f t="shared" si="474"/>
        <v>0</v>
      </c>
      <c r="C956" s="112">
        <f t="shared" si="487"/>
        <v>0</v>
      </c>
      <c r="D956" s="113">
        <f t="shared" si="482"/>
        <v>5692.31</v>
      </c>
      <c r="E956" s="114">
        <f t="shared" si="495"/>
        <v>5739.56</v>
      </c>
      <c r="F956" s="115">
        <f t="shared" si="496"/>
        <v>45189</v>
      </c>
      <c r="G956" s="116">
        <f t="shared" si="475"/>
        <v>8.3006723105383262E-3</v>
      </c>
      <c r="H956" s="117">
        <f t="shared" si="483"/>
        <v>45250</v>
      </c>
      <c r="I956" s="117">
        <f t="shared" si="476"/>
        <v>45250</v>
      </c>
      <c r="J956" s="118">
        <f t="shared" si="484"/>
        <v>19</v>
      </c>
      <c r="K956" s="118">
        <f t="shared" si="499"/>
        <v>1</v>
      </c>
      <c r="L956" s="8">
        <f t="shared" si="485"/>
        <v>1.0004351600000001</v>
      </c>
      <c r="M956" s="119">
        <f t="shared" si="498"/>
        <v>1.0083006699999999</v>
      </c>
      <c r="N956" s="119">
        <f t="shared" si="492"/>
        <v>1.2793863534085848</v>
      </c>
      <c r="O956" s="112">
        <f t="shared" si="497"/>
        <v>1.27994309</v>
      </c>
      <c r="P956" s="112">
        <f t="shared" si="477"/>
        <v>0</v>
      </c>
      <c r="Q956" s="162">
        <f t="shared" si="488"/>
        <v>0</v>
      </c>
      <c r="R956" s="30">
        <f t="shared" si="489"/>
        <v>0</v>
      </c>
      <c r="S956" s="112">
        <f t="shared" si="494"/>
        <v>0</v>
      </c>
      <c r="T956" s="122">
        <f t="shared" si="486"/>
        <v>0.20100000000000001</v>
      </c>
      <c r="U956" s="120">
        <f t="shared" si="493"/>
        <v>1</v>
      </c>
      <c r="V956" s="120">
        <v>252</v>
      </c>
      <c r="W956" s="119">
        <f t="shared" si="478"/>
        <v>1.000727068</v>
      </c>
      <c r="X956" s="112">
        <f t="shared" si="479"/>
        <v>0</v>
      </c>
      <c r="Y956" s="112">
        <f t="shared" si="480"/>
        <v>0</v>
      </c>
      <c r="Z956" s="125" t="str">
        <f t="shared" si="490"/>
        <v>A+J=</v>
      </c>
      <c r="AA956" s="117">
        <f t="shared" si="491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4"/>
      <c r="DO956" s="1"/>
      <c r="DP956" s="1"/>
      <c r="DQ956" s="1"/>
      <c r="DR956" s="1"/>
      <c r="DS956" s="1"/>
      <c r="DT956" s="1"/>
    </row>
    <row r="957" spans="1:124" ht="12.75" x14ac:dyDescent="0.2">
      <c r="A957" s="111">
        <f t="shared" si="481"/>
        <v>45222</v>
      </c>
      <c r="B957" s="112">
        <f t="shared" si="474"/>
        <v>0</v>
      </c>
      <c r="C957" s="112">
        <f t="shared" si="487"/>
        <v>0</v>
      </c>
      <c r="D957" s="113">
        <f t="shared" si="482"/>
        <v>5692.31</v>
      </c>
      <c r="E957" s="114">
        <f t="shared" si="495"/>
        <v>5739.56</v>
      </c>
      <c r="F957" s="115">
        <f t="shared" si="496"/>
        <v>45189</v>
      </c>
      <c r="G957" s="116">
        <f t="shared" si="475"/>
        <v>8.3006723105383262E-3</v>
      </c>
      <c r="H957" s="117">
        <f t="shared" si="483"/>
        <v>45250</v>
      </c>
      <c r="I957" s="117">
        <f t="shared" si="476"/>
        <v>45250</v>
      </c>
      <c r="J957" s="118">
        <f t="shared" si="484"/>
        <v>19</v>
      </c>
      <c r="K957" s="118">
        <f t="shared" si="499"/>
        <v>1</v>
      </c>
      <c r="L957" s="8">
        <f t="shared" si="485"/>
        <v>1.0004351600000001</v>
      </c>
      <c r="M957" s="119">
        <f t="shared" si="498"/>
        <v>1.0083006699999999</v>
      </c>
      <c r="N957" s="119">
        <f t="shared" si="492"/>
        <v>1.2793863534085848</v>
      </c>
      <c r="O957" s="112">
        <f t="shared" si="497"/>
        <v>1.27994309</v>
      </c>
      <c r="P957" s="112">
        <f t="shared" si="477"/>
        <v>0</v>
      </c>
      <c r="Q957" s="162">
        <f t="shared" si="488"/>
        <v>0</v>
      </c>
      <c r="R957" s="30">
        <f t="shared" si="489"/>
        <v>0</v>
      </c>
      <c r="S957" s="112">
        <f t="shared" si="494"/>
        <v>0</v>
      </c>
      <c r="T957" s="122">
        <f t="shared" si="486"/>
        <v>0.20100000000000001</v>
      </c>
      <c r="U957" s="120">
        <f t="shared" si="493"/>
        <v>1</v>
      </c>
      <c r="V957" s="120">
        <v>252</v>
      </c>
      <c r="W957" s="119">
        <f t="shared" si="478"/>
        <v>1.000727068</v>
      </c>
      <c r="X957" s="112">
        <f t="shared" si="479"/>
        <v>0</v>
      </c>
      <c r="Y957" s="112">
        <f t="shared" si="480"/>
        <v>0</v>
      </c>
      <c r="Z957" s="125" t="str">
        <f t="shared" si="490"/>
        <v>A+J=</v>
      </c>
      <c r="AA957" s="117">
        <f t="shared" si="491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4"/>
      <c r="DO957" s="1"/>
      <c r="DP957" s="1"/>
      <c r="DQ957" s="1"/>
      <c r="DR957" s="1"/>
      <c r="DS957" s="1"/>
      <c r="DT957" s="1"/>
    </row>
    <row r="958" spans="1:124" ht="12.75" x14ac:dyDescent="0.2">
      <c r="A958" s="111">
        <f t="shared" si="481"/>
        <v>45223</v>
      </c>
      <c r="B958" s="112">
        <f t="shared" si="474"/>
        <v>0</v>
      </c>
      <c r="C958" s="112">
        <f t="shared" si="487"/>
        <v>0</v>
      </c>
      <c r="D958" s="113">
        <f t="shared" si="482"/>
        <v>5692.31</v>
      </c>
      <c r="E958" s="114">
        <f t="shared" si="495"/>
        <v>5739.56</v>
      </c>
      <c r="F958" s="115">
        <f t="shared" si="496"/>
        <v>45189</v>
      </c>
      <c r="G958" s="116">
        <f t="shared" si="475"/>
        <v>8.3006723105383262E-3</v>
      </c>
      <c r="H958" s="117">
        <f t="shared" si="483"/>
        <v>45250</v>
      </c>
      <c r="I958" s="117">
        <f t="shared" si="476"/>
        <v>45250</v>
      </c>
      <c r="J958" s="118">
        <f t="shared" si="484"/>
        <v>19</v>
      </c>
      <c r="K958" s="118">
        <f t="shared" si="499"/>
        <v>2</v>
      </c>
      <c r="L958" s="8">
        <f t="shared" si="485"/>
        <v>1.0008705200000001</v>
      </c>
      <c r="M958" s="119">
        <f t="shared" si="498"/>
        <v>1.0083006699999999</v>
      </c>
      <c r="N958" s="119">
        <f t="shared" si="492"/>
        <v>1.2793863534085848</v>
      </c>
      <c r="O958" s="112">
        <f t="shared" si="497"/>
        <v>1.2805000799999999</v>
      </c>
      <c r="P958" s="112">
        <f t="shared" si="477"/>
        <v>0</v>
      </c>
      <c r="Q958" s="162">
        <f t="shared" si="488"/>
        <v>0</v>
      </c>
      <c r="R958" s="30">
        <f t="shared" si="489"/>
        <v>0</v>
      </c>
      <c r="S958" s="112">
        <f t="shared" si="494"/>
        <v>0</v>
      </c>
      <c r="T958" s="122">
        <f t="shared" si="486"/>
        <v>0.20100000000000001</v>
      </c>
      <c r="U958" s="120">
        <f t="shared" si="493"/>
        <v>2</v>
      </c>
      <c r="V958" s="120">
        <v>252</v>
      </c>
      <c r="W958" s="119">
        <f t="shared" si="478"/>
        <v>1.0014546639999999</v>
      </c>
      <c r="X958" s="112">
        <f t="shared" si="479"/>
        <v>0</v>
      </c>
      <c r="Y958" s="112">
        <f t="shared" si="480"/>
        <v>0</v>
      </c>
      <c r="Z958" s="125" t="str">
        <f t="shared" si="490"/>
        <v>A+J=</v>
      </c>
      <c r="AA958" s="117">
        <f t="shared" si="491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4"/>
      <c r="DO958" s="1"/>
      <c r="DP958" s="1"/>
      <c r="DQ958" s="1"/>
      <c r="DR958" s="1"/>
      <c r="DS958" s="1"/>
      <c r="DT958" s="1"/>
    </row>
    <row r="959" spans="1:124" ht="12.75" x14ac:dyDescent="0.2">
      <c r="A959" s="111">
        <f t="shared" si="481"/>
        <v>45224</v>
      </c>
      <c r="B959" s="112">
        <f t="shared" si="474"/>
        <v>0</v>
      </c>
      <c r="C959" s="112">
        <f t="shared" si="487"/>
        <v>0</v>
      </c>
      <c r="D959" s="113">
        <f t="shared" si="482"/>
        <v>5692.31</v>
      </c>
      <c r="E959" s="114">
        <f t="shared" si="495"/>
        <v>5739.56</v>
      </c>
      <c r="F959" s="115">
        <f t="shared" si="496"/>
        <v>45189</v>
      </c>
      <c r="G959" s="116">
        <f t="shared" si="475"/>
        <v>8.3006723105383262E-3</v>
      </c>
      <c r="H959" s="117">
        <f t="shared" si="483"/>
        <v>45250</v>
      </c>
      <c r="I959" s="117">
        <f t="shared" si="476"/>
        <v>45250</v>
      </c>
      <c r="J959" s="118">
        <f t="shared" si="484"/>
        <v>19</v>
      </c>
      <c r="K959" s="118">
        <f t="shared" si="499"/>
        <v>3</v>
      </c>
      <c r="L959" s="8">
        <f t="shared" si="485"/>
        <v>1.00130607</v>
      </c>
      <c r="M959" s="119">
        <f t="shared" si="498"/>
        <v>1.0083006699999999</v>
      </c>
      <c r="N959" s="119">
        <f t="shared" si="492"/>
        <v>1.2793863534085848</v>
      </c>
      <c r="O959" s="112">
        <f t="shared" si="497"/>
        <v>1.2810573199999999</v>
      </c>
      <c r="P959" s="112">
        <f t="shared" si="477"/>
        <v>0</v>
      </c>
      <c r="Q959" s="162">
        <f t="shared" si="488"/>
        <v>0</v>
      </c>
      <c r="R959" s="30">
        <f t="shared" si="489"/>
        <v>0</v>
      </c>
      <c r="S959" s="112">
        <f t="shared" si="494"/>
        <v>0</v>
      </c>
      <c r="T959" s="122">
        <f t="shared" si="486"/>
        <v>0.20100000000000001</v>
      </c>
      <c r="U959" s="120">
        <f t="shared" si="493"/>
        <v>3</v>
      </c>
      <c r="V959" s="120">
        <v>252</v>
      </c>
      <c r="W959" s="119">
        <f t="shared" si="478"/>
        <v>1.00218279</v>
      </c>
      <c r="X959" s="112">
        <f t="shared" si="479"/>
        <v>0</v>
      </c>
      <c r="Y959" s="112">
        <f t="shared" si="480"/>
        <v>0</v>
      </c>
      <c r="Z959" s="125" t="str">
        <f t="shared" si="490"/>
        <v>A+J=</v>
      </c>
      <c r="AA959" s="117">
        <f t="shared" si="491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4"/>
      <c r="DO959" s="1"/>
      <c r="DP959" s="1"/>
      <c r="DQ959" s="1"/>
      <c r="DR959" s="1"/>
      <c r="DS959" s="1"/>
      <c r="DT959" s="1"/>
    </row>
    <row r="960" spans="1:124" ht="12.75" x14ac:dyDescent="0.2">
      <c r="A960" s="111">
        <f t="shared" si="481"/>
        <v>45225</v>
      </c>
      <c r="B960" s="112">
        <f t="shared" si="474"/>
        <v>0</v>
      </c>
      <c r="C960" s="112">
        <f t="shared" si="487"/>
        <v>0</v>
      </c>
      <c r="D960" s="113">
        <f t="shared" si="482"/>
        <v>5692.31</v>
      </c>
      <c r="E960" s="114">
        <f t="shared" si="495"/>
        <v>5739.56</v>
      </c>
      <c r="F960" s="115">
        <f t="shared" si="496"/>
        <v>45189</v>
      </c>
      <c r="G960" s="116">
        <f t="shared" si="475"/>
        <v>8.3006723105383262E-3</v>
      </c>
      <c r="H960" s="117">
        <f t="shared" si="483"/>
        <v>45250</v>
      </c>
      <c r="I960" s="117">
        <f t="shared" si="476"/>
        <v>45250</v>
      </c>
      <c r="J960" s="118">
        <f t="shared" si="484"/>
        <v>19</v>
      </c>
      <c r="K960" s="118">
        <f t="shared" si="499"/>
        <v>4</v>
      </c>
      <c r="L960" s="8">
        <f t="shared" si="485"/>
        <v>1.00174181</v>
      </c>
      <c r="M960" s="119">
        <f t="shared" si="498"/>
        <v>1.0083006699999999</v>
      </c>
      <c r="N960" s="119">
        <f t="shared" si="492"/>
        <v>1.2793863534085848</v>
      </c>
      <c r="O960" s="112">
        <f t="shared" si="497"/>
        <v>1.2816148000000001</v>
      </c>
      <c r="P960" s="112">
        <f t="shared" si="477"/>
        <v>0</v>
      </c>
      <c r="Q960" s="162">
        <f t="shared" si="488"/>
        <v>0</v>
      </c>
      <c r="R960" s="30">
        <f t="shared" si="489"/>
        <v>0</v>
      </c>
      <c r="S960" s="112">
        <f t="shared" si="494"/>
        <v>0</v>
      </c>
      <c r="T960" s="122">
        <f t="shared" si="486"/>
        <v>0.20100000000000001</v>
      </c>
      <c r="U960" s="120">
        <f t="shared" si="493"/>
        <v>4</v>
      </c>
      <c r="V960" s="120">
        <v>252</v>
      </c>
      <c r="W960" s="119">
        <f t="shared" si="478"/>
        <v>1.0029114450000001</v>
      </c>
      <c r="X960" s="112">
        <f t="shared" si="479"/>
        <v>0</v>
      </c>
      <c r="Y960" s="112">
        <f t="shared" si="480"/>
        <v>0</v>
      </c>
      <c r="Z960" s="125" t="str">
        <f t="shared" si="490"/>
        <v>A+J=</v>
      </c>
      <c r="AA960" s="117">
        <f t="shared" si="491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4"/>
      <c r="DO960" s="1"/>
      <c r="DP960" s="1"/>
      <c r="DQ960" s="1"/>
      <c r="DR960" s="1"/>
      <c r="DS960" s="1"/>
      <c r="DT960" s="1"/>
    </row>
    <row r="961" spans="1:124" ht="12.75" x14ac:dyDescent="0.2">
      <c r="A961" s="111">
        <f t="shared" si="481"/>
        <v>45226</v>
      </c>
      <c r="B961" s="112">
        <f t="shared" si="474"/>
        <v>0</v>
      </c>
      <c r="C961" s="112">
        <f t="shared" si="487"/>
        <v>0</v>
      </c>
      <c r="D961" s="113">
        <f t="shared" si="482"/>
        <v>5692.31</v>
      </c>
      <c r="E961" s="114">
        <f t="shared" si="495"/>
        <v>5739.56</v>
      </c>
      <c r="F961" s="115">
        <f t="shared" si="496"/>
        <v>45189</v>
      </c>
      <c r="G961" s="116">
        <f t="shared" si="475"/>
        <v>8.3006723105383262E-3</v>
      </c>
      <c r="H961" s="117">
        <f t="shared" si="483"/>
        <v>45250</v>
      </c>
      <c r="I961" s="117">
        <f t="shared" si="476"/>
        <v>45250</v>
      </c>
      <c r="J961" s="118">
        <f t="shared" si="484"/>
        <v>19</v>
      </c>
      <c r="K961" s="118">
        <f t="shared" si="499"/>
        <v>5</v>
      </c>
      <c r="L961" s="8">
        <f t="shared" si="485"/>
        <v>1.0021777300000001</v>
      </c>
      <c r="M961" s="119">
        <f t="shared" si="498"/>
        <v>1.0083006699999999</v>
      </c>
      <c r="N961" s="119">
        <f t="shared" si="492"/>
        <v>1.2793863534085848</v>
      </c>
      <c r="O961" s="112">
        <f t="shared" si="497"/>
        <v>1.2821725100000001</v>
      </c>
      <c r="P961" s="112">
        <f t="shared" si="477"/>
        <v>0</v>
      </c>
      <c r="Q961" s="162">
        <f t="shared" si="488"/>
        <v>0</v>
      </c>
      <c r="R961" s="30">
        <f t="shared" si="489"/>
        <v>0</v>
      </c>
      <c r="S961" s="112">
        <f t="shared" si="494"/>
        <v>0</v>
      </c>
      <c r="T961" s="122">
        <f t="shared" si="486"/>
        <v>0.20100000000000001</v>
      </c>
      <c r="U961" s="120">
        <f t="shared" si="493"/>
        <v>5</v>
      </c>
      <c r="V961" s="120">
        <v>252</v>
      </c>
      <c r="W961" s="119">
        <f t="shared" si="478"/>
        <v>1.00364063</v>
      </c>
      <c r="X961" s="112">
        <f t="shared" si="479"/>
        <v>0</v>
      </c>
      <c r="Y961" s="112">
        <f t="shared" si="480"/>
        <v>0</v>
      </c>
      <c r="Z961" s="125" t="str">
        <f t="shared" si="490"/>
        <v>A+J=</v>
      </c>
      <c r="AA961" s="117">
        <f t="shared" si="491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4"/>
      <c r="DO961" s="1"/>
      <c r="DP961" s="1"/>
      <c r="DQ961" s="1"/>
      <c r="DR961" s="1"/>
      <c r="DS961" s="1"/>
      <c r="DT961" s="1"/>
    </row>
    <row r="962" spans="1:124" ht="12.75" x14ac:dyDescent="0.2">
      <c r="A962" s="111">
        <f t="shared" si="481"/>
        <v>45227</v>
      </c>
      <c r="B962" s="112">
        <f t="shared" si="474"/>
        <v>0</v>
      </c>
      <c r="C962" s="112">
        <f t="shared" si="487"/>
        <v>0</v>
      </c>
      <c r="D962" s="113">
        <f t="shared" si="482"/>
        <v>5692.31</v>
      </c>
      <c r="E962" s="114">
        <f t="shared" si="495"/>
        <v>5739.56</v>
      </c>
      <c r="F962" s="115">
        <f t="shared" si="496"/>
        <v>45189</v>
      </c>
      <c r="G962" s="116">
        <f t="shared" si="475"/>
        <v>8.3006723105383262E-3</v>
      </c>
      <c r="H962" s="117">
        <f t="shared" si="483"/>
        <v>45250</v>
      </c>
      <c r="I962" s="117">
        <f t="shared" si="476"/>
        <v>45250</v>
      </c>
      <c r="J962" s="118">
        <f t="shared" si="484"/>
        <v>19</v>
      </c>
      <c r="K962" s="118">
        <f t="shared" si="499"/>
        <v>6</v>
      </c>
      <c r="L962" s="8">
        <f t="shared" si="485"/>
        <v>1.0026138499999999</v>
      </c>
      <c r="M962" s="119">
        <f t="shared" si="498"/>
        <v>1.0083006699999999</v>
      </c>
      <c r="N962" s="119">
        <f t="shared" si="492"/>
        <v>1.2793863534085848</v>
      </c>
      <c r="O962" s="112">
        <f t="shared" si="497"/>
        <v>1.28273047</v>
      </c>
      <c r="P962" s="112">
        <f t="shared" si="477"/>
        <v>0</v>
      </c>
      <c r="Q962" s="162">
        <f t="shared" si="488"/>
        <v>0</v>
      </c>
      <c r="R962" s="30">
        <f t="shared" si="489"/>
        <v>0</v>
      </c>
      <c r="S962" s="112">
        <f t="shared" si="494"/>
        <v>0</v>
      </c>
      <c r="T962" s="122">
        <f t="shared" si="486"/>
        <v>0.20100000000000001</v>
      </c>
      <c r="U962" s="120">
        <f t="shared" si="493"/>
        <v>6</v>
      </c>
      <c r="V962" s="120">
        <v>252</v>
      </c>
      <c r="W962" s="119">
        <f t="shared" si="478"/>
        <v>1.0043703450000001</v>
      </c>
      <c r="X962" s="112">
        <f t="shared" si="479"/>
        <v>0</v>
      </c>
      <c r="Y962" s="112">
        <f t="shared" si="480"/>
        <v>0</v>
      </c>
      <c r="Z962" s="125" t="str">
        <f t="shared" si="490"/>
        <v>A+J=</v>
      </c>
      <c r="AA962" s="117">
        <f t="shared" si="491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4"/>
      <c r="DO962" s="1"/>
      <c r="DP962" s="1"/>
      <c r="DQ962" s="1"/>
      <c r="DR962" s="1"/>
      <c r="DS962" s="1"/>
      <c r="DT962" s="1"/>
    </row>
    <row r="963" spans="1:124" ht="12.75" x14ac:dyDescent="0.2">
      <c r="A963" s="111">
        <f t="shared" si="481"/>
        <v>45228</v>
      </c>
      <c r="B963" s="112">
        <f t="shared" si="474"/>
        <v>0</v>
      </c>
      <c r="C963" s="112">
        <f t="shared" si="487"/>
        <v>0</v>
      </c>
      <c r="D963" s="113">
        <f t="shared" si="482"/>
        <v>5692.31</v>
      </c>
      <c r="E963" s="114">
        <f t="shared" si="495"/>
        <v>5739.56</v>
      </c>
      <c r="F963" s="115">
        <f t="shared" si="496"/>
        <v>45189</v>
      </c>
      <c r="G963" s="116">
        <f t="shared" si="475"/>
        <v>8.3006723105383262E-3</v>
      </c>
      <c r="H963" s="117">
        <f t="shared" si="483"/>
        <v>45250</v>
      </c>
      <c r="I963" s="117">
        <f t="shared" si="476"/>
        <v>45250</v>
      </c>
      <c r="J963" s="118">
        <f t="shared" si="484"/>
        <v>19</v>
      </c>
      <c r="K963" s="118">
        <f t="shared" si="499"/>
        <v>6</v>
      </c>
      <c r="L963" s="8">
        <f t="shared" si="485"/>
        <v>1.0026138499999999</v>
      </c>
      <c r="M963" s="119">
        <f t="shared" si="498"/>
        <v>1.0083006699999999</v>
      </c>
      <c r="N963" s="119">
        <f t="shared" si="492"/>
        <v>1.2793863534085848</v>
      </c>
      <c r="O963" s="112">
        <f t="shared" si="497"/>
        <v>1.28273047</v>
      </c>
      <c r="P963" s="112">
        <f t="shared" si="477"/>
        <v>0</v>
      </c>
      <c r="Q963" s="162">
        <f t="shared" si="488"/>
        <v>0</v>
      </c>
      <c r="R963" s="30">
        <f t="shared" si="489"/>
        <v>0</v>
      </c>
      <c r="S963" s="112">
        <f t="shared" si="494"/>
        <v>0</v>
      </c>
      <c r="T963" s="122">
        <f t="shared" si="486"/>
        <v>0.20100000000000001</v>
      </c>
      <c r="U963" s="120">
        <f t="shared" si="493"/>
        <v>6</v>
      </c>
      <c r="V963" s="120">
        <v>252</v>
      </c>
      <c r="W963" s="119">
        <f t="shared" si="478"/>
        <v>1.0043703450000001</v>
      </c>
      <c r="X963" s="112">
        <f t="shared" si="479"/>
        <v>0</v>
      </c>
      <c r="Y963" s="112">
        <f t="shared" si="480"/>
        <v>0</v>
      </c>
      <c r="Z963" s="125" t="str">
        <f t="shared" si="490"/>
        <v>A+J=</v>
      </c>
      <c r="AA963" s="117">
        <f t="shared" si="491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4"/>
      <c r="DO963" s="1"/>
      <c r="DP963" s="1"/>
      <c r="DQ963" s="1"/>
      <c r="DR963" s="1"/>
      <c r="DS963" s="1"/>
      <c r="DT963" s="1"/>
    </row>
    <row r="964" spans="1:124" ht="12.75" x14ac:dyDescent="0.2">
      <c r="A964" s="111">
        <f t="shared" si="481"/>
        <v>45229</v>
      </c>
      <c r="B964" s="112">
        <f t="shared" si="474"/>
        <v>0</v>
      </c>
      <c r="C964" s="112">
        <f t="shared" si="487"/>
        <v>0</v>
      </c>
      <c r="D964" s="113">
        <f t="shared" si="482"/>
        <v>5692.31</v>
      </c>
      <c r="E964" s="114">
        <f t="shared" si="495"/>
        <v>5739.56</v>
      </c>
      <c r="F964" s="115">
        <f t="shared" si="496"/>
        <v>45189</v>
      </c>
      <c r="G964" s="116">
        <f t="shared" si="475"/>
        <v>8.3006723105383262E-3</v>
      </c>
      <c r="H964" s="117">
        <f t="shared" si="483"/>
        <v>45250</v>
      </c>
      <c r="I964" s="117">
        <f t="shared" si="476"/>
        <v>45250</v>
      </c>
      <c r="J964" s="118">
        <f t="shared" si="484"/>
        <v>19</v>
      </c>
      <c r="K964" s="118">
        <f t="shared" si="499"/>
        <v>6</v>
      </c>
      <c r="L964" s="8">
        <f t="shared" si="485"/>
        <v>1.0026138499999999</v>
      </c>
      <c r="M964" s="119">
        <f t="shared" si="498"/>
        <v>1.0083006699999999</v>
      </c>
      <c r="N964" s="119">
        <f t="shared" si="492"/>
        <v>1.2793863534085848</v>
      </c>
      <c r="O964" s="112">
        <f t="shared" si="497"/>
        <v>1.28273047</v>
      </c>
      <c r="P964" s="112">
        <f t="shared" si="477"/>
        <v>0</v>
      </c>
      <c r="Q964" s="162">
        <f t="shared" si="488"/>
        <v>0</v>
      </c>
      <c r="R964" s="30">
        <f t="shared" si="489"/>
        <v>0</v>
      </c>
      <c r="S964" s="112">
        <f t="shared" si="494"/>
        <v>0</v>
      </c>
      <c r="T964" s="122">
        <f t="shared" si="486"/>
        <v>0.20100000000000001</v>
      </c>
      <c r="U964" s="120">
        <f t="shared" si="493"/>
        <v>6</v>
      </c>
      <c r="V964" s="120">
        <v>252</v>
      </c>
      <c r="W964" s="119">
        <f t="shared" si="478"/>
        <v>1.0043703450000001</v>
      </c>
      <c r="X964" s="112">
        <f t="shared" si="479"/>
        <v>0</v>
      </c>
      <c r="Y964" s="112">
        <f t="shared" si="480"/>
        <v>0</v>
      </c>
      <c r="Z964" s="125" t="str">
        <f t="shared" si="490"/>
        <v>A+J=</v>
      </c>
      <c r="AA964" s="117">
        <f t="shared" si="491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4"/>
      <c r="DO964" s="1"/>
      <c r="DP964" s="1"/>
      <c r="DQ964" s="1"/>
      <c r="DR964" s="1"/>
      <c r="DS964" s="1"/>
      <c r="DT964" s="1"/>
    </row>
    <row r="965" spans="1:124" ht="12.75" x14ac:dyDescent="0.2">
      <c r="A965" s="111">
        <f t="shared" si="481"/>
        <v>45230</v>
      </c>
      <c r="B965" s="112">
        <f t="shared" si="474"/>
        <v>0</v>
      </c>
      <c r="C965" s="112">
        <f t="shared" si="487"/>
        <v>0</v>
      </c>
      <c r="D965" s="113">
        <f t="shared" si="482"/>
        <v>5692.31</v>
      </c>
      <c r="E965" s="114">
        <f t="shared" si="495"/>
        <v>5739.56</v>
      </c>
      <c r="F965" s="115">
        <f t="shared" si="496"/>
        <v>45189</v>
      </c>
      <c r="G965" s="116">
        <f t="shared" si="475"/>
        <v>8.3006723105383262E-3</v>
      </c>
      <c r="H965" s="117">
        <f t="shared" si="483"/>
        <v>45250</v>
      </c>
      <c r="I965" s="117">
        <f t="shared" si="476"/>
        <v>45250</v>
      </c>
      <c r="J965" s="118">
        <f t="shared" si="484"/>
        <v>19</v>
      </c>
      <c r="K965" s="118">
        <f t="shared" si="499"/>
        <v>7</v>
      </c>
      <c r="L965" s="8">
        <f t="shared" si="485"/>
        <v>1.0030501599999999</v>
      </c>
      <c r="M965" s="119">
        <f t="shared" si="498"/>
        <v>1.0083006699999999</v>
      </c>
      <c r="N965" s="119">
        <f t="shared" si="492"/>
        <v>1.2793863534085848</v>
      </c>
      <c r="O965" s="112">
        <f t="shared" si="497"/>
        <v>1.2832886800000001</v>
      </c>
      <c r="P965" s="112">
        <f t="shared" si="477"/>
        <v>0</v>
      </c>
      <c r="Q965" s="162">
        <f t="shared" si="488"/>
        <v>0</v>
      </c>
      <c r="R965" s="30">
        <f t="shared" si="489"/>
        <v>0</v>
      </c>
      <c r="S965" s="112">
        <f t="shared" si="494"/>
        <v>0</v>
      </c>
      <c r="T965" s="122">
        <f t="shared" si="486"/>
        <v>0.20100000000000001</v>
      </c>
      <c r="U965" s="120">
        <f t="shared" si="493"/>
        <v>7</v>
      </c>
      <c r="V965" s="120">
        <v>252</v>
      </c>
      <c r="W965" s="119">
        <f t="shared" si="478"/>
        <v>1.0051005900000001</v>
      </c>
      <c r="X965" s="112">
        <f t="shared" si="479"/>
        <v>0</v>
      </c>
      <c r="Y965" s="112">
        <f t="shared" si="480"/>
        <v>0</v>
      </c>
      <c r="Z965" s="125" t="str">
        <f t="shared" si="490"/>
        <v>A+J=</v>
      </c>
      <c r="AA965" s="117">
        <f t="shared" si="491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4"/>
      <c r="DO965" s="1"/>
      <c r="DP965" s="1"/>
      <c r="DQ965" s="1"/>
      <c r="DR965" s="1"/>
      <c r="DS965" s="1"/>
      <c r="DT965" s="1"/>
    </row>
    <row r="966" spans="1:124" ht="12.75" x14ac:dyDescent="0.2">
      <c r="A966" s="111">
        <f t="shared" si="481"/>
        <v>45231</v>
      </c>
      <c r="B966" s="112">
        <f t="shared" si="474"/>
        <v>0</v>
      </c>
      <c r="C966" s="112">
        <f t="shared" si="487"/>
        <v>0</v>
      </c>
      <c r="D966" s="113">
        <f t="shared" si="482"/>
        <v>5692.31</v>
      </c>
      <c r="E966" s="114">
        <f t="shared" si="495"/>
        <v>5739.56</v>
      </c>
      <c r="F966" s="115">
        <f t="shared" si="496"/>
        <v>45189</v>
      </c>
      <c r="G966" s="116">
        <f t="shared" si="475"/>
        <v>8.3006723105383262E-3</v>
      </c>
      <c r="H966" s="117">
        <f t="shared" si="483"/>
        <v>45250</v>
      </c>
      <c r="I966" s="117">
        <f t="shared" si="476"/>
        <v>45250</v>
      </c>
      <c r="J966" s="118">
        <f t="shared" si="484"/>
        <v>19</v>
      </c>
      <c r="K966" s="118">
        <f t="shared" si="499"/>
        <v>8</v>
      </c>
      <c r="L966" s="8">
        <f t="shared" si="485"/>
        <v>1.0034866499999999</v>
      </c>
      <c r="M966" s="119">
        <f t="shared" si="498"/>
        <v>1.0083006699999999</v>
      </c>
      <c r="N966" s="119">
        <f t="shared" si="492"/>
        <v>1.2793863534085848</v>
      </c>
      <c r="O966" s="112">
        <f t="shared" si="497"/>
        <v>1.2838471199999999</v>
      </c>
      <c r="P966" s="112">
        <f t="shared" si="477"/>
        <v>0</v>
      </c>
      <c r="Q966" s="162">
        <f t="shared" si="488"/>
        <v>0</v>
      </c>
      <c r="R966" s="30">
        <f t="shared" si="489"/>
        <v>0</v>
      </c>
      <c r="S966" s="112">
        <f t="shared" si="494"/>
        <v>0</v>
      </c>
      <c r="T966" s="122">
        <f t="shared" si="486"/>
        <v>0.20100000000000001</v>
      </c>
      <c r="U966" s="120">
        <f t="shared" si="493"/>
        <v>8</v>
      </c>
      <c r="V966" s="120">
        <v>252</v>
      </c>
      <c r="W966" s="119">
        <f t="shared" si="478"/>
        <v>1.005831366</v>
      </c>
      <c r="X966" s="112">
        <f t="shared" si="479"/>
        <v>0</v>
      </c>
      <c r="Y966" s="112">
        <f t="shared" si="480"/>
        <v>0</v>
      </c>
      <c r="Z966" s="125" t="str">
        <f t="shared" si="490"/>
        <v>A+J=</v>
      </c>
      <c r="AA966" s="117">
        <f t="shared" si="491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4"/>
      <c r="DO966" s="1"/>
      <c r="DP966" s="1"/>
      <c r="DQ966" s="1"/>
      <c r="DR966" s="1"/>
      <c r="DS966" s="1"/>
      <c r="DT966" s="1"/>
    </row>
    <row r="967" spans="1:124" ht="12.75" x14ac:dyDescent="0.2">
      <c r="A967" s="111">
        <f t="shared" si="481"/>
        <v>45232</v>
      </c>
      <c r="B967" s="112">
        <f t="shared" si="474"/>
        <v>0</v>
      </c>
      <c r="C967" s="112">
        <f t="shared" si="487"/>
        <v>0</v>
      </c>
      <c r="D967" s="113">
        <f t="shared" si="482"/>
        <v>5692.31</v>
      </c>
      <c r="E967" s="114">
        <f t="shared" si="495"/>
        <v>5739.56</v>
      </c>
      <c r="F967" s="115">
        <f t="shared" si="496"/>
        <v>45189</v>
      </c>
      <c r="G967" s="116">
        <f t="shared" si="475"/>
        <v>8.3006723105383262E-3</v>
      </c>
      <c r="H967" s="117">
        <f t="shared" si="483"/>
        <v>45250</v>
      </c>
      <c r="I967" s="117">
        <f t="shared" si="476"/>
        <v>45250</v>
      </c>
      <c r="J967" s="118">
        <f t="shared" si="484"/>
        <v>19</v>
      </c>
      <c r="K967" s="118">
        <f t="shared" si="499"/>
        <v>9</v>
      </c>
      <c r="L967" s="8">
        <f t="shared" si="485"/>
        <v>1.0039233400000001</v>
      </c>
      <c r="M967" s="119">
        <f t="shared" si="498"/>
        <v>1.0083006699999999</v>
      </c>
      <c r="N967" s="119">
        <f t="shared" si="492"/>
        <v>1.2793863534085848</v>
      </c>
      <c r="O967" s="112">
        <f t="shared" si="497"/>
        <v>1.2844058199999999</v>
      </c>
      <c r="P967" s="112">
        <f t="shared" si="477"/>
        <v>0</v>
      </c>
      <c r="Q967" s="162">
        <f t="shared" si="488"/>
        <v>0</v>
      </c>
      <c r="R967" s="30">
        <f t="shared" si="489"/>
        <v>0</v>
      </c>
      <c r="S967" s="112">
        <f t="shared" si="494"/>
        <v>0</v>
      </c>
      <c r="T967" s="122">
        <f t="shared" si="486"/>
        <v>0.20100000000000001</v>
      </c>
      <c r="U967" s="120">
        <f t="shared" si="493"/>
        <v>9</v>
      </c>
      <c r="V967" s="120">
        <v>252</v>
      </c>
      <c r="W967" s="119">
        <f t="shared" si="478"/>
        <v>1.006562674</v>
      </c>
      <c r="X967" s="112">
        <f t="shared" si="479"/>
        <v>0</v>
      </c>
      <c r="Y967" s="112">
        <f t="shared" si="480"/>
        <v>0</v>
      </c>
      <c r="Z967" s="125" t="str">
        <f t="shared" si="490"/>
        <v>A+J=</v>
      </c>
      <c r="AA967" s="117">
        <f t="shared" si="491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4"/>
      <c r="DO967" s="1"/>
      <c r="DP967" s="1"/>
      <c r="DQ967" s="1"/>
      <c r="DR967" s="1"/>
      <c r="DS967" s="1"/>
      <c r="DT967" s="1"/>
    </row>
    <row r="968" spans="1:124" ht="12.75" x14ac:dyDescent="0.2">
      <c r="A968" s="111">
        <f t="shared" si="481"/>
        <v>45233</v>
      </c>
      <c r="B968" s="112">
        <f t="shared" si="474"/>
        <v>0</v>
      </c>
      <c r="C968" s="112">
        <f t="shared" si="487"/>
        <v>0</v>
      </c>
      <c r="D968" s="113">
        <f t="shared" si="482"/>
        <v>5692.31</v>
      </c>
      <c r="E968" s="114">
        <f t="shared" si="495"/>
        <v>5739.56</v>
      </c>
      <c r="F968" s="115">
        <f t="shared" si="496"/>
        <v>45189</v>
      </c>
      <c r="G968" s="116">
        <f t="shared" si="475"/>
        <v>8.3006723105383262E-3</v>
      </c>
      <c r="H968" s="117">
        <f t="shared" si="483"/>
        <v>45250</v>
      </c>
      <c r="I968" s="117">
        <f t="shared" si="476"/>
        <v>45250</v>
      </c>
      <c r="J968" s="118">
        <f t="shared" si="484"/>
        <v>19</v>
      </c>
      <c r="K968" s="118">
        <f t="shared" si="499"/>
        <v>9</v>
      </c>
      <c r="L968" s="8">
        <f t="shared" si="485"/>
        <v>1.0039233400000001</v>
      </c>
      <c r="M968" s="119">
        <f t="shared" si="498"/>
        <v>1.0083006699999999</v>
      </c>
      <c r="N968" s="119">
        <f t="shared" si="492"/>
        <v>1.2793863534085848</v>
      </c>
      <c r="O968" s="112">
        <f t="shared" si="497"/>
        <v>1.2844058199999999</v>
      </c>
      <c r="P968" s="112">
        <f t="shared" si="477"/>
        <v>0</v>
      </c>
      <c r="Q968" s="162">
        <f t="shared" si="488"/>
        <v>0</v>
      </c>
      <c r="R968" s="30">
        <f t="shared" si="489"/>
        <v>0</v>
      </c>
      <c r="S968" s="112">
        <f t="shared" si="494"/>
        <v>0</v>
      </c>
      <c r="T968" s="122">
        <f t="shared" si="486"/>
        <v>0.20100000000000001</v>
      </c>
      <c r="U968" s="120">
        <f t="shared" si="493"/>
        <v>9</v>
      </c>
      <c r="V968" s="120">
        <v>252</v>
      </c>
      <c r="W968" s="119">
        <f t="shared" si="478"/>
        <v>1.006562674</v>
      </c>
      <c r="X968" s="112">
        <f t="shared" si="479"/>
        <v>0</v>
      </c>
      <c r="Y968" s="112">
        <f t="shared" si="480"/>
        <v>0</v>
      </c>
      <c r="Z968" s="125" t="str">
        <f t="shared" si="490"/>
        <v>A+J=</v>
      </c>
      <c r="AA968" s="117">
        <f t="shared" si="491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4"/>
      <c r="DO968" s="1"/>
      <c r="DP968" s="1"/>
      <c r="DQ968" s="1"/>
      <c r="DR968" s="1"/>
      <c r="DS968" s="1"/>
      <c r="DT968" s="1"/>
    </row>
    <row r="969" spans="1:124" ht="12.75" x14ac:dyDescent="0.2">
      <c r="A969" s="111">
        <f t="shared" si="481"/>
        <v>45234</v>
      </c>
      <c r="B969" s="112">
        <f t="shared" si="474"/>
        <v>0</v>
      </c>
      <c r="C969" s="112">
        <f t="shared" si="487"/>
        <v>0</v>
      </c>
      <c r="D969" s="113">
        <f t="shared" si="482"/>
        <v>5692.31</v>
      </c>
      <c r="E969" s="114">
        <f t="shared" si="495"/>
        <v>5739.56</v>
      </c>
      <c r="F969" s="115">
        <f t="shared" si="496"/>
        <v>45189</v>
      </c>
      <c r="G969" s="116">
        <f t="shared" si="475"/>
        <v>8.3006723105383262E-3</v>
      </c>
      <c r="H969" s="117">
        <f t="shared" si="483"/>
        <v>45250</v>
      </c>
      <c r="I969" s="117">
        <f t="shared" si="476"/>
        <v>45250</v>
      </c>
      <c r="J969" s="118">
        <f t="shared" si="484"/>
        <v>19</v>
      </c>
      <c r="K969" s="118">
        <f t="shared" si="499"/>
        <v>10</v>
      </c>
      <c r="L969" s="8">
        <f t="shared" si="485"/>
        <v>1.0043602199999999</v>
      </c>
      <c r="M969" s="119">
        <f t="shared" si="498"/>
        <v>1.0083006699999999</v>
      </c>
      <c r="N969" s="119">
        <f t="shared" si="492"/>
        <v>1.2793863534085848</v>
      </c>
      <c r="O969" s="112">
        <f t="shared" si="497"/>
        <v>1.2849647500000001</v>
      </c>
      <c r="P969" s="112">
        <f t="shared" si="477"/>
        <v>0</v>
      </c>
      <c r="Q969" s="162">
        <f t="shared" si="488"/>
        <v>0</v>
      </c>
      <c r="R969" s="30">
        <f t="shared" si="489"/>
        <v>0</v>
      </c>
      <c r="S969" s="112">
        <f t="shared" si="494"/>
        <v>0</v>
      </c>
      <c r="T969" s="122">
        <f t="shared" si="486"/>
        <v>0.20100000000000001</v>
      </c>
      <c r="U969" s="120">
        <f t="shared" si="493"/>
        <v>10</v>
      </c>
      <c r="V969" s="120">
        <v>252</v>
      </c>
      <c r="W969" s="119">
        <f t="shared" si="478"/>
        <v>1.007294514</v>
      </c>
      <c r="X969" s="112">
        <f t="shared" si="479"/>
        <v>0</v>
      </c>
      <c r="Y969" s="112">
        <f t="shared" si="480"/>
        <v>0</v>
      </c>
      <c r="Z969" s="125" t="str">
        <f t="shared" si="490"/>
        <v>A+J=</v>
      </c>
      <c r="AA969" s="117">
        <f t="shared" si="491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4"/>
      <c r="DO969" s="1"/>
      <c r="DP969" s="1"/>
      <c r="DQ969" s="1"/>
      <c r="DR969" s="1"/>
      <c r="DS969" s="1"/>
      <c r="DT969" s="1"/>
    </row>
    <row r="970" spans="1:124" ht="12.75" x14ac:dyDescent="0.2">
      <c r="A970" s="111">
        <f t="shared" si="481"/>
        <v>45235</v>
      </c>
      <c r="B970" s="112">
        <f t="shared" ref="B970:B1033" si="500">(P970+X970)</f>
        <v>0</v>
      </c>
      <c r="C970" s="112">
        <f t="shared" si="487"/>
        <v>0</v>
      </c>
      <c r="D970" s="113">
        <f t="shared" si="482"/>
        <v>5692.31</v>
      </c>
      <c r="E970" s="114">
        <f t="shared" si="495"/>
        <v>5739.56</v>
      </c>
      <c r="F970" s="115">
        <f t="shared" si="496"/>
        <v>45189</v>
      </c>
      <c r="G970" s="116">
        <f t="shared" ref="G970:G1033" si="501">(E970/D970)-1</f>
        <v>8.3006723105383262E-3</v>
      </c>
      <c r="H970" s="117">
        <f t="shared" si="483"/>
        <v>45250</v>
      </c>
      <c r="I970" s="117">
        <f t="shared" ref="I970:I1033" si="502">IF(A970&gt;I969,H970,I969)</f>
        <v>45250</v>
      </c>
      <c r="J970" s="118">
        <f t="shared" si="484"/>
        <v>19</v>
      </c>
      <c r="K970" s="118">
        <f t="shared" si="499"/>
        <v>10</v>
      </c>
      <c r="L970" s="8">
        <f t="shared" si="485"/>
        <v>1.0043602199999999</v>
      </c>
      <c r="M970" s="119">
        <f t="shared" si="498"/>
        <v>1.0083006699999999</v>
      </c>
      <c r="N970" s="119">
        <f t="shared" si="492"/>
        <v>1.2793863534085848</v>
      </c>
      <c r="O970" s="112">
        <f t="shared" si="497"/>
        <v>1.2849647500000001</v>
      </c>
      <c r="P970" s="112">
        <f t="shared" ref="P970:P1033" si="503">TRUNC(C970*O970,8)</f>
        <v>0</v>
      </c>
      <c r="Q970" s="162">
        <f t="shared" si="488"/>
        <v>0</v>
      </c>
      <c r="R970" s="30">
        <f t="shared" si="489"/>
        <v>0</v>
      </c>
      <c r="S970" s="112">
        <f t="shared" si="494"/>
        <v>0</v>
      </c>
      <c r="T970" s="122">
        <f t="shared" si="486"/>
        <v>0.20100000000000001</v>
      </c>
      <c r="U970" s="120">
        <f t="shared" si="493"/>
        <v>10</v>
      </c>
      <c r="V970" s="120">
        <v>252</v>
      </c>
      <c r="W970" s="119">
        <f t="shared" ref="W970:W1033" si="504">ROUND((1+T970)^TRUNC((U970/V970),9),9)</f>
        <v>1.007294514</v>
      </c>
      <c r="X970" s="112">
        <f t="shared" ref="X970:X1033" si="505">TRUNC((P970*(W970-1)),8)</f>
        <v>0</v>
      </c>
      <c r="Y970" s="112">
        <f t="shared" ref="Y970:Y1033" si="506">IF(Q970&gt;0,S970+X970,0)</f>
        <v>0</v>
      </c>
      <c r="Z970" s="125" t="str">
        <f t="shared" si="490"/>
        <v>A+J=</v>
      </c>
      <c r="AA970" s="117">
        <f t="shared" si="491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4"/>
      <c r="DO970" s="1"/>
      <c r="DP970" s="1"/>
      <c r="DQ970" s="1"/>
      <c r="DR970" s="1"/>
      <c r="DS970" s="1"/>
      <c r="DT970" s="1"/>
    </row>
    <row r="971" spans="1:124" ht="12.75" x14ac:dyDescent="0.2">
      <c r="A971" s="111">
        <f t="shared" ref="A971:A1034" si="507">(A970+1)</f>
        <v>45236</v>
      </c>
      <c r="B971" s="112">
        <f t="shared" si="500"/>
        <v>0</v>
      </c>
      <c r="C971" s="112">
        <f t="shared" si="487"/>
        <v>0</v>
      </c>
      <c r="D971" s="113">
        <f t="shared" ref="D971:D1034" si="508">IF(E971=E970,D970,E970)</f>
        <v>5692.31</v>
      </c>
      <c r="E971" s="114">
        <f t="shared" si="495"/>
        <v>5739.56</v>
      </c>
      <c r="F971" s="115">
        <f t="shared" si="496"/>
        <v>45189</v>
      </c>
      <c r="G971" s="116">
        <f t="shared" si="501"/>
        <v>8.3006723105383262E-3</v>
      </c>
      <c r="H971" s="117">
        <f t="shared" ref="H971:H1034" si="509">IF(DAY(A971)=H$9,VLOOKUP(A971,AH$118:AN$450,4),H970)</f>
        <v>45250</v>
      </c>
      <c r="I971" s="117">
        <f t="shared" si="502"/>
        <v>45250</v>
      </c>
      <c r="J971" s="118">
        <f t="shared" ref="J971:J1034" si="510">IF(I971=I970,J970,NETWORKDAYS(I970,I971,$AD$148:$AD$502)-1)</f>
        <v>19</v>
      </c>
      <c r="K971" s="118">
        <f t="shared" si="499"/>
        <v>10</v>
      </c>
      <c r="L971" s="8">
        <f t="shared" ref="L971:L1034" si="511">IF(E971&lt;D971,1,TRUNC((E971/D971)^TRUNC((K971/J971),9),8))</f>
        <v>1.0043602199999999</v>
      </c>
      <c r="M971" s="119">
        <f t="shared" si="498"/>
        <v>1.0083006699999999</v>
      </c>
      <c r="N971" s="119">
        <f t="shared" si="492"/>
        <v>1.2793863534085848</v>
      </c>
      <c r="O971" s="112">
        <f t="shared" si="497"/>
        <v>1.2849647500000001</v>
      </c>
      <c r="P971" s="112">
        <f t="shared" si="503"/>
        <v>0</v>
      </c>
      <c r="Q971" s="162">
        <f t="shared" si="488"/>
        <v>0</v>
      </c>
      <c r="R971" s="30">
        <f t="shared" si="489"/>
        <v>0</v>
      </c>
      <c r="S971" s="112">
        <f t="shared" si="494"/>
        <v>0</v>
      </c>
      <c r="T971" s="122">
        <f t="shared" ref="T971:T1034" si="512">(T970)</f>
        <v>0.20100000000000001</v>
      </c>
      <c r="U971" s="120">
        <f t="shared" si="493"/>
        <v>10</v>
      </c>
      <c r="V971" s="120">
        <v>252</v>
      </c>
      <c r="W971" s="119">
        <f t="shared" si="504"/>
        <v>1.007294514</v>
      </c>
      <c r="X971" s="112">
        <f t="shared" si="505"/>
        <v>0</v>
      </c>
      <c r="Y971" s="112">
        <f t="shared" si="506"/>
        <v>0</v>
      </c>
      <c r="Z971" s="125" t="str">
        <f t="shared" si="490"/>
        <v>A+J=</v>
      </c>
      <c r="AA971" s="117">
        <f t="shared" si="491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4"/>
      <c r="DO971" s="1"/>
      <c r="DP971" s="1"/>
      <c r="DQ971" s="1"/>
      <c r="DR971" s="1"/>
      <c r="DS971" s="1"/>
      <c r="DT971" s="1"/>
    </row>
    <row r="972" spans="1:124" ht="12.75" x14ac:dyDescent="0.2">
      <c r="A972" s="111">
        <f t="shared" si="507"/>
        <v>45237</v>
      </c>
      <c r="B972" s="112">
        <f t="shared" si="500"/>
        <v>0</v>
      </c>
      <c r="C972" s="112">
        <f t="shared" ref="C972:C1035" si="513">TRUNC(IF(Q971&gt;0,VLOOKUP(A971,$AD$12:$AE$140,2),C971),8)</f>
        <v>0</v>
      </c>
      <c r="D972" s="113">
        <f t="shared" si="508"/>
        <v>5692.31</v>
      </c>
      <c r="E972" s="114">
        <f t="shared" si="495"/>
        <v>5739.56</v>
      </c>
      <c r="F972" s="115">
        <f t="shared" si="496"/>
        <v>45189</v>
      </c>
      <c r="G972" s="116">
        <f t="shared" si="501"/>
        <v>8.3006723105383262E-3</v>
      </c>
      <c r="H972" s="117">
        <f t="shared" si="509"/>
        <v>45250</v>
      </c>
      <c r="I972" s="117">
        <f t="shared" si="502"/>
        <v>45250</v>
      </c>
      <c r="J972" s="118">
        <f t="shared" si="510"/>
        <v>19</v>
      </c>
      <c r="K972" s="118">
        <f t="shared" si="499"/>
        <v>11</v>
      </c>
      <c r="L972" s="8">
        <f t="shared" si="511"/>
        <v>1.00479728</v>
      </c>
      <c r="M972" s="119">
        <f t="shared" si="498"/>
        <v>1.0083006699999999</v>
      </c>
      <c r="N972" s="119">
        <f t="shared" si="492"/>
        <v>1.2793863534085848</v>
      </c>
      <c r="O972" s="112">
        <f t="shared" si="497"/>
        <v>1.2855239199999999</v>
      </c>
      <c r="P972" s="112">
        <f t="shared" si="503"/>
        <v>0</v>
      </c>
      <c r="Q972" s="162">
        <f t="shared" ref="Q972:Q1035" si="514">IF(VLOOKUP(A972,AD$10:AK$140,8)=VLOOKUP(A971,AD$10:AK$140,8),0,VLOOKUP(A972,AD$10:AK$140,8))</f>
        <v>0</v>
      </c>
      <c r="R972" s="30">
        <f t="shared" ref="R972:R1035" si="515">IF(Q972&gt;0,VLOOKUP($A972,$AD$10:$AI$140,6),0)</f>
        <v>0</v>
      </c>
      <c r="S972" s="112">
        <f t="shared" si="494"/>
        <v>0</v>
      </c>
      <c r="T972" s="122">
        <f t="shared" si="512"/>
        <v>0.20100000000000001</v>
      </c>
      <c r="U972" s="120">
        <f t="shared" si="493"/>
        <v>11</v>
      </c>
      <c r="V972" s="120">
        <v>252</v>
      </c>
      <c r="W972" s="119">
        <f t="shared" si="504"/>
        <v>1.008026885</v>
      </c>
      <c r="X972" s="112">
        <f t="shared" si="505"/>
        <v>0</v>
      </c>
      <c r="Y972" s="112">
        <f t="shared" si="506"/>
        <v>0</v>
      </c>
      <c r="Z972" s="125" t="str">
        <f t="shared" ref="Z972:Z1035" si="516">IF($Q971&gt;0,VLOOKUP($A971,$AD$10:$AM$140,9),Z971)</f>
        <v>A+J=</v>
      </c>
      <c r="AA972" s="117">
        <f t="shared" ref="AA972:AA1035" si="517">IF($Q971&gt;0,VLOOKUP($A971,$AD$10:$AM$140,10),AA971)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4"/>
      <c r="DO972" s="1"/>
      <c r="DP972" s="1"/>
      <c r="DQ972" s="1"/>
      <c r="DR972" s="1"/>
      <c r="DS972" s="1"/>
      <c r="DT972" s="1"/>
    </row>
    <row r="973" spans="1:124" ht="12.75" x14ac:dyDescent="0.2">
      <c r="A973" s="111">
        <f t="shared" si="507"/>
        <v>45238</v>
      </c>
      <c r="B973" s="112">
        <f t="shared" si="500"/>
        <v>0</v>
      </c>
      <c r="C973" s="112">
        <f t="shared" si="513"/>
        <v>0</v>
      </c>
      <c r="D973" s="113">
        <f t="shared" si="508"/>
        <v>5692.31</v>
      </c>
      <c r="E973" s="114">
        <f t="shared" si="495"/>
        <v>5739.56</v>
      </c>
      <c r="F973" s="115">
        <f t="shared" si="496"/>
        <v>45189</v>
      </c>
      <c r="G973" s="116">
        <f t="shared" si="501"/>
        <v>8.3006723105383262E-3</v>
      </c>
      <c r="H973" s="117">
        <f t="shared" si="509"/>
        <v>45250</v>
      </c>
      <c r="I973" s="117">
        <f t="shared" si="502"/>
        <v>45250</v>
      </c>
      <c r="J973" s="118">
        <f t="shared" si="510"/>
        <v>19</v>
      </c>
      <c r="K973" s="118">
        <f t="shared" si="499"/>
        <v>12</v>
      </c>
      <c r="L973" s="8">
        <f t="shared" si="511"/>
        <v>1.00523454</v>
      </c>
      <c r="M973" s="119">
        <f t="shared" si="498"/>
        <v>1.0083006699999999</v>
      </c>
      <c r="N973" s="119">
        <f t="shared" si="492"/>
        <v>1.2793863534085848</v>
      </c>
      <c r="O973" s="112">
        <f t="shared" si="497"/>
        <v>1.28608335</v>
      </c>
      <c r="P973" s="112">
        <f t="shared" si="503"/>
        <v>0</v>
      </c>
      <c r="Q973" s="162">
        <f t="shared" si="514"/>
        <v>0</v>
      </c>
      <c r="R973" s="30">
        <f t="shared" si="515"/>
        <v>0</v>
      </c>
      <c r="S973" s="112">
        <f t="shared" si="494"/>
        <v>0</v>
      </c>
      <c r="T973" s="122">
        <f t="shared" si="512"/>
        <v>0.20100000000000001</v>
      </c>
      <c r="U973" s="120">
        <f t="shared" si="493"/>
        <v>12</v>
      </c>
      <c r="V973" s="120">
        <v>252</v>
      </c>
      <c r="W973" s="119">
        <f t="shared" si="504"/>
        <v>1.008759789</v>
      </c>
      <c r="X973" s="112">
        <f t="shared" si="505"/>
        <v>0</v>
      </c>
      <c r="Y973" s="112">
        <f t="shared" si="506"/>
        <v>0</v>
      </c>
      <c r="Z973" s="125" t="str">
        <f t="shared" si="516"/>
        <v>A+J=</v>
      </c>
      <c r="AA973" s="117">
        <f t="shared" si="517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4"/>
      <c r="DO973" s="1"/>
      <c r="DP973" s="1"/>
      <c r="DQ973" s="1"/>
      <c r="DR973" s="1"/>
      <c r="DS973" s="1"/>
      <c r="DT973" s="1"/>
    </row>
    <row r="974" spans="1:124" ht="12.75" x14ac:dyDescent="0.2">
      <c r="A974" s="111">
        <f t="shared" si="507"/>
        <v>45239</v>
      </c>
      <c r="B974" s="112">
        <f t="shared" si="500"/>
        <v>0</v>
      </c>
      <c r="C974" s="112">
        <f t="shared" si="513"/>
        <v>0</v>
      </c>
      <c r="D974" s="113">
        <f t="shared" si="508"/>
        <v>5692.31</v>
      </c>
      <c r="E974" s="114">
        <f t="shared" si="495"/>
        <v>5739.56</v>
      </c>
      <c r="F974" s="115">
        <f t="shared" si="496"/>
        <v>45189</v>
      </c>
      <c r="G974" s="116">
        <f t="shared" si="501"/>
        <v>8.3006723105383262E-3</v>
      </c>
      <c r="H974" s="117">
        <f t="shared" si="509"/>
        <v>45250</v>
      </c>
      <c r="I974" s="117">
        <f t="shared" si="502"/>
        <v>45250</v>
      </c>
      <c r="J974" s="118">
        <f t="shared" si="510"/>
        <v>19</v>
      </c>
      <c r="K974" s="118">
        <f t="shared" si="499"/>
        <v>13</v>
      </c>
      <c r="L974" s="8">
        <f t="shared" si="511"/>
        <v>1.00567199</v>
      </c>
      <c r="M974" s="119">
        <f t="shared" si="498"/>
        <v>1.0083006699999999</v>
      </c>
      <c r="N974" s="119">
        <f t="shared" si="492"/>
        <v>1.2793863534085848</v>
      </c>
      <c r="O974" s="112">
        <f t="shared" si="497"/>
        <v>1.2866430200000001</v>
      </c>
      <c r="P974" s="112">
        <f t="shared" si="503"/>
        <v>0</v>
      </c>
      <c r="Q974" s="162">
        <f t="shared" si="514"/>
        <v>0</v>
      </c>
      <c r="R974" s="30">
        <f t="shared" si="515"/>
        <v>0</v>
      </c>
      <c r="S974" s="112">
        <f t="shared" si="494"/>
        <v>0</v>
      </c>
      <c r="T974" s="122">
        <f t="shared" si="512"/>
        <v>0.20100000000000001</v>
      </c>
      <c r="U974" s="120">
        <f t="shared" si="493"/>
        <v>13</v>
      </c>
      <c r="V974" s="120">
        <v>252</v>
      </c>
      <c r="W974" s="119">
        <f t="shared" si="504"/>
        <v>1.009493226</v>
      </c>
      <c r="X974" s="112">
        <f t="shared" si="505"/>
        <v>0</v>
      </c>
      <c r="Y974" s="112">
        <f t="shared" si="506"/>
        <v>0</v>
      </c>
      <c r="Z974" s="125" t="str">
        <f t="shared" si="516"/>
        <v>A+J=</v>
      </c>
      <c r="AA974" s="117">
        <f t="shared" si="517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4"/>
      <c r="DO974" s="1"/>
      <c r="DP974" s="1"/>
      <c r="DQ974" s="1"/>
      <c r="DR974" s="1"/>
      <c r="DS974" s="1"/>
      <c r="DT974" s="1"/>
    </row>
    <row r="975" spans="1:124" ht="12.75" x14ac:dyDescent="0.2">
      <c r="A975" s="111">
        <f t="shared" si="507"/>
        <v>45240</v>
      </c>
      <c r="B975" s="112">
        <f t="shared" si="500"/>
        <v>0</v>
      </c>
      <c r="C975" s="112">
        <f t="shared" si="513"/>
        <v>0</v>
      </c>
      <c r="D975" s="113">
        <f t="shared" si="508"/>
        <v>5692.31</v>
      </c>
      <c r="E975" s="114">
        <f t="shared" si="495"/>
        <v>5739.56</v>
      </c>
      <c r="F975" s="115">
        <f t="shared" si="496"/>
        <v>45189</v>
      </c>
      <c r="G975" s="116">
        <f t="shared" si="501"/>
        <v>8.3006723105383262E-3</v>
      </c>
      <c r="H975" s="117">
        <f t="shared" si="509"/>
        <v>45250</v>
      </c>
      <c r="I975" s="117">
        <f t="shared" si="502"/>
        <v>45250</v>
      </c>
      <c r="J975" s="118">
        <f t="shared" si="510"/>
        <v>19</v>
      </c>
      <c r="K975" s="118">
        <f t="shared" si="499"/>
        <v>14</v>
      </c>
      <c r="L975" s="8">
        <f t="shared" si="511"/>
        <v>1.0061096199999999</v>
      </c>
      <c r="M975" s="119">
        <f t="shared" si="498"/>
        <v>1.0083006699999999</v>
      </c>
      <c r="N975" s="119">
        <f t="shared" si="492"/>
        <v>1.2793863534085848</v>
      </c>
      <c r="O975" s="112">
        <f t="shared" si="497"/>
        <v>1.28720291</v>
      </c>
      <c r="P975" s="112">
        <f t="shared" si="503"/>
        <v>0</v>
      </c>
      <c r="Q975" s="162">
        <f t="shared" si="514"/>
        <v>0</v>
      </c>
      <c r="R975" s="30">
        <f t="shared" si="515"/>
        <v>0</v>
      </c>
      <c r="S975" s="112">
        <f t="shared" si="494"/>
        <v>0</v>
      </c>
      <c r="T975" s="122">
        <f t="shared" si="512"/>
        <v>0.20100000000000001</v>
      </c>
      <c r="U975" s="120">
        <f t="shared" si="493"/>
        <v>14</v>
      </c>
      <c r="V975" s="120">
        <v>252</v>
      </c>
      <c r="W975" s="119">
        <f t="shared" si="504"/>
        <v>1.010227196</v>
      </c>
      <c r="X975" s="112">
        <f t="shared" si="505"/>
        <v>0</v>
      </c>
      <c r="Y975" s="112">
        <f t="shared" si="506"/>
        <v>0</v>
      </c>
      <c r="Z975" s="125" t="str">
        <f t="shared" si="516"/>
        <v>A+J=</v>
      </c>
      <c r="AA975" s="117">
        <f t="shared" si="517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4"/>
      <c r="DO975" s="1"/>
      <c r="DP975" s="1"/>
      <c r="DQ975" s="1"/>
      <c r="DR975" s="1"/>
      <c r="DS975" s="1"/>
      <c r="DT975" s="1"/>
    </row>
    <row r="976" spans="1:124" ht="12.75" x14ac:dyDescent="0.2">
      <c r="A976" s="111">
        <f t="shared" si="507"/>
        <v>45241</v>
      </c>
      <c r="B976" s="112">
        <f t="shared" si="500"/>
        <v>0</v>
      </c>
      <c r="C976" s="112">
        <f t="shared" si="513"/>
        <v>0</v>
      </c>
      <c r="D976" s="113">
        <f t="shared" si="508"/>
        <v>5692.31</v>
      </c>
      <c r="E976" s="114">
        <f t="shared" si="495"/>
        <v>5739.56</v>
      </c>
      <c r="F976" s="115">
        <f t="shared" si="496"/>
        <v>45189</v>
      </c>
      <c r="G976" s="116">
        <f t="shared" si="501"/>
        <v>8.3006723105383262E-3</v>
      </c>
      <c r="H976" s="117">
        <f t="shared" si="509"/>
        <v>45250</v>
      </c>
      <c r="I976" s="117">
        <f t="shared" si="502"/>
        <v>45250</v>
      </c>
      <c r="J976" s="118">
        <f t="shared" si="510"/>
        <v>19</v>
      </c>
      <c r="K976" s="118">
        <f t="shared" si="499"/>
        <v>15</v>
      </c>
      <c r="L976" s="8">
        <f t="shared" si="511"/>
        <v>1.00654745</v>
      </c>
      <c r="M976" s="119">
        <f t="shared" si="498"/>
        <v>1.0083006699999999</v>
      </c>
      <c r="N976" s="119">
        <f t="shared" si="492"/>
        <v>1.2793863534085848</v>
      </c>
      <c r="O976" s="112">
        <f t="shared" si="497"/>
        <v>1.28776307</v>
      </c>
      <c r="P976" s="112">
        <f t="shared" si="503"/>
        <v>0</v>
      </c>
      <c r="Q976" s="162">
        <f t="shared" si="514"/>
        <v>0</v>
      </c>
      <c r="R976" s="30">
        <f t="shared" si="515"/>
        <v>0</v>
      </c>
      <c r="S976" s="112">
        <f t="shared" si="494"/>
        <v>0</v>
      </c>
      <c r="T976" s="122">
        <f t="shared" si="512"/>
        <v>0.20100000000000001</v>
      </c>
      <c r="U976" s="120">
        <f t="shared" si="493"/>
        <v>15</v>
      </c>
      <c r="V976" s="120">
        <v>252</v>
      </c>
      <c r="W976" s="119">
        <f t="shared" si="504"/>
        <v>1.0109617</v>
      </c>
      <c r="X976" s="112">
        <f t="shared" si="505"/>
        <v>0</v>
      </c>
      <c r="Y976" s="112">
        <f t="shared" si="506"/>
        <v>0</v>
      </c>
      <c r="Z976" s="125" t="str">
        <f t="shared" si="516"/>
        <v>A+J=</v>
      </c>
      <c r="AA976" s="117">
        <f t="shared" si="517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4"/>
      <c r="DO976" s="1"/>
      <c r="DP976" s="1"/>
      <c r="DQ976" s="1"/>
      <c r="DR976" s="1"/>
      <c r="DS976" s="1"/>
      <c r="DT976" s="1"/>
    </row>
    <row r="977" spans="1:124" ht="12.75" x14ac:dyDescent="0.2">
      <c r="A977" s="111">
        <f t="shared" si="507"/>
        <v>45242</v>
      </c>
      <c r="B977" s="112">
        <f t="shared" si="500"/>
        <v>0</v>
      </c>
      <c r="C977" s="112">
        <f t="shared" si="513"/>
        <v>0</v>
      </c>
      <c r="D977" s="113">
        <f t="shared" si="508"/>
        <v>5692.31</v>
      </c>
      <c r="E977" s="114">
        <f t="shared" si="495"/>
        <v>5739.56</v>
      </c>
      <c r="F977" s="115">
        <f t="shared" si="496"/>
        <v>45189</v>
      </c>
      <c r="G977" s="116">
        <f t="shared" si="501"/>
        <v>8.3006723105383262E-3</v>
      </c>
      <c r="H977" s="117">
        <f t="shared" si="509"/>
        <v>45250</v>
      </c>
      <c r="I977" s="117">
        <f t="shared" si="502"/>
        <v>45250</v>
      </c>
      <c r="J977" s="118">
        <f t="shared" si="510"/>
        <v>19</v>
      </c>
      <c r="K977" s="118">
        <f t="shared" si="499"/>
        <v>15</v>
      </c>
      <c r="L977" s="8">
        <f t="shared" si="511"/>
        <v>1.00654745</v>
      </c>
      <c r="M977" s="119">
        <f t="shared" si="498"/>
        <v>1.0083006699999999</v>
      </c>
      <c r="N977" s="119">
        <f t="shared" si="492"/>
        <v>1.2793863534085848</v>
      </c>
      <c r="O977" s="112">
        <f t="shared" si="497"/>
        <v>1.28776307</v>
      </c>
      <c r="P977" s="112">
        <f t="shared" si="503"/>
        <v>0</v>
      </c>
      <c r="Q977" s="162">
        <f t="shared" si="514"/>
        <v>0</v>
      </c>
      <c r="R977" s="30">
        <f t="shared" si="515"/>
        <v>0</v>
      </c>
      <c r="S977" s="112">
        <f t="shared" si="494"/>
        <v>0</v>
      </c>
      <c r="T977" s="122">
        <f t="shared" si="512"/>
        <v>0.20100000000000001</v>
      </c>
      <c r="U977" s="120">
        <f t="shared" si="493"/>
        <v>15</v>
      </c>
      <c r="V977" s="120">
        <v>252</v>
      </c>
      <c r="W977" s="119">
        <f t="shared" si="504"/>
        <v>1.0109617</v>
      </c>
      <c r="X977" s="112">
        <f t="shared" si="505"/>
        <v>0</v>
      </c>
      <c r="Y977" s="112">
        <f t="shared" si="506"/>
        <v>0</v>
      </c>
      <c r="Z977" s="125" t="str">
        <f t="shared" si="516"/>
        <v>A+J=</v>
      </c>
      <c r="AA977" s="117">
        <f t="shared" si="517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4"/>
      <c r="DO977" s="1"/>
      <c r="DP977" s="1"/>
      <c r="DQ977" s="1"/>
      <c r="DR977" s="1"/>
      <c r="DS977" s="1"/>
      <c r="DT977" s="1"/>
    </row>
    <row r="978" spans="1:124" ht="12.75" x14ac:dyDescent="0.2">
      <c r="A978" s="111">
        <f t="shared" si="507"/>
        <v>45243</v>
      </c>
      <c r="B978" s="112">
        <f t="shared" si="500"/>
        <v>0</v>
      </c>
      <c r="C978" s="112">
        <f t="shared" si="513"/>
        <v>0</v>
      </c>
      <c r="D978" s="113">
        <f t="shared" si="508"/>
        <v>5692.31</v>
      </c>
      <c r="E978" s="114">
        <f t="shared" si="495"/>
        <v>5739.56</v>
      </c>
      <c r="F978" s="115">
        <f t="shared" si="496"/>
        <v>45189</v>
      </c>
      <c r="G978" s="116">
        <f t="shared" si="501"/>
        <v>8.3006723105383262E-3</v>
      </c>
      <c r="H978" s="117">
        <f t="shared" si="509"/>
        <v>45250</v>
      </c>
      <c r="I978" s="117">
        <f t="shared" si="502"/>
        <v>45250</v>
      </c>
      <c r="J978" s="118">
        <f t="shared" si="510"/>
        <v>19</v>
      </c>
      <c r="K978" s="118">
        <f t="shared" si="499"/>
        <v>15</v>
      </c>
      <c r="L978" s="8">
        <f t="shared" si="511"/>
        <v>1.00654745</v>
      </c>
      <c r="M978" s="119">
        <f t="shared" si="498"/>
        <v>1.0083006699999999</v>
      </c>
      <c r="N978" s="119">
        <f t="shared" si="492"/>
        <v>1.2793863534085848</v>
      </c>
      <c r="O978" s="112">
        <f t="shared" si="497"/>
        <v>1.28776307</v>
      </c>
      <c r="P978" s="112">
        <f t="shared" si="503"/>
        <v>0</v>
      </c>
      <c r="Q978" s="162">
        <f t="shared" si="514"/>
        <v>0</v>
      </c>
      <c r="R978" s="30">
        <f t="shared" si="515"/>
        <v>0</v>
      </c>
      <c r="S978" s="112">
        <f t="shared" si="494"/>
        <v>0</v>
      </c>
      <c r="T978" s="122">
        <f t="shared" si="512"/>
        <v>0.20100000000000001</v>
      </c>
      <c r="U978" s="120">
        <f t="shared" si="493"/>
        <v>15</v>
      </c>
      <c r="V978" s="120">
        <v>252</v>
      </c>
      <c r="W978" s="119">
        <f t="shared" si="504"/>
        <v>1.0109617</v>
      </c>
      <c r="X978" s="112">
        <f t="shared" si="505"/>
        <v>0</v>
      </c>
      <c r="Y978" s="112">
        <f t="shared" si="506"/>
        <v>0</v>
      </c>
      <c r="Z978" s="125" t="str">
        <f t="shared" si="516"/>
        <v>A+J=</v>
      </c>
      <c r="AA978" s="117">
        <f t="shared" si="517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4"/>
      <c r="DO978" s="1"/>
      <c r="DP978" s="1"/>
      <c r="DQ978" s="1"/>
      <c r="DR978" s="1"/>
      <c r="DS978" s="1"/>
      <c r="DT978" s="1"/>
    </row>
    <row r="979" spans="1:124" ht="12.75" x14ac:dyDescent="0.2">
      <c r="A979" s="111">
        <f t="shared" si="507"/>
        <v>45244</v>
      </c>
      <c r="B979" s="112">
        <f t="shared" si="500"/>
        <v>0</v>
      </c>
      <c r="C979" s="112">
        <f t="shared" si="513"/>
        <v>0</v>
      </c>
      <c r="D979" s="113">
        <f t="shared" si="508"/>
        <v>5692.31</v>
      </c>
      <c r="E979" s="114">
        <f t="shared" si="495"/>
        <v>5739.56</v>
      </c>
      <c r="F979" s="115">
        <f t="shared" si="496"/>
        <v>45189</v>
      </c>
      <c r="G979" s="116">
        <f t="shared" si="501"/>
        <v>8.3006723105383262E-3</v>
      </c>
      <c r="H979" s="117">
        <f t="shared" si="509"/>
        <v>45250</v>
      </c>
      <c r="I979" s="117">
        <f t="shared" si="502"/>
        <v>45250</v>
      </c>
      <c r="J979" s="118">
        <f t="shared" si="510"/>
        <v>19</v>
      </c>
      <c r="K979" s="118">
        <f t="shared" si="499"/>
        <v>16</v>
      </c>
      <c r="L979" s="8">
        <f t="shared" si="511"/>
        <v>1.00698547</v>
      </c>
      <c r="M979" s="119">
        <f t="shared" si="498"/>
        <v>1.0083006699999999</v>
      </c>
      <c r="N979" s="119">
        <f t="shared" si="492"/>
        <v>1.2793863534085848</v>
      </c>
      <c r="O979" s="112">
        <f t="shared" si="497"/>
        <v>1.28832346</v>
      </c>
      <c r="P979" s="112">
        <f t="shared" si="503"/>
        <v>0</v>
      </c>
      <c r="Q979" s="162">
        <f t="shared" si="514"/>
        <v>0</v>
      </c>
      <c r="R979" s="30">
        <f t="shared" si="515"/>
        <v>0</v>
      </c>
      <c r="S979" s="112">
        <f t="shared" si="494"/>
        <v>0</v>
      </c>
      <c r="T979" s="122">
        <f t="shared" si="512"/>
        <v>0.20100000000000001</v>
      </c>
      <c r="U979" s="120">
        <f t="shared" si="493"/>
        <v>16</v>
      </c>
      <c r="V979" s="120">
        <v>252</v>
      </c>
      <c r="W979" s="119">
        <f t="shared" si="504"/>
        <v>1.0116967379999999</v>
      </c>
      <c r="X979" s="112">
        <f t="shared" si="505"/>
        <v>0</v>
      </c>
      <c r="Y979" s="112">
        <f t="shared" si="506"/>
        <v>0</v>
      </c>
      <c r="Z979" s="125" t="str">
        <f t="shared" si="516"/>
        <v>A+J=</v>
      </c>
      <c r="AA979" s="117">
        <f t="shared" si="517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4"/>
      <c r="DO979" s="1"/>
      <c r="DP979" s="1"/>
      <c r="DQ979" s="1"/>
      <c r="DR979" s="1"/>
      <c r="DS979" s="1"/>
      <c r="DT979" s="1"/>
    </row>
    <row r="980" spans="1:124" ht="12.75" x14ac:dyDescent="0.2">
      <c r="A980" s="111">
        <f t="shared" si="507"/>
        <v>45245</v>
      </c>
      <c r="B980" s="112">
        <f t="shared" si="500"/>
        <v>0</v>
      </c>
      <c r="C980" s="112">
        <f t="shared" si="513"/>
        <v>0</v>
      </c>
      <c r="D980" s="113">
        <f t="shared" si="508"/>
        <v>5692.31</v>
      </c>
      <c r="E980" s="114">
        <f t="shared" si="495"/>
        <v>5739.56</v>
      </c>
      <c r="F980" s="115">
        <f t="shared" si="496"/>
        <v>45189</v>
      </c>
      <c r="G980" s="116">
        <f t="shared" si="501"/>
        <v>8.3006723105383262E-3</v>
      </c>
      <c r="H980" s="117">
        <f t="shared" si="509"/>
        <v>45250</v>
      </c>
      <c r="I980" s="117">
        <f t="shared" si="502"/>
        <v>45250</v>
      </c>
      <c r="J980" s="118">
        <f t="shared" si="510"/>
        <v>19</v>
      </c>
      <c r="K980" s="118">
        <f t="shared" si="499"/>
        <v>17</v>
      </c>
      <c r="L980" s="8">
        <f t="shared" si="511"/>
        <v>1.00742368</v>
      </c>
      <c r="M980" s="119">
        <f t="shared" si="498"/>
        <v>1.0083006699999999</v>
      </c>
      <c r="N980" s="119">
        <f t="shared" si="492"/>
        <v>1.2793863534085848</v>
      </c>
      <c r="O980" s="112">
        <f t="shared" si="497"/>
        <v>1.2888841</v>
      </c>
      <c r="P980" s="112">
        <f t="shared" si="503"/>
        <v>0</v>
      </c>
      <c r="Q980" s="162">
        <f t="shared" si="514"/>
        <v>0</v>
      </c>
      <c r="R980" s="30">
        <f t="shared" si="515"/>
        <v>0</v>
      </c>
      <c r="S980" s="112">
        <f t="shared" si="494"/>
        <v>0</v>
      </c>
      <c r="T980" s="122">
        <f t="shared" si="512"/>
        <v>0.20100000000000001</v>
      </c>
      <c r="U980" s="120">
        <f t="shared" si="493"/>
        <v>17</v>
      </c>
      <c r="V980" s="120">
        <v>252</v>
      </c>
      <c r="W980" s="119">
        <f t="shared" si="504"/>
        <v>1.0124323099999999</v>
      </c>
      <c r="X980" s="112">
        <f t="shared" si="505"/>
        <v>0</v>
      </c>
      <c r="Y980" s="112">
        <f t="shared" si="506"/>
        <v>0</v>
      </c>
      <c r="Z980" s="125" t="str">
        <f t="shared" si="516"/>
        <v>A+J=</v>
      </c>
      <c r="AA980" s="117">
        <f t="shared" si="517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4"/>
      <c r="DO980" s="1"/>
      <c r="DP980" s="1"/>
      <c r="DQ980" s="1"/>
      <c r="DR980" s="1"/>
      <c r="DS980" s="1"/>
      <c r="DT980" s="1"/>
    </row>
    <row r="981" spans="1:124" ht="12.75" x14ac:dyDescent="0.2">
      <c r="A981" s="111">
        <f t="shared" si="507"/>
        <v>45246</v>
      </c>
      <c r="B981" s="112">
        <f t="shared" si="500"/>
        <v>0</v>
      </c>
      <c r="C981" s="112">
        <f t="shared" si="513"/>
        <v>0</v>
      </c>
      <c r="D981" s="113">
        <f t="shared" si="508"/>
        <v>5692.31</v>
      </c>
      <c r="E981" s="114">
        <f t="shared" si="495"/>
        <v>5739.56</v>
      </c>
      <c r="F981" s="115">
        <f t="shared" si="496"/>
        <v>45189</v>
      </c>
      <c r="G981" s="116">
        <f t="shared" si="501"/>
        <v>8.3006723105383262E-3</v>
      </c>
      <c r="H981" s="117">
        <f t="shared" si="509"/>
        <v>45250</v>
      </c>
      <c r="I981" s="117">
        <f t="shared" si="502"/>
        <v>45250</v>
      </c>
      <c r="J981" s="118">
        <f t="shared" si="510"/>
        <v>19</v>
      </c>
      <c r="K981" s="118">
        <f t="shared" si="499"/>
        <v>17</v>
      </c>
      <c r="L981" s="8">
        <f t="shared" si="511"/>
        <v>1.00742368</v>
      </c>
      <c r="M981" s="119">
        <f t="shared" si="498"/>
        <v>1.0083006699999999</v>
      </c>
      <c r="N981" s="119">
        <f t="shared" si="492"/>
        <v>1.2793863534085848</v>
      </c>
      <c r="O981" s="112">
        <f t="shared" si="497"/>
        <v>1.2888841</v>
      </c>
      <c r="P981" s="112">
        <f t="shared" si="503"/>
        <v>0</v>
      </c>
      <c r="Q981" s="162">
        <f t="shared" si="514"/>
        <v>0</v>
      </c>
      <c r="R981" s="30">
        <f t="shared" si="515"/>
        <v>0</v>
      </c>
      <c r="S981" s="112">
        <f t="shared" si="494"/>
        <v>0</v>
      </c>
      <c r="T981" s="122">
        <f t="shared" si="512"/>
        <v>0.20100000000000001</v>
      </c>
      <c r="U981" s="120">
        <f t="shared" si="493"/>
        <v>17</v>
      </c>
      <c r="V981" s="120">
        <v>252</v>
      </c>
      <c r="W981" s="119">
        <f t="shared" si="504"/>
        <v>1.0124323099999999</v>
      </c>
      <c r="X981" s="112">
        <f t="shared" si="505"/>
        <v>0</v>
      </c>
      <c r="Y981" s="112">
        <f t="shared" si="506"/>
        <v>0</v>
      </c>
      <c r="Z981" s="125" t="str">
        <f t="shared" si="516"/>
        <v>A+J=</v>
      </c>
      <c r="AA981" s="117">
        <f t="shared" si="517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4"/>
      <c r="DO981" s="1"/>
      <c r="DP981" s="1"/>
      <c r="DQ981" s="1"/>
      <c r="DR981" s="1"/>
      <c r="DS981" s="1"/>
      <c r="DT981" s="1"/>
    </row>
    <row r="982" spans="1:124" ht="12.75" x14ac:dyDescent="0.2">
      <c r="A982" s="111">
        <f t="shared" si="507"/>
        <v>45247</v>
      </c>
      <c r="B982" s="112">
        <f t="shared" si="500"/>
        <v>0</v>
      </c>
      <c r="C982" s="112">
        <f t="shared" si="513"/>
        <v>0</v>
      </c>
      <c r="D982" s="113">
        <f t="shared" si="508"/>
        <v>5692.31</v>
      </c>
      <c r="E982" s="114">
        <f t="shared" si="495"/>
        <v>5739.56</v>
      </c>
      <c r="F982" s="115">
        <f t="shared" si="496"/>
        <v>45189</v>
      </c>
      <c r="G982" s="116">
        <f t="shared" si="501"/>
        <v>8.3006723105383262E-3</v>
      </c>
      <c r="H982" s="117">
        <f t="shared" si="509"/>
        <v>45250</v>
      </c>
      <c r="I982" s="117">
        <f t="shared" si="502"/>
        <v>45250</v>
      </c>
      <c r="J982" s="118">
        <f t="shared" si="510"/>
        <v>19</v>
      </c>
      <c r="K982" s="118">
        <f t="shared" si="499"/>
        <v>18</v>
      </c>
      <c r="L982" s="8">
        <f t="shared" si="511"/>
        <v>1.00786208</v>
      </c>
      <c r="M982" s="119">
        <f t="shared" si="498"/>
        <v>1.0083006699999999</v>
      </c>
      <c r="N982" s="119">
        <f t="shared" si="492"/>
        <v>1.2793863534085848</v>
      </c>
      <c r="O982" s="112">
        <f t="shared" si="497"/>
        <v>1.28944499</v>
      </c>
      <c r="P982" s="112">
        <f t="shared" si="503"/>
        <v>0</v>
      </c>
      <c r="Q982" s="162">
        <f t="shared" si="514"/>
        <v>0</v>
      </c>
      <c r="R982" s="30">
        <f t="shared" si="515"/>
        <v>0</v>
      </c>
      <c r="S982" s="112">
        <f t="shared" si="494"/>
        <v>0</v>
      </c>
      <c r="T982" s="122">
        <f t="shared" si="512"/>
        <v>0.20100000000000001</v>
      </c>
      <c r="U982" s="120">
        <f t="shared" si="493"/>
        <v>18</v>
      </c>
      <c r="V982" s="120">
        <v>252</v>
      </c>
      <c r="W982" s="119">
        <f t="shared" si="504"/>
        <v>1.0131684169999999</v>
      </c>
      <c r="X982" s="112">
        <f t="shared" si="505"/>
        <v>0</v>
      </c>
      <c r="Y982" s="112">
        <f t="shared" si="506"/>
        <v>0</v>
      </c>
      <c r="Z982" s="125" t="str">
        <f t="shared" si="516"/>
        <v>A+J=</v>
      </c>
      <c r="AA982" s="117">
        <f t="shared" si="517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4"/>
      <c r="DO982" s="1"/>
      <c r="DP982" s="1"/>
      <c r="DQ982" s="1"/>
      <c r="DR982" s="1"/>
      <c r="DS982" s="1"/>
      <c r="DT982" s="1"/>
    </row>
    <row r="983" spans="1:124" ht="12.75" x14ac:dyDescent="0.2">
      <c r="A983" s="111">
        <f t="shared" si="507"/>
        <v>45248</v>
      </c>
      <c r="B983" s="112">
        <f t="shared" si="500"/>
        <v>0</v>
      </c>
      <c r="C983" s="112">
        <f t="shared" si="513"/>
        <v>0</v>
      </c>
      <c r="D983" s="113">
        <f t="shared" si="508"/>
        <v>5692.31</v>
      </c>
      <c r="E983" s="114">
        <f t="shared" si="495"/>
        <v>5739.56</v>
      </c>
      <c r="F983" s="115">
        <f t="shared" si="496"/>
        <v>45189</v>
      </c>
      <c r="G983" s="116">
        <f t="shared" si="501"/>
        <v>8.3006723105383262E-3</v>
      </c>
      <c r="H983" s="117">
        <f t="shared" si="509"/>
        <v>45250</v>
      </c>
      <c r="I983" s="117">
        <f t="shared" si="502"/>
        <v>45250</v>
      </c>
      <c r="J983" s="118">
        <f t="shared" si="510"/>
        <v>19</v>
      </c>
      <c r="K983" s="118">
        <f t="shared" si="499"/>
        <v>19</v>
      </c>
      <c r="L983" s="8">
        <f t="shared" si="511"/>
        <v>1.0083006699999999</v>
      </c>
      <c r="M983" s="119">
        <f t="shared" si="498"/>
        <v>1.0083006699999999</v>
      </c>
      <c r="N983" s="119">
        <f t="shared" si="492"/>
        <v>1.2793863534085848</v>
      </c>
      <c r="O983" s="112">
        <f t="shared" si="497"/>
        <v>1.29000611</v>
      </c>
      <c r="P983" s="112">
        <f t="shared" si="503"/>
        <v>0</v>
      </c>
      <c r="Q983" s="162">
        <f t="shared" si="514"/>
        <v>0</v>
      </c>
      <c r="R983" s="30">
        <f t="shared" si="515"/>
        <v>0</v>
      </c>
      <c r="S983" s="112">
        <f t="shared" si="494"/>
        <v>0</v>
      </c>
      <c r="T983" s="122">
        <f t="shared" si="512"/>
        <v>0.20100000000000001</v>
      </c>
      <c r="U983" s="120">
        <f t="shared" si="493"/>
        <v>19</v>
      </c>
      <c r="V983" s="120">
        <v>252</v>
      </c>
      <c r="W983" s="119">
        <f t="shared" si="504"/>
        <v>1.0139050590000001</v>
      </c>
      <c r="X983" s="112">
        <f t="shared" si="505"/>
        <v>0</v>
      </c>
      <c r="Y983" s="112">
        <f t="shared" si="506"/>
        <v>0</v>
      </c>
      <c r="Z983" s="125" t="str">
        <f t="shared" si="516"/>
        <v>A+J=</v>
      </c>
      <c r="AA983" s="117">
        <f t="shared" si="517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4"/>
      <c r="DO983" s="1"/>
      <c r="DP983" s="1"/>
      <c r="DQ983" s="1"/>
      <c r="DR983" s="1"/>
      <c r="DS983" s="1"/>
      <c r="DT983" s="1"/>
    </row>
    <row r="984" spans="1:124" ht="12.75" x14ac:dyDescent="0.2">
      <c r="A984" s="111">
        <f t="shared" si="507"/>
        <v>45249</v>
      </c>
      <c r="B984" s="112">
        <f t="shared" si="500"/>
        <v>0</v>
      </c>
      <c r="C984" s="112">
        <f t="shared" si="513"/>
        <v>0</v>
      </c>
      <c r="D984" s="113">
        <f t="shared" si="508"/>
        <v>5692.31</v>
      </c>
      <c r="E984" s="114">
        <f t="shared" si="495"/>
        <v>5739.56</v>
      </c>
      <c r="F984" s="115">
        <f t="shared" si="496"/>
        <v>45189</v>
      </c>
      <c r="G984" s="116">
        <f t="shared" si="501"/>
        <v>8.3006723105383262E-3</v>
      </c>
      <c r="H984" s="117">
        <f t="shared" si="509"/>
        <v>45250</v>
      </c>
      <c r="I984" s="117">
        <f t="shared" si="502"/>
        <v>45250</v>
      </c>
      <c r="J984" s="118">
        <f t="shared" si="510"/>
        <v>19</v>
      </c>
      <c r="K984" s="118">
        <f t="shared" si="499"/>
        <v>19</v>
      </c>
      <c r="L984" s="8">
        <f t="shared" si="511"/>
        <v>1.0083006699999999</v>
      </c>
      <c r="M984" s="119">
        <f t="shared" si="498"/>
        <v>1.0083006699999999</v>
      </c>
      <c r="N984" s="119">
        <f t="shared" si="492"/>
        <v>1.2793863534085848</v>
      </c>
      <c r="O984" s="112">
        <f t="shared" si="497"/>
        <v>1.29000611</v>
      </c>
      <c r="P984" s="112">
        <f t="shared" si="503"/>
        <v>0</v>
      </c>
      <c r="Q984" s="162">
        <f t="shared" si="514"/>
        <v>0</v>
      </c>
      <c r="R984" s="30">
        <f t="shared" si="515"/>
        <v>0</v>
      </c>
      <c r="S984" s="112">
        <f t="shared" si="494"/>
        <v>0</v>
      </c>
      <c r="T984" s="122">
        <f t="shared" si="512"/>
        <v>0.20100000000000001</v>
      </c>
      <c r="U984" s="120">
        <f t="shared" si="493"/>
        <v>19</v>
      </c>
      <c r="V984" s="120">
        <v>252</v>
      </c>
      <c r="W984" s="119">
        <f t="shared" si="504"/>
        <v>1.0139050590000001</v>
      </c>
      <c r="X984" s="112">
        <f t="shared" si="505"/>
        <v>0</v>
      </c>
      <c r="Y984" s="112">
        <f t="shared" si="506"/>
        <v>0</v>
      </c>
      <c r="Z984" s="125" t="str">
        <f t="shared" si="516"/>
        <v>A+J=</v>
      </c>
      <c r="AA984" s="117">
        <f t="shared" si="517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4"/>
      <c r="DO984" s="1"/>
      <c r="DP984" s="1"/>
      <c r="DQ984" s="1"/>
      <c r="DR984" s="1"/>
      <c r="DS984" s="1"/>
      <c r="DT984" s="1"/>
    </row>
    <row r="985" spans="1:124" ht="12.75" x14ac:dyDescent="0.2">
      <c r="A985" s="111">
        <f t="shared" si="507"/>
        <v>45250</v>
      </c>
      <c r="B985" s="112">
        <f t="shared" si="500"/>
        <v>0</v>
      </c>
      <c r="C985" s="112">
        <f t="shared" si="513"/>
        <v>0</v>
      </c>
      <c r="D985" s="113">
        <f t="shared" si="508"/>
        <v>5692.31</v>
      </c>
      <c r="E985" s="114">
        <f t="shared" si="495"/>
        <v>5739.56</v>
      </c>
      <c r="F985" s="115">
        <f t="shared" si="496"/>
        <v>45189</v>
      </c>
      <c r="G985" s="116">
        <f t="shared" si="501"/>
        <v>8.3006723105383262E-3</v>
      </c>
      <c r="H985" s="117">
        <f t="shared" si="509"/>
        <v>45280</v>
      </c>
      <c r="I985" s="117">
        <f t="shared" si="502"/>
        <v>45250</v>
      </c>
      <c r="J985" s="118">
        <f t="shared" si="510"/>
        <v>19</v>
      </c>
      <c r="K985" s="118">
        <f t="shared" si="499"/>
        <v>19</v>
      </c>
      <c r="L985" s="8">
        <f t="shared" si="511"/>
        <v>1.0083006699999999</v>
      </c>
      <c r="M985" s="119">
        <f t="shared" si="498"/>
        <v>1.0083006699999999</v>
      </c>
      <c r="N985" s="119">
        <f t="shared" si="492"/>
        <v>1.2793863534085848</v>
      </c>
      <c r="O985" s="112">
        <f t="shared" si="497"/>
        <v>1.29000611</v>
      </c>
      <c r="P985" s="112">
        <f t="shared" si="503"/>
        <v>0</v>
      </c>
      <c r="Q985" s="162">
        <f t="shared" si="514"/>
        <v>32</v>
      </c>
      <c r="R985" s="30">
        <f t="shared" si="515"/>
        <v>7.4754000000000001E-2</v>
      </c>
      <c r="S985" s="112">
        <f t="shared" si="494"/>
        <v>0</v>
      </c>
      <c r="T985" s="122">
        <f t="shared" si="512"/>
        <v>0.20100000000000001</v>
      </c>
      <c r="U985" s="120">
        <f t="shared" si="493"/>
        <v>19</v>
      </c>
      <c r="V985" s="120">
        <v>252</v>
      </c>
      <c r="W985" s="119">
        <f t="shared" si="504"/>
        <v>1.0139050590000001</v>
      </c>
      <c r="X985" s="112">
        <f t="shared" si="505"/>
        <v>0</v>
      </c>
      <c r="Y985" s="112">
        <f t="shared" si="506"/>
        <v>0</v>
      </c>
      <c r="Z985" s="125" t="str">
        <f t="shared" si="516"/>
        <v>A+J=</v>
      </c>
      <c r="AA985" s="117">
        <f t="shared" si="517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4"/>
      <c r="DO985" s="1"/>
      <c r="DP985" s="1"/>
      <c r="DQ985" s="1"/>
      <c r="DR985" s="1"/>
      <c r="DS985" s="1"/>
      <c r="DT985" s="1"/>
    </row>
    <row r="986" spans="1:124" ht="12.75" x14ac:dyDescent="0.2">
      <c r="A986" s="111">
        <f t="shared" si="507"/>
        <v>45251</v>
      </c>
      <c r="B986" s="112">
        <f t="shared" si="500"/>
        <v>0</v>
      </c>
      <c r="C986" s="112">
        <f t="shared" si="513"/>
        <v>0</v>
      </c>
      <c r="D986" s="113">
        <f t="shared" si="508"/>
        <v>5692.31</v>
      </c>
      <c r="E986" s="114">
        <f t="shared" si="495"/>
        <v>5739.56</v>
      </c>
      <c r="F986" s="115">
        <f t="shared" si="496"/>
        <v>45219</v>
      </c>
      <c r="G986" s="116">
        <f t="shared" si="501"/>
        <v>8.3006723105383262E-3</v>
      </c>
      <c r="H986" s="117">
        <f t="shared" si="509"/>
        <v>45280</v>
      </c>
      <c r="I986" s="117">
        <f t="shared" si="502"/>
        <v>45280</v>
      </c>
      <c r="J986" s="118">
        <f t="shared" si="510"/>
        <v>22</v>
      </c>
      <c r="K986" s="118">
        <f t="shared" si="499"/>
        <v>1</v>
      </c>
      <c r="L986" s="8">
        <f t="shared" si="511"/>
        <v>1.00037581</v>
      </c>
      <c r="M986" s="119">
        <f t="shared" si="498"/>
        <v>1.0083006699999999</v>
      </c>
      <c r="N986" s="119">
        <f t="shared" si="492"/>
        <v>1.2900061173307327</v>
      </c>
      <c r="O986" s="112">
        <f t="shared" si="497"/>
        <v>1.2904909099999999</v>
      </c>
      <c r="P986" s="112">
        <f t="shared" si="503"/>
        <v>0</v>
      </c>
      <c r="Q986" s="162">
        <f t="shared" si="514"/>
        <v>0</v>
      </c>
      <c r="R986" s="30">
        <f t="shared" si="515"/>
        <v>0</v>
      </c>
      <c r="S986" s="112">
        <f t="shared" si="494"/>
        <v>0</v>
      </c>
      <c r="T986" s="122">
        <f t="shared" si="512"/>
        <v>0.20100000000000001</v>
      </c>
      <c r="U986" s="120">
        <f t="shared" si="493"/>
        <v>1</v>
      </c>
      <c r="V986" s="120">
        <v>252</v>
      </c>
      <c r="W986" s="119">
        <f t="shared" si="504"/>
        <v>1.000727068</v>
      </c>
      <c r="X986" s="112">
        <f t="shared" si="505"/>
        <v>0</v>
      </c>
      <c r="Y986" s="112">
        <f t="shared" si="506"/>
        <v>0</v>
      </c>
      <c r="Z986" s="125" t="str">
        <f t="shared" si="516"/>
        <v>A+J=</v>
      </c>
      <c r="AA986" s="117">
        <f t="shared" si="517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4"/>
      <c r="DO986" s="1"/>
      <c r="DP986" s="1"/>
      <c r="DQ986" s="1"/>
      <c r="DR986" s="1"/>
      <c r="DS986" s="1"/>
      <c r="DT986" s="1"/>
    </row>
    <row r="987" spans="1:124" ht="12.75" x14ac:dyDescent="0.2">
      <c r="A987" s="111">
        <f t="shared" si="507"/>
        <v>45252</v>
      </c>
      <c r="B987" s="112">
        <f t="shared" si="500"/>
        <v>0</v>
      </c>
      <c r="C987" s="112">
        <f t="shared" si="513"/>
        <v>0</v>
      </c>
      <c r="D987" s="113">
        <f t="shared" si="508"/>
        <v>5692.31</v>
      </c>
      <c r="E987" s="114">
        <f t="shared" si="495"/>
        <v>5739.56</v>
      </c>
      <c r="F987" s="115">
        <f t="shared" si="496"/>
        <v>45219</v>
      </c>
      <c r="G987" s="116">
        <f t="shared" si="501"/>
        <v>8.3006723105383262E-3</v>
      </c>
      <c r="H987" s="117">
        <f t="shared" si="509"/>
        <v>45280</v>
      </c>
      <c r="I987" s="117">
        <f t="shared" si="502"/>
        <v>45280</v>
      </c>
      <c r="J987" s="118">
        <f t="shared" si="510"/>
        <v>22</v>
      </c>
      <c r="K987" s="118">
        <f t="shared" si="499"/>
        <v>2</v>
      </c>
      <c r="L987" s="8">
        <f t="shared" si="511"/>
        <v>1.0007517699999999</v>
      </c>
      <c r="M987" s="119">
        <f t="shared" si="498"/>
        <v>1.0083006699999999</v>
      </c>
      <c r="N987" s="119">
        <f t="shared" si="492"/>
        <v>1.2900061173307327</v>
      </c>
      <c r="O987" s="112">
        <f t="shared" si="497"/>
        <v>1.2909759000000001</v>
      </c>
      <c r="P987" s="112">
        <f t="shared" si="503"/>
        <v>0</v>
      </c>
      <c r="Q987" s="162">
        <f t="shared" si="514"/>
        <v>0</v>
      </c>
      <c r="R987" s="30">
        <f t="shared" si="515"/>
        <v>0</v>
      </c>
      <c r="S987" s="112">
        <f t="shared" si="494"/>
        <v>0</v>
      </c>
      <c r="T987" s="122">
        <f t="shared" si="512"/>
        <v>0.20100000000000001</v>
      </c>
      <c r="U987" s="120">
        <f t="shared" si="493"/>
        <v>2</v>
      </c>
      <c r="V987" s="120">
        <v>252</v>
      </c>
      <c r="W987" s="119">
        <f t="shared" si="504"/>
        <v>1.0014546639999999</v>
      </c>
      <c r="X987" s="112">
        <f t="shared" si="505"/>
        <v>0</v>
      </c>
      <c r="Y987" s="112">
        <f t="shared" si="506"/>
        <v>0</v>
      </c>
      <c r="Z987" s="125" t="str">
        <f t="shared" si="516"/>
        <v>A+J=</v>
      </c>
      <c r="AA987" s="117">
        <f t="shared" si="517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4"/>
      <c r="DO987" s="1"/>
      <c r="DP987" s="1"/>
      <c r="DQ987" s="1"/>
      <c r="DR987" s="1"/>
      <c r="DS987" s="1"/>
      <c r="DT987" s="1"/>
    </row>
    <row r="988" spans="1:124" ht="12.75" x14ac:dyDescent="0.2">
      <c r="A988" s="111">
        <f t="shared" si="507"/>
        <v>45253</v>
      </c>
      <c r="B988" s="112">
        <f t="shared" si="500"/>
        <v>0</v>
      </c>
      <c r="C988" s="112">
        <f t="shared" si="513"/>
        <v>0</v>
      </c>
      <c r="D988" s="113">
        <f t="shared" si="508"/>
        <v>5692.31</v>
      </c>
      <c r="E988" s="114">
        <f t="shared" si="495"/>
        <v>5739.56</v>
      </c>
      <c r="F988" s="115">
        <f t="shared" si="496"/>
        <v>45219</v>
      </c>
      <c r="G988" s="116">
        <f t="shared" si="501"/>
        <v>8.3006723105383262E-3</v>
      </c>
      <c r="H988" s="117">
        <f t="shared" si="509"/>
        <v>45280</v>
      </c>
      <c r="I988" s="117">
        <f t="shared" si="502"/>
        <v>45280</v>
      </c>
      <c r="J988" s="118">
        <f t="shared" si="510"/>
        <v>22</v>
      </c>
      <c r="K988" s="118">
        <f t="shared" si="499"/>
        <v>3</v>
      </c>
      <c r="L988" s="8">
        <f t="shared" si="511"/>
        <v>1.0011278699999999</v>
      </c>
      <c r="M988" s="119">
        <f t="shared" si="498"/>
        <v>1.0083006699999999</v>
      </c>
      <c r="N988" s="119">
        <f t="shared" si="492"/>
        <v>1.2900061173307327</v>
      </c>
      <c r="O988" s="112">
        <f t="shared" si="497"/>
        <v>1.29146107</v>
      </c>
      <c r="P988" s="112">
        <f t="shared" si="503"/>
        <v>0</v>
      </c>
      <c r="Q988" s="162">
        <f t="shared" si="514"/>
        <v>0</v>
      </c>
      <c r="R988" s="30">
        <f t="shared" si="515"/>
        <v>0</v>
      </c>
      <c r="S988" s="112">
        <f t="shared" si="494"/>
        <v>0</v>
      </c>
      <c r="T988" s="122">
        <f t="shared" si="512"/>
        <v>0.20100000000000001</v>
      </c>
      <c r="U988" s="120">
        <f t="shared" si="493"/>
        <v>3</v>
      </c>
      <c r="V988" s="120">
        <v>252</v>
      </c>
      <c r="W988" s="119">
        <f t="shared" si="504"/>
        <v>1.00218279</v>
      </c>
      <c r="X988" s="112">
        <f t="shared" si="505"/>
        <v>0</v>
      </c>
      <c r="Y988" s="112">
        <f t="shared" si="506"/>
        <v>0</v>
      </c>
      <c r="Z988" s="125" t="str">
        <f t="shared" si="516"/>
        <v>A+J=</v>
      </c>
      <c r="AA988" s="117">
        <f t="shared" si="517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4"/>
      <c r="DO988" s="1"/>
      <c r="DP988" s="1"/>
      <c r="DQ988" s="1"/>
      <c r="DR988" s="1"/>
      <c r="DS988" s="1"/>
      <c r="DT988" s="1"/>
    </row>
    <row r="989" spans="1:124" ht="12.75" x14ac:dyDescent="0.2">
      <c r="A989" s="111">
        <f t="shared" si="507"/>
        <v>45254</v>
      </c>
      <c r="B989" s="112">
        <f t="shared" si="500"/>
        <v>0</v>
      </c>
      <c r="C989" s="112">
        <f t="shared" si="513"/>
        <v>0</v>
      </c>
      <c r="D989" s="113">
        <f t="shared" si="508"/>
        <v>5692.31</v>
      </c>
      <c r="E989" s="114">
        <f t="shared" si="495"/>
        <v>5739.56</v>
      </c>
      <c r="F989" s="115">
        <f t="shared" si="496"/>
        <v>45219</v>
      </c>
      <c r="G989" s="116">
        <f t="shared" si="501"/>
        <v>8.3006723105383262E-3</v>
      </c>
      <c r="H989" s="117">
        <f t="shared" si="509"/>
        <v>45280</v>
      </c>
      <c r="I989" s="117">
        <f t="shared" si="502"/>
        <v>45280</v>
      </c>
      <c r="J989" s="118">
        <f t="shared" si="510"/>
        <v>22</v>
      </c>
      <c r="K989" s="118">
        <f t="shared" si="499"/>
        <v>4</v>
      </c>
      <c r="L989" s="8">
        <f t="shared" si="511"/>
        <v>1.0015041099999999</v>
      </c>
      <c r="M989" s="119">
        <f t="shared" si="498"/>
        <v>1.0083006699999999</v>
      </c>
      <c r="N989" s="119">
        <f t="shared" si="492"/>
        <v>1.2900061173307327</v>
      </c>
      <c r="O989" s="112">
        <f t="shared" si="497"/>
        <v>1.2919464199999999</v>
      </c>
      <c r="P989" s="112">
        <f t="shared" si="503"/>
        <v>0</v>
      </c>
      <c r="Q989" s="162">
        <f t="shared" si="514"/>
        <v>0</v>
      </c>
      <c r="R989" s="30">
        <f t="shared" si="515"/>
        <v>0</v>
      </c>
      <c r="S989" s="112">
        <f t="shared" si="494"/>
        <v>0</v>
      </c>
      <c r="T989" s="122">
        <f t="shared" si="512"/>
        <v>0.20100000000000001</v>
      </c>
      <c r="U989" s="120">
        <f t="shared" si="493"/>
        <v>4</v>
      </c>
      <c r="V989" s="120">
        <v>252</v>
      </c>
      <c r="W989" s="119">
        <f t="shared" si="504"/>
        <v>1.0029114450000001</v>
      </c>
      <c r="X989" s="112">
        <f t="shared" si="505"/>
        <v>0</v>
      </c>
      <c r="Y989" s="112">
        <f t="shared" si="506"/>
        <v>0</v>
      </c>
      <c r="Z989" s="125" t="str">
        <f t="shared" si="516"/>
        <v>A+J=</v>
      </c>
      <c r="AA989" s="117">
        <f t="shared" si="517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4"/>
      <c r="DO989" s="1"/>
      <c r="DP989" s="1"/>
      <c r="DQ989" s="1"/>
      <c r="DR989" s="1"/>
      <c r="DS989" s="1"/>
      <c r="DT989" s="1"/>
    </row>
    <row r="990" spans="1:124" ht="12.75" x14ac:dyDescent="0.2">
      <c r="A990" s="111">
        <f t="shared" si="507"/>
        <v>45255</v>
      </c>
      <c r="B990" s="112">
        <f t="shared" si="500"/>
        <v>0</v>
      </c>
      <c r="C990" s="112">
        <f t="shared" si="513"/>
        <v>0</v>
      </c>
      <c r="D990" s="113">
        <f t="shared" si="508"/>
        <v>5692.31</v>
      </c>
      <c r="E990" s="114">
        <f t="shared" si="495"/>
        <v>5739.56</v>
      </c>
      <c r="F990" s="115">
        <f t="shared" si="496"/>
        <v>45219</v>
      </c>
      <c r="G990" s="116">
        <f t="shared" si="501"/>
        <v>8.3006723105383262E-3</v>
      </c>
      <c r="H990" s="117">
        <f t="shared" si="509"/>
        <v>45280</v>
      </c>
      <c r="I990" s="117">
        <f t="shared" si="502"/>
        <v>45280</v>
      </c>
      <c r="J990" s="118">
        <f t="shared" si="510"/>
        <v>22</v>
      </c>
      <c r="K990" s="118">
        <f t="shared" si="499"/>
        <v>5</v>
      </c>
      <c r="L990" s="8">
        <f t="shared" si="511"/>
        <v>1.00188049</v>
      </c>
      <c r="M990" s="119">
        <f t="shared" si="498"/>
        <v>1.0083006699999999</v>
      </c>
      <c r="N990" s="119">
        <f t="shared" si="492"/>
        <v>1.2900061173307327</v>
      </c>
      <c r="O990" s="112">
        <f t="shared" si="497"/>
        <v>1.29243196</v>
      </c>
      <c r="P990" s="112">
        <f t="shared" si="503"/>
        <v>0</v>
      </c>
      <c r="Q990" s="162">
        <f t="shared" si="514"/>
        <v>0</v>
      </c>
      <c r="R990" s="30">
        <f t="shared" si="515"/>
        <v>0</v>
      </c>
      <c r="S990" s="112">
        <f t="shared" si="494"/>
        <v>0</v>
      </c>
      <c r="T990" s="122">
        <f t="shared" si="512"/>
        <v>0.20100000000000001</v>
      </c>
      <c r="U990" s="120">
        <f t="shared" si="493"/>
        <v>5</v>
      </c>
      <c r="V990" s="120">
        <v>252</v>
      </c>
      <c r="W990" s="119">
        <f t="shared" si="504"/>
        <v>1.00364063</v>
      </c>
      <c r="X990" s="112">
        <f t="shared" si="505"/>
        <v>0</v>
      </c>
      <c r="Y990" s="112">
        <f t="shared" si="506"/>
        <v>0</v>
      </c>
      <c r="Z990" s="125" t="str">
        <f t="shared" si="516"/>
        <v>A+J=</v>
      </c>
      <c r="AA990" s="117">
        <f t="shared" si="517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4"/>
      <c r="DO990" s="1"/>
      <c r="DP990" s="1"/>
      <c r="DQ990" s="1"/>
      <c r="DR990" s="1"/>
      <c r="DS990" s="1"/>
      <c r="DT990" s="1"/>
    </row>
    <row r="991" spans="1:124" ht="12.75" x14ac:dyDescent="0.2">
      <c r="A991" s="111">
        <f t="shared" si="507"/>
        <v>45256</v>
      </c>
      <c r="B991" s="112">
        <f t="shared" si="500"/>
        <v>0</v>
      </c>
      <c r="C991" s="112">
        <f t="shared" si="513"/>
        <v>0</v>
      </c>
      <c r="D991" s="113">
        <f t="shared" si="508"/>
        <v>5692.31</v>
      </c>
      <c r="E991" s="114">
        <f t="shared" si="495"/>
        <v>5739.56</v>
      </c>
      <c r="F991" s="115">
        <f t="shared" si="496"/>
        <v>45219</v>
      </c>
      <c r="G991" s="116">
        <f t="shared" si="501"/>
        <v>8.3006723105383262E-3</v>
      </c>
      <c r="H991" s="117">
        <f t="shared" si="509"/>
        <v>45280</v>
      </c>
      <c r="I991" s="117">
        <f t="shared" si="502"/>
        <v>45280</v>
      </c>
      <c r="J991" s="118">
        <f t="shared" si="510"/>
        <v>22</v>
      </c>
      <c r="K991" s="118">
        <f t="shared" si="499"/>
        <v>5</v>
      </c>
      <c r="L991" s="8">
        <f t="shared" si="511"/>
        <v>1.00188049</v>
      </c>
      <c r="M991" s="119">
        <f t="shared" si="498"/>
        <v>1.0083006699999999</v>
      </c>
      <c r="N991" s="119">
        <f t="shared" ref="N991:N1054" si="518">IF(I991&gt;I990,N990*M991,N990)</f>
        <v>1.2900061173307327</v>
      </c>
      <c r="O991" s="112">
        <f t="shared" si="497"/>
        <v>1.29243196</v>
      </c>
      <c r="P991" s="112">
        <f t="shared" si="503"/>
        <v>0</v>
      </c>
      <c r="Q991" s="162">
        <f t="shared" si="514"/>
        <v>0</v>
      </c>
      <c r="R991" s="30">
        <f t="shared" si="515"/>
        <v>0</v>
      </c>
      <c r="S991" s="112">
        <f t="shared" si="494"/>
        <v>0</v>
      </c>
      <c r="T991" s="122">
        <f t="shared" si="512"/>
        <v>0.20100000000000001</v>
      </c>
      <c r="U991" s="120">
        <f t="shared" si="493"/>
        <v>5</v>
      </c>
      <c r="V991" s="120">
        <v>252</v>
      </c>
      <c r="W991" s="119">
        <f t="shared" si="504"/>
        <v>1.00364063</v>
      </c>
      <c r="X991" s="112">
        <f t="shared" si="505"/>
        <v>0</v>
      </c>
      <c r="Y991" s="112">
        <f t="shared" si="506"/>
        <v>0</v>
      </c>
      <c r="Z991" s="125" t="str">
        <f t="shared" si="516"/>
        <v>A+J=</v>
      </c>
      <c r="AA991" s="117">
        <f t="shared" si="517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4"/>
      <c r="DO991" s="1"/>
      <c r="DP991" s="1"/>
      <c r="DQ991" s="1"/>
      <c r="DR991" s="1"/>
      <c r="DS991" s="1"/>
      <c r="DT991" s="1"/>
    </row>
    <row r="992" spans="1:124" ht="12.75" x14ac:dyDescent="0.2">
      <c r="A992" s="111">
        <f t="shared" si="507"/>
        <v>45257</v>
      </c>
      <c r="B992" s="112">
        <f t="shared" si="500"/>
        <v>0</v>
      </c>
      <c r="C992" s="112">
        <f t="shared" si="513"/>
        <v>0</v>
      </c>
      <c r="D992" s="113">
        <f t="shared" si="508"/>
        <v>5692.31</v>
      </c>
      <c r="E992" s="114">
        <f t="shared" si="495"/>
        <v>5739.56</v>
      </c>
      <c r="F992" s="115">
        <f t="shared" si="496"/>
        <v>45219</v>
      </c>
      <c r="G992" s="116">
        <f t="shared" si="501"/>
        <v>8.3006723105383262E-3</v>
      </c>
      <c r="H992" s="117">
        <f t="shared" si="509"/>
        <v>45280</v>
      </c>
      <c r="I992" s="117">
        <f t="shared" si="502"/>
        <v>45280</v>
      </c>
      <c r="J992" s="118">
        <f t="shared" si="510"/>
        <v>22</v>
      </c>
      <c r="K992" s="118">
        <f t="shared" si="499"/>
        <v>5</v>
      </c>
      <c r="L992" s="8">
        <f t="shared" si="511"/>
        <v>1.00188049</v>
      </c>
      <c r="M992" s="119">
        <f t="shared" si="498"/>
        <v>1.0083006699999999</v>
      </c>
      <c r="N992" s="119">
        <f t="shared" si="518"/>
        <v>1.2900061173307327</v>
      </c>
      <c r="O992" s="112">
        <f t="shared" si="497"/>
        <v>1.29243196</v>
      </c>
      <c r="P992" s="112">
        <f t="shared" si="503"/>
        <v>0</v>
      </c>
      <c r="Q992" s="162">
        <f t="shared" si="514"/>
        <v>0</v>
      </c>
      <c r="R992" s="30">
        <f t="shared" si="515"/>
        <v>0</v>
      </c>
      <c r="S992" s="112">
        <f t="shared" si="494"/>
        <v>0</v>
      </c>
      <c r="T992" s="122">
        <f t="shared" si="512"/>
        <v>0.20100000000000001</v>
      </c>
      <c r="U992" s="120">
        <f t="shared" si="493"/>
        <v>5</v>
      </c>
      <c r="V992" s="120">
        <v>252</v>
      </c>
      <c r="W992" s="119">
        <f t="shared" si="504"/>
        <v>1.00364063</v>
      </c>
      <c r="X992" s="112">
        <f t="shared" si="505"/>
        <v>0</v>
      </c>
      <c r="Y992" s="112">
        <f t="shared" si="506"/>
        <v>0</v>
      </c>
      <c r="Z992" s="125" t="str">
        <f t="shared" si="516"/>
        <v>A+J=</v>
      </c>
      <c r="AA992" s="117">
        <f t="shared" si="517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4"/>
      <c r="DO992" s="1"/>
      <c r="DP992" s="1"/>
      <c r="DQ992" s="1"/>
      <c r="DR992" s="1"/>
      <c r="DS992" s="1"/>
      <c r="DT992" s="1"/>
    </row>
    <row r="993" spans="1:124" ht="12.75" x14ac:dyDescent="0.2">
      <c r="A993" s="111">
        <f t="shared" si="507"/>
        <v>45258</v>
      </c>
      <c r="B993" s="112">
        <f t="shared" si="500"/>
        <v>0</v>
      </c>
      <c r="C993" s="112">
        <f t="shared" si="513"/>
        <v>0</v>
      </c>
      <c r="D993" s="113">
        <f t="shared" si="508"/>
        <v>5692.31</v>
      </c>
      <c r="E993" s="114">
        <f t="shared" si="495"/>
        <v>5739.56</v>
      </c>
      <c r="F993" s="115">
        <f t="shared" si="496"/>
        <v>45219</v>
      </c>
      <c r="G993" s="116">
        <f t="shared" si="501"/>
        <v>8.3006723105383262E-3</v>
      </c>
      <c r="H993" s="117">
        <f t="shared" si="509"/>
        <v>45280</v>
      </c>
      <c r="I993" s="117">
        <f t="shared" si="502"/>
        <v>45280</v>
      </c>
      <c r="J993" s="118">
        <f t="shared" si="510"/>
        <v>22</v>
      </c>
      <c r="K993" s="118">
        <f t="shared" si="499"/>
        <v>6</v>
      </c>
      <c r="L993" s="8">
        <f t="shared" si="511"/>
        <v>1.0022570099999999</v>
      </c>
      <c r="M993" s="119">
        <f t="shared" si="498"/>
        <v>1.0083006699999999</v>
      </c>
      <c r="N993" s="119">
        <f t="shared" si="518"/>
        <v>1.2900061173307327</v>
      </c>
      <c r="O993" s="112">
        <f t="shared" si="497"/>
        <v>1.29291767</v>
      </c>
      <c r="P993" s="112">
        <f t="shared" si="503"/>
        <v>0</v>
      </c>
      <c r="Q993" s="162">
        <f t="shared" si="514"/>
        <v>0</v>
      </c>
      <c r="R993" s="30">
        <f t="shared" si="515"/>
        <v>0</v>
      </c>
      <c r="S993" s="112">
        <f t="shared" si="494"/>
        <v>0</v>
      </c>
      <c r="T993" s="122">
        <f t="shared" si="512"/>
        <v>0.20100000000000001</v>
      </c>
      <c r="U993" s="120">
        <f t="shared" si="493"/>
        <v>6</v>
      </c>
      <c r="V993" s="120">
        <v>252</v>
      </c>
      <c r="W993" s="119">
        <f t="shared" si="504"/>
        <v>1.0043703450000001</v>
      </c>
      <c r="X993" s="112">
        <f t="shared" si="505"/>
        <v>0</v>
      </c>
      <c r="Y993" s="112">
        <f t="shared" si="506"/>
        <v>0</v>
      </c>
      <c r="Z993" s="125" t="str">
        <f t="shared" si="516"/>
        <v>A+J=</v>
      </c>
      <c r="AA993" s="117">
        <f t="shared" si="517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4"/>
      <c r="DO993" s="1"/>
      <c r="DP993" s="1"/>
      <c r="DQ993" s="1"/>
      <c r="DR993" s="1"/>
      <c r="DS993" s="1"/>
      <c r="DT993" s="1"/>
    </row>
    <row r="994" spans="1:124" ht="12.75" x14ac:dyDescent="0.2">
      <c r="A994" s="111">
        <f t="shared" si="507"/>
        <v>45259</v>
      </c>
      <c r="B994" s="112">
        <f t="shared" si="500"/>
        <v>0</v>
      </c>
      <c r="C994" s="112">
        <f t="shared" si="513"/>
        <v>0</v>
      </c>
      <c r="D994" s="113">
        <f t="shared" si="508"/>
        <v>5692.31</v>
      </c>
      <c r="E994" s="114">
        <f t="shared" si="495"/>
        <v>5739.56</v>
      </c>
      <c r="F994" s="115">
        <f t="shared" si="496"/>
        <v>45219</v>
      </c>
      <c r="G994" s="116">
        <f t="shared" si="501"/>
        <v>8.3006723105383262E-3</v>
      </c>
      <c r="H994" s="117">
        <f t="shared" si="509"/>
        <v>45280</v>
      </c>
      <c r="I994" s="117">
        <f t="shared" si="502"/>
        <v>45280</v>
      </c>
      <c r="J994" s="118">
        <f t="shared" si="510"/>
        <v>22</v>
      </c>
      <c r="K994" s="118">
        <f t="shared" si="499"/>
        <v>7</v>
      </c>
      <c r="L994" s="8">
        <f t="shared" si="511"/>
        <v>1.00263368</v>
      </c>
      <c r="M994" s="119">
        <f t="shared" si="498"/>
        <v>1.0083006699999999</v>
      </c>
      <c r="N994" s="119">
        <f t="shared" si="518"/>
        <v>1.2900061173307327</v>
      </c>
      <c r="O994" s="112">
        <f t="shared" si="497"/>
        <v>1.2934035800000001</v>
      </c>
      <c r="P994" s="112">
        <f t="shared" si="503"/>
        <v>0</v>
      </c>
      <c r="Q994" s="162">
        <f t="shared" si="514"/>
        <v>0</v>
      </c>
      <c r="R994" s="30">
        <f t="shared" si="515"/>
        <v>0</v>
      </c>
      <c r="S994" s="112">
        <f t="shared" si="494"/>
        <v>0</v>
      </c>
      <c r="T994" s="122">
        <f t="shared" si="512"/>
        <v>0.20100000000000001</v>
      </c>
      <c r="U994" s="120">
        <f t="shared" si="493"/>
        <v>7</v>
      </c>
      <c r="V994" s="120">
        <v>252</v>
      </c>
      <c r="W994" s="119">
        <f t="shared" si="504"/>
        <v>1.0051005900000001</v>
      </c>
      <c r="X994" s="112">
        <f t="shared" si="505"/>
        <v>0</v>
      </c>
      <c r="Y994" s="112">
        <f t="shared" si="506"/>
        <v>0</v>
      </c>
      <c r="Z994" s="125" t="str">
        <f t="shared" si="516"/>
        <v>A+J=</v>
      </c>
      <c r="AA994" s="117">
        <f t="shared" si="517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4"/>
      <c r="DO994" s="1"/>
      <c r="DP994" s="1"/>
      <c r="DQ994" s="1"/>
      <c r="DR994" s="1"/>
      <c r="DS994" s="1"/>
      <c r="DT994" s="1"/>
    </row>
    <row r="995" spans="1:124" ht="12.75" x14ac:dyDescent="0.2">
      <c r="A995" s="111">
        <f t="shared" si="507"/>
        <v>45260</v>
      </c>
      <c r="B995" s="112">
        <f t="shared" si="500"/>
        <v>0</v>
      </c>
      <c r="C995" s="112">
        <f t="shared" si="513"/>
        <v>0</v>
      </c>
      <c r="D995" s="113">
        <f t="shared" si="508"/>
        <v>5692.31</v>
      </c>
      <c r="E995" s="114">
        <f t="shared" si="495"/>
        <v>5739.56</v>
      </c>
      <c r="F995" s="115">
        <f t="shared" si="496"/>
        <v>45219</v>
      </c>
      <c r="G995" s="116">
        <f t="shared" si="501"/>
        <v>8.3006723105383262E-3</v>
      </c>
      <c r="H995" s="117">
        <f t="shared" si="509"/>
        <v>45280</v>
      </c>
      <c r="I995" s="117">
        <f t="shared" si="502"/>
        <v>45280</v>
      </c>
      <c r="J995" s="118">
        <f t="shared" si="510"/>
        <v>22</v>
      </c>
      <c r="K995" s="118">
        <f t="shared" si="499"/>
        <v>8</v>
      </c>
      <c r="L995" s="8">
        <f t="shared" si="511"/>
        <v>1.0030104900000001</v>
      </c>
      <c r="M995" s="119">
        <f t="shared" si="498"/>
        <v>1.0083006699999999</v>
      </c>
      <c r="N995" s="119">
        <f t="shared" si="518"/>
        <v>1.2900061173307327</v>
      </c>
      <c r="O995" s="112">
        <f t="shared" si="497"/>
        <v>1.2938896600000001</v>
      </c>
      <c r="P995" s="112">
        <f t="shared" si="503"/>
        <v>0</v>
      </c>
      <c r="Q995" s="162">
        <f t="shared" si="514"/>
        <v>0</v>
      </c>
      <c r="R995" s="30">
        <f t="shared" si="515"/>
        <v>0</v>
      </c>
      <c r="S995" s="112">
        <f t="shared" si="494"/>
        <v>0</v>
      </c>
      <c r="T995" s="122">
        <f t="shared" si="512"/>
        <v>0.20100000000000001</v>
      </c>
      <c r="U995" s="120">
        <f t="shared" si="493"/>
        <v>8</v>
      </c>
      <c r="V995" s="120">
        <v>252</v>
      </c>
      <c r="W995" s="119">
        <f t="shared" si="504"/>
        <v>1.005831366</v>
      </c>
      <c r="X995" s="112">
        <f t="shared" si="505"/>
        <v>0</v>
      </c>
      <c r="Y995" s="112">
        <f t="shared" si="506"/>
        <v>0</v>
      </c>
      <c r="Z995" s="125" t="str">
        <f t="shared" si="516"/>
        <v>A+J=</v>
      </c>
      <c r="AA995" s="117">
        <f t="shared" si="517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4"/>
      <c r="DO995" s="1"/>
      <c r="DP995" s="1"/>
      <c r="DQ995" s="1"/>
      <c r="DR995" s="1"/>
      <c r="DS995" s="1"/>
      <c r="DT995" s="1"/>
    </row>
    <row r="996" spans="1:124" ht="12.75" x14ac:dyDescent="0.2">
      <c r="A996" s="111">
        <f t="shared" si="507"/>
        <v>45261</v>
      </c>
      <c r="B996" s="112">
        <f t="shared" si="500"/>
        <v>0</v>
      </c>
      <c r="C996" s="112">
        <f t="shared" si="513"/>
        <v>0</v>
      </c>
      <c r="D996" s="113">
        <f t="shared" si="508"/>
        <v>5692.31</v>
      </c>
      <c r="E996" s="114">
        <f t="shared" si="495"/>
        <v>5739.56</v>
      </c>
      <c r="F996" s="115">
        <f t="shared" si="496"/>
        <v>45219</v>
      </c>
      <c r="G996" s="116">
        <f t="shared" si="501"/>
        <v>8.3006723105383262E-3</v>
      </c>
      <c r="H996" s="117">
        <f t="shared" si="509"/>
        <v>45280</v>
      </c>
      <c r="I996" s="117">
        <f t="shared" si="502"/>
        <v>45280</v>
      </c>
      <c r="J996" s="118">
        <f t="shared" si="510"/>
        <v>22</v>
      </c>
      <c r="K996" s="118">
        <f t="shared" si="499"/>
        <v>9</v>
      </c>
      <c r="L996" s="8">
        <f t="shared" si="511"/>
        <v>1.0033874300000001</v>
      </c>
      <c r="M996" s="119">
        <f t="shared" si="498"/>
        <v>1.0083006699999999</v>
      </c>
      <c r="N996" s="119">
        <f t="shared" si="518"/>
        <v>1.2900061173307327</v>
      </c>
      <c r="O996" s="112">
        <f t="shared" si="497"/>
        <v>1.29437592</v>
      </c>
      <c r="P996" s="112">
        <f t="shared" si="503"/>
        <v>0</v>
      </c>
      <c r="Q996" s="162">
        <f t="shared" si="514"/>
        <v>0</v>
      </c>
      <c r="R996" s="30">
        <f t="shared" si="515"/>
        <v>0</v>
      </c>
      <c r="S996" s="112">
        <f t="shared" si="494"/>
        <v>0</v>
      </c>
      <c r="T996" s="122">
        <f t="shared" si="512"/>
        <v>0.20100000000000001</v>
      </c>
      <c r="U996" s="120">
        <f t="shared" si="493"/>
        <v>9</v>
      </c>
      <c r="V996" s="120">
        <v>252</v>
      </c>
      <c r="W996" s="119">
        <f t="shared" si="504"/>
        <v>1.006562674</v>
      </c>
      <c r="X996" s="112">
        <f t="shared" si="505"/>
        <v>0</v>
      </c>
      <c r="Y996" s="112">
        <f t="shared" si="506"/>
        <v>0</v>
      </c>
      <c r="Z996" s="125" t="str">
        <f t="shared" si="516"/>
        <v>A+J=</v>
      </c>
      <c r="AA996" s="117">
        <f t="shared" si="517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4"/>
      <c r="DO996" s="1"/>
      <c r="DP996" s="1"/>
      <c r="DQ996" s="1"/>
      <c r="DR996" s="1"/>
      <c r="DS996" s="1"/>
      <c r="DT996" s="1"/>
    </row>
    <row r="997" spans="1:124" ht="12.75" x14ac:dyDescent="0.2">
      <c r="A997" s="111">
        <f t="shared" si="507"/>
        <v>45262</v>
      </c>
      <c r="B997" s="112">
        <f t="shared" si="500"/>
        <v>0</v>
      </c>
      <c r="C997" s="112">
        <f t="shared" si="513"/>
        <v>0</v>
      </c>
      <c r="D997" s="113">
        <f t="shared" si="508"/>
        <v>5692.31</v>
      </c>
      <c r="E997" s="114">
        <f t="shared" si="495"/>
        <v>5739.56</v>
      </c>
      <c r="F997" s="115">
        <f t="shared" si="496"/>
        <v>45219</v>
      </c>
      <c r="G997" s="116">
        <f t="shared" si="501"/>
        <v>8.3006723105383262E-3</v>
      </c>
      <c r="H997" s="117">
        <f t="shared" si="509"/>
        <v>45280</v>
      </c>
      <c r="I997" s="117">
        <f t="shared" si="502"/>
        <v>45280</v>
      </c>
      <c r="J997" s="118">
        <f t="shared" si="510"/>
        <v>22</v>
      </c>
      <c r="K997" s="118">
        <f t="shared" si="499"/>
        <v>10</v>
      </c>
      <c r="L997" s="8">
        <f t="shared" si="511"/>
        <v>1.00376452</v>
      </c>
      <c r="M997" s="119">
        <f t="shared" si="498"/>
        <v>1.0083006699999999</v>
      </c>
      <c r="N997" s="119">
        <f t="shared" si="518"/>
        <v>1.2900061173307327</v>
      </c>
      <c r="O997" s="112">
        <f t="shared" si="497"/>
        <v>1.2948623699999999</v>
      </c>
      <c r="P997" s="112">
        <f t="shared" si="503"/>
        <v>0</v>
      </c>
      <c r="Q997" s="162">
        <f t="shared" si="514"/>
        <v>0</v>
      </c>
      <c r="R997" s="30">
        <f t="shared" si="515"/>
        <v>0</v>
      </c>
      <c r="S997" s="112">
        <f t="shared" si="494"/>
        <v>0</v>
      </c>
      <c r="T997" s="122">
        <f t="shared" si="512"/>
        <v>0.20100000000000001</v>
      </c>
      <c r="U997" s="120">
        <f t="shared" ref="U997:U1060" si="519">IF(Q996&gt;0,1,IF(K997=K996,U996,U996+1))</f>
        <v>10</v>
      </c>
      <c r="V997" s="120">
        <v>252</v>
      </c>
      <c r="W997" s="119">
        <f t="shared" si="504"/>
        <v>1.007294514</v>
      </c>
      <c r="X997" s="112">
        <f t="shared" si="505"/>
        <v>0</v>
      </c>
      <c r="Y997" s="112">
        <f t="shared" si="506"/>
        <v>0</v>
      </c>
      <c r="Z997" s="125" t="str">
        <f t="shared" si="516"/>
        <v>A+J=</v>
      </c>
      <c r="AA997" s="117">
        <f t="shared" si="517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4"/>
      <c r="DO997" s="1"/>
      <c r="DP997" s="1"/>
      <c r="DQ997" s="1"/>
      <c r="DR997" s="1"/>
      <c r="DS997" s="1"/>
      <c r="DT997" s="1"/>
    </row>
    <row r="998" spans="1:124" ht="12.75" x14ac:dyDescent="0.2">
      <c r="A998" s="111">
        <f t="shared" si="507"/>
        <v>45263</v>
      </c>
      <c r="B998" s="112">
        <f t="shared" si="500"/>
        <v>0</v>
      </c>
      <c r="C998" s="112">
        <f t="shared" si="513"/>
        <v>0</v>
      </c>
      <c r="D998" s="113">
        <f t="shared" si="508"/>
        <v>5692.31</v>
      </c>
      <c r="E998" s="114">
        <f t="shared" si="495"/>
        <v>5739.56</v>
      </c>
      <c r="F998" s="115">
        <f t="shared" si="496"/>
        <v>45219</v>
      </c>
      <c r="G998" s="116">
        <f t="shared" si="501"/>
        <v>8.3006723105383262E-3</v>
      </c>
      <c r="H998" s="117">
        <f t="shared" si="509"/>
        <v>45280</v>
      </c>
      <c r="I998" s="117">
        <f t="shared" si="502"/>
        <v>45280</v>
      </c>
      <c r="J998" s="118">
        <f t="shared" si="510"/>
        <v>22</v>
      </c>
      <c r="K998" s="118">
        <f t="shared" si="499"/>
        <v>10</v>
      </c>
      <c r="L998" s="8">
        <f t="shared" si="511"/>
        <v>1.00376452</v>
      </c>
      <c r="M998" s="119">
        <f t="shared" si="498"/>
        <v>1.0083006699999999</v>
      </c>
      <c r="N998" s="119">
        <f t="shared" si="518"/>
        <v>1.2900061173307327</v>
      </c>
      <c r="O998" s="112">
        <f t="shared" si="497"/>
        <v>1.2948623699999999</v>
      </c>
      <c r="P998" s="112">
        <f t="shared" si="503"/>
        <v>0</v>
      </c>
      <c r="Q998" s="162">
        <f t="shared" si="514"/>
        <v>0</v>
      </c>
      <c r="R998" s="30">
        <f t="shared" si="515"/>
        <v>0</v>
      </c>
      <c r="S998" s="112">
        <f t="shared" si="494"/>
        <v>0</v>
      </c>
      <c r="T998" s="122">
        <f t="shared" si="512"/>
        <v>0.20100000000000001</v>
      </c>
      <c r="U998" s="120">
        <f t="shared" si="519"/>
        <v>10</v>
      </c>
      <c r="V998" s="120">
        <v>252</v>
      </c>
      <c r="W998" s="119">
        <f t="shared" si="504"/>
        <v>1.007294514</v>
      </c>
      <c r="X998" s="112">
        <f t="shared" si="505"/>
        <v>0</v>
      </c>
      <c r="Y998" s="112">
        <f t="shared" si="506"/>
        <v>0</v>
      </c>
      <c r="Z998" s="125" t="str">
        <f t="shared" si="516"/>
        <v>A+J=</v>
      </c>
      <c r="AA998" s="117">
        <f t="shared" si="517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4"/>
      <c r="DO998" s="1"/>
      <c r="DP998" s="1"/>
      <c r="DQ998" s="1"/>
      <c r="DR998" s="1"/>
      <c r="DS998" s="1"/>
      <c r="DT998" s="1"/>
    </row>
    <row r="999" spans="1:124" ht="12.75" x14ac:dyDescent="0.2">
      <c r="A999" s="111">
        <f t="shared" si="507"/>
        <v>45264</v>
      </c>
      <c r="B999" s="112">
        <f t="shared" si="500"/>
        <v>0</v>
      </c>
      <c r="C999" s="112">
        <f t="shared" si="513"/>
        <v>0</v>
      </c>
      <c r="D999" s="113">
        <f t="shared" si="508"/>
        <v>5692.31</v>
      </c>
      <c r="E999" s="114">
        <f t="shared" si="495"/>
        <v>5739.56</v>
      </c>
      <c r="F999" s="115">
        <f t="shared" si="496"/>
        <v>45219</v>
      </c>
      <c r="G999" s="116">
        <f t="shared" si="501"/>
        <v>8.3006723105383262E-3</v>
      </c>
      <c r="H999" s="117">
        <f t="shared" si="509"/>
        <v>45280</v>
      </c>
      <c r="I999" s="117">
        <f t="shared" si="502"/>
        <v>45280</v>
      </c>
      <c r="J999" s="118">
        <f t="shared" si="510"/>
        <v>22</v>
      </c>
      <c r="K999" s="118">
        <f t="shared" si="499"/>
        <v>10</v>
      </c>
      <c r="L999" s="8">
        <f t="shared" si="511"/>
        <v>1.00376452</v>
      </c>
      <c r="M999" s="119">
        <f t="shared" si="498"/>
        <v>1.0083006699999999</v>
      </c>
      <c r="N999" s="119">
        <f t="shared" si="518"/>
        <v>1.2900061173307327</v>
      </c>
      <c r="O999" s="112">
        <f t="shared" si="497"/>
        <v>1.2948623699999999</v>
      </c>
      <c r="P999" s="112">
        <f t="shared" si="503"/>
        <v>0</v>
      </c>
      <c r="Q999" s="162">
        <f t="shared" si="514"/>
        <v>0</v>
      </c>
      <c r="R999" s="30">
        <f t="shared" si="515"/>
        <v>0</v>
      </c>
      <c r="S999" s="112">
        <f t="shared" ref="S999:S1062" si="520">IF(R999&gt;0,TRUNC(R999*P999,8),0)</f>
        <v>0</v>
      </c>
      <c r="T999" s="122">
        <f t="shared" si="512"/>
        <v>0.20100000000000001</v>
      </c>
      <c r="U999" s="120">
        <f t="shared" si="519"/>
        <v>10</v>
      </c>
      <c r="V999" s="120">
        <v>252</v>
      </c>
      <c r="W999" s="119">
        <f t="shared" si="504"/>
        <v>1.007294514</v>
      </c>
      <c r="X999" s="112">
        <f t="shared" si="505"/>
        <v>0</v>
      </c>
      <c r="Y999" s="112">
        <f t="shared" si="506"/>
        <v>0</v>
      </c>
      <c r="Z999" s="125" t="str">
        <f t="shared" si="516"/>
        <v>A+J=</v>
      </c>
      <c r="AA999" s="117">
        <f t="shared" si="517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4"/>
      <c r="DO999" s="1"/>
      <c r="DP999" s="1"/>
      <c r="DQ999" s="1"/>
      <c r="DR999" s="1"/>
      <c r="DS999" s="1"/>
      <c r="DT999" s="1"/>
    </row>
    <row r="1000" spans="1:124" ht="12.75" x14ac:dyDescent="0.2">
      <c r="A1000" s="111">
        <f t="shared" si="507"/>
        <v>45265</v>
      </c>
      <c r="B1000" s="112">
        <f t="shared" si="500"/>
        <v>0</v>
      </c>
      <c r="C1000" s="112">
        <f t="shared" si="513"/>
        <v>0</v>
      </c>
      <c r="D1000" s="113">
        <f t="shared" si="508"/>
        <v>5692.31</v>
      </c>
      <c r="E1000" s="114">
        <f t="shared" ref="E1000:E1063" si="521">IF($K1000=1,VLOOKUP($A999,$AO$10:$AS$131,4),E999)</f>
        <v>5739.56</v>
      </c>
      <c r="F1000" s="115">
        <f t="shared" ref="F1000:F1063" si="522">IF($K1000=1,VLOOKUP($A999,$AO$10:$AS$131,5),F999)</f>
        <v>45219</v>
      </c>
      <c r="G1000" s="116">
        <f t="shared" si="501"/>
        <v>8.3006723105383262E-3</v>
      </c>
      <c r="H1000" s="117">
        <f t="shared" si="509"/>
        <v>45280</v>
      </c>
      <c r="I1000" s="117">
        <f t="shared" si="502"/>
        <v>45280</v>
      </c>
      <c r="J1000" s="118">
        <f t="shared" si="510"/>
        <v>22</v>
      </c>
      <c r="K1000" s="118">
        <f t="shared" si="499"/>
        <v>11</v>
      </c>
      <c r="L1000" s="8">
        <f t="shared" si="511"/>
        <v>1.0041417500000001</v>
      </c>
      <c r="M1000" s="119">
        <f t="shared" si="498"/>
        <v>1.0083006699999999</v>
      </c>
      <c r="N1000" s="119">
        <f t="shared" si="518"/>
        <v>1.2900061173307327</v>
      </c>
      <c r="O1000" s="112">
        <f t="shared" si="497"/>
        <v>1.2953490000000001</v>
      </c>
      <c r="P1000" s="112">
        <f t="shared" si="503"/>
        <v>0</v>
      </c>
      <c r="Q1000" s="162">
        <f t="shared" si="514"/>
        <v>0</v>
      </c>
      <c r="R1000" s="30">
        <f t="shared" si="515"/>
        <v>0</v>
      </c>
      <c r="S1000" s="112">
        <f t="shared" si="520"/>
        <v>0</v>
      </c>
      <c r="T1000" s="122">
        <f t="shared" si="512"/>
        <v>0.20100000000000001</v>
      </c>
      <c r="U1000" s="120">
        <f t="shared" si="519"/>
        <v>11</v>
      </c>
      <c r="V1000" s="120">
        <v>252</v>
      </c>
      <c r="W1000" s="119">
        <f t="shared" si="504"/>
        <v>1.008026885</v>
      </c>
      <c r="X1000" s="112">
        <f t="shared" si="505"/>
        <v>0</v>
      </c>
      <c r="Y1000" s="112">
        <f t="shared" si="506"/>
        <v>0</v>
      </c>
      <c r="Z1000" s="125" t="str">
        <f t="shared" si="516"/>
        <v>A+J=</v>
      </c>
      <c r="AA1000" s="117">
        <f t="shared" si="517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4"/>
      <c r="DO1000" s="1"/>
      <c r="DP1000" s="1"/>
      <c r="DQ1000" s="1"/>
      <c r="DR1000" s="1"/>
      <c r="DS1000" s="1"/>
      <c r="DT1000" s="1"/>
    </row>
    <row r="1001" spans="1:124" ht="12.75" x14ac:dyDescent="0.2">
      <c r="A1001" s="111">
        <f t="shared" si="507"/>
        <v>45266</v>
      </c>
      <c r="B1001" s="112">
        <f t="shared" si="500"/>
        <v>0</v>
      </c>
      <c r="C1001" s="112">
        <f t="shared" si="513"/>
        <v>0</v>
      </c>
      <c r="D1001" s="113">
        <f t="shared" si="508"/>
        <v>5692.31</v>
      </c>
      <c r="E1001" s="114">
        <f t="shared" si="521"/>
        <v>5739.56</v>
      </c>
      <c r="F1001" s="115">
        <f t="shared" si="522"/>
        <v>45219</v>
      </c>
      <c r="G1001" s="116">
        <f t="shared" si="501"/>
        <v>8.3006723105383262E-3</v>
      </c>
      <c r="H1001" s="117">
        <f t="shared" si="509"/>
        <v>45280</v>
      </c>
      <c r="I1001" s="117">
        <f t="shared" si="502"/>
        <v>45280</v>
      </c>
      <c r="J1001" s="118">
        <f t="shared" si="510"/>
        <v>22</v>
      </c>
      <c r="K1001" s="118">
        <f t="shared" si="499"/>
        <v>12</v>
      </c>
      <c r="L1001" s="8">
        <f t="shared" si="511"/>
        <v>1.00451913</v>
      </c>
      <c r="M1001" s="119">
        <f t="shared" si="498"/>
        <v>1.0083006699999999</v>
      </c>
      <c r="N1001" s="119">
        <f t="shared" si="518"/>
        <v>1.2900061173307327</v>
      </c>
      <c r="O1001" s="112">
        <f t="shared" ref="O1001:O1064" si="523">TRUNC(TRUNC((L1001*N1001),15),8)</f>
        <v>1.29583582</v>
      </c>
      <c r="P1001" s="112">
        <f t="shared" si="503"/>
        <v>0</v>
      </c>
      <c r="Q1001" s="162">
        <f t="shared" si="514"/>
        <v>0</v>
      </c>
      <c r="R1001" s="30">
        <f t="shared" si="515"/>
        <v>0</v>
      </c>
      <c r="S1001" s="112">
        <f t="shared" si="520"/>
        <v>0</v>
      </c>
      <c r="T1001" s="122">
        <f t="shared" si="512"/>
        <v>0.20100000000000001</v>
      </c>
      <c r="U1001" s="120">
        <f t="shared" si="519"/>
        <v>12</v>
      </c>
      <c r="V1001" s="120">
        <v>252</v>
      </c>
      <c r="W1001" s="119">
        <f t="shared" si="504"/>
        <v>1.008759789</v>
      </c>
      <c r="X1001" s="112">
        <f t="shared" si="505"/>
        <v>0</v>
      </c>
      <c r="Y1001" s="112">
        <f t="shared" si="506"/>
        <v>0</v>
      </c>
      <c r="Z1001" s="125" t="str">
        <f t="shared" si="516"/>
        <v>A+J=</v>
      </c>
      <c r="AA1001" s="117">
        <f t="shared" si="517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4"/>
      <c r="DO1001" s="1"/>
      <c r="DP1001" s="1"/>
      <c r="DQ1001" s="1"/>
      <c r="DR1001" s="1"/>
      <c r="DS1001" s="1"/>
      <c r="DT1001" s="1"/>
    </row>
    <row r="1002" spans="1:124" ht="12.75" x14ac:dyDescent="0.2">
      <c r="A1002" s="111">
        <f t="shared" si="507"/>
        <v>45267</v>
      </c>
      <c r="B1002" s="112">
        <f t="shared" si="500"/>
        <v>0</v>
      </c>
      <c r="C1002" s="112">
        <f t="shared" si="513"/>
        <v>0</v>
      </c>
      <c r="D1002" s="113">
        <f t="shared" si="508"/>
        <v>5692.31</v>
      </c>
      <c r="E1002" s="114">
        <f t="shared" si="521"/>
        <v>5739.56</v>
      </c>
      <c r="F1002" s="115">
        <f t="shared" si="522"/>
        <v>45219</v>
      </c>
      <c r="G1002" s="116">
        <f t="shared" si="501"/>
        <v>8.3006723105383262E-3</v>
      </c>
      <c r="H1002" s="117">
        <f t="shared" si="509"/>
        <v>45280</v>
      </c>
      <c r="I1002" s="117">
        <f t="shared" si="502"/>
        <v>45280</v>
      </c>
      <c r="J1002" s="118">
        <f t="shared" si="510"/>
        <v>22</v>
      </c>
      <c r="K1002" s="118">
        <f t="shared" si="499"/>
        <v>13</v>
      </c>
      <c r="L1002" s="8">
        <f t="shared" si="511"/>
        <v>1.0048966399999999</v>
      </c>
      <c r="M1002" s="119">
        <f t="shared" ref="M1002:M1065" si="524">IF(I1002&gt;I1001,L1001,M1001)</f>
        <v>1.0083006699999999</v>
      </c>
      <c r="N1002" s="119">
        <f t="shared" si="518"/>
        <v>1.2900061173307327</v>
      </c>
      <c r="O1002" s="112">
        <f t="shared" si="523"/>
        <v>1.2963228099999999</v>
      </c>
      <c r="P1002" s="112">
        <f t="shared" si="503"/>
        <v>0</v>
      </c>
      <c r="Q1002" s="162">
        <f t="shared" si="514"/>
        <v>0</v>
      </c>
      <c r="R1002" s="30">
        <f t="shared" si="515"/>
        <v>0</v>
      </c>
      <c r="S1002" s="112">
        <f t="shared" si="520"/>
        <v>0</v>
      </c>
      <c r="T1002" s="122">
        <f t="shared" si="512"/>
        <v>0.20100000000000001</v>
      </c>
      <c r="U1002" s="120">
        <f t="shared" si="519"/>
        <v>13</v>
      </c>
      <c r="V1002" s="120">
        <v>252</v>
      </c>
      <c r="W1002" s="119">
        <f t="shared" si="504"/>
        <v>1.009493226</v>
      </c>
      <c r="X1002" s="112">
        <f t="shared" si="505"/>
        <v>0</v>
      </c>
      <c r="Y1002" s="112">
        <f t="shared" si="506"/>
        <v>0</v>
      </c>
      <c r="Z1002" s="125" t="str">
        <f t="shared" si="516"/>
        <v>A+J=</v>
      </c>
      <c r="AA1002" s="117">
        <f t="shared" si="517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4"/>
      <c r="DO1002" s="1"/>
      <c r="DP1002" s="1"/>
      <c r="DQ1002" s="1"/>
      <c r="DR1002" s="1"/>
      <c r="DS1002" s="1"/>
      <c r="DT1002" s="1"/>
    </row>
    <row r="1003" spans="1:124" ht="12.75" x14ac:dyDescent="0.2">
      <c r="A1003" s="111">
        <f t="shared" si="507"/>
        <v>45268</v>
      </c>
      <c r="B1003" s="112">
        <f t="shared" si="500"/>
        <v>0</v>
      </c>
      <c r="C1003" s="112">
        <f t="shared" si="513"/>
        <v>0</v>
      </c>
      <c r="D1003" s="113">
        <f t="shared" si="508"/>
        <v>5692.31</v>
      </c>
      <c r="E1003" s="114">
        <f t="shared" si="521"/>
        <v>5739.56</v>
      </c>
      <c r="F1003" s="115">
        <f t="shared" si="522"/>
        <v>45219</v>
      </c>
      <c r="G1003" s="116">
        <f t="shared" si="501"/>
        <v>8.3006723105383262E-3</v>
      </c>
      <c r="H1003" s="117">
        <f t="shared" si="509"/>
        <v>45280</v>
      </c>
      <c r="I1003" s="117">
        <f t="shared" si="502"/>
        <v>45280</v>
      </c>
      <c r="J1003" s="118">
        <f t="shared" si="510"/>
        <v>22</v>
      </c>
      <c r="K1003" s="118">
        <f t="shared" si="499"/>
        <v>14</v>
      </c>
      <c r="L1003" s="8">
        <f t="shared" si="511"/>
        <v>1.0052743</v>
      </c>
      <c r="M1003" s="119">
        <f t="shared" si="524"/>
        <v>1.0083006699999999</v>
      </c>
      <c r="N1003" s="119">
        <f t="shared" si="518"/>
        <v>1.2900061173307327</v>
      </c>
      <c r="O1003" s="112">
        <f t="shared" si="523"/>
        <v>1.2968099900000001</v>
      </c>
      <c r="P1003" s="112">
        <f t="shared" si="503"/>
        <v>0</v>
      </c>
      <c r="Q1003" s="162">
        <f t="shared" si="514"/>
        <v>0</v>
      </c>
      <c r="R1003" s="30">
        <f t="shared" si="515"/>
        <v>0</v>
      </c>
      <c r="S1003" s="112">
        <f t="shared" si="520"/>
        <v>0</v>
      </c>
      <c r="T1003" s="122">
        <f t="shared" si="512"/>
        <v>0.20100000000000001</v>
      </c>
      <c r="U1003" s="120">
        <f t="shared" si="519"/>
        <v>14</v>
      </c>
      <c r="V1003" s="120">
        <v>252</v>
      </c>
      <c r="W1003" s="119">
        <f t="shared" si="504"/>
        <v>1.010227196</v>
      </c>
      <c r="X1003" s="112">
        <f t="shared" si="505"/>
        <v>0</v>
      </c>
      <c r="Y1003" s="112">
        <f t="shared" si="506"/>
        <v>0</v>
      </c>
      <c r="Z1003" s="125" t="str">
        <f t="shared" si="516"/>
        <v>A+J=</v>
      </c>
      <c r="AA1003" s="117">
        <f t="shared" si="517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4"/>
      <c r="DO1003" s="1"/>
      <c r="DP1003" s="1"/>
      <c r="DQ1003" s="1"/>
      <c r="DR1003" s="1"/>
      <c r="DS1003" s="1"/>
      <c r="DT1003" s="1"/>
    </row>
    <row r="1004" spans="1:124" ht="12.75" x14ac:dyDescent="0.2">
      <c r="A1004" s="111">
        <f t="shared" si="507"/>
        <v>45269</v>
      </c>
      <c r="B1004" s="112">
        <f t="shared" si="500"/>
        <v>0</v>
      </c>
      <c r="C1004" s="112">
        <f t="shared" si="513"/>
        <v>0</v>
      </c>
      <c r="D1004" s="113">
        <f t="shared" si="508"/>
        <v>5692.31</v>
      </c>
      <c r="E1004" s="114">
        <f t="shared" si="521"/>
        <v>5739.56</v>
      </c>
      <c r="F1004" s="115">
        <f t="shared" si="522"/>
        <v>45219</v>
      </c>
      <c r="G1004" s="116">
        <f t="shared" si="501"/>
        <v>8.3006723105383262E-3</v>
      </c>
      <c r="H1004" s="117">
        <f t="shared" si="509"/>
        <v>45280</v>
      </c>
      <c r="I1004" s="117">
        <f t="shared" si="502"/>
        <v>45280</v>
      </c>
      <c r="J1004" s="118">
        <f t="shared" si="510"/>
        <v>22</v>
      </c>
      <c r="K1004" s="118">
        <f t="shared" si="499"/>
        <v>15</v>
      </c>
      <c r="L1004" s="8">
        <f t="shared" si="511"/>
        <v>1.0056521</v>
      </c>
      <c r="M1004" s="119">
        <f t="shared" si="524"/>
        <v>1.0083006699999999</v>
      </c>
      <c r="N1004" s="119">
        <f t="shared" si="518"/>
        <v>1.2900061173307327</v>
      </c>
      <c r="O1004" s="112">
        <f t="shared" si="523"/>
        <v>1.29729736</v>
      </c>
      <c r="P1004" s="112">
        <f t="shared" si="503"/>
        <v>0</v>
      </c>
      <c r="Q1004" s="162">
        <f t="shared" si="514"/>
        <v>0</v>
      </c>
      <c r="R1004" s="30">
        <f t="shared" si="515"/>
        <v>0</v>
      </c>
      <c r="S1004" s="112">
        <f t="shared" si="520"/>
        <v>0</v>
      </c>
      <c r="T1004" s="122">
        <f t="shared" si="512"/>
        <v>0.20100000000000001</v>
      </c>
      <c r="U1004" s="120">
        <f t="shared" si="519"/>
        <v>15</v>
      </c>
      <c r="V1004" s="120">
        <v>252</v>
      </c>
      <c r="W1004" s="119">
        <f t="shared" si="504"/>
        <v>1.0109617</v>
      </c>
      <c r="X1004" s="112">
        <f t="shared" si="505"/>
        <v>0</v>
      </c>
      <c r="Y1004" s="112">
        <f t="shared" si="506"/>
        <v>0</v>
      </c>
      <c r="Z1004" s="125" t="str">
        <f t="shared" si="516"/>
        <v>A+J=</v>
      </c>
      <c r="AA1004" s="117">
        <f t="shared" si="517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4"/>
      <c r="DO1004" s="1"/>
      <c r="DP1004" s="1"/>
      <c r="DQ1004" s="1"/>
      <c r="DR1004" s="1"/>
      <c r="DS1004" s="1"/>
      <c r="DT1004" s="1"/>
    </row>
    <row r="1005" spans="1:124" ht="12.75" x14ac:dyDescent="0.2">
      <c r="A1005" s="111">
        <f t="shared" si="507"/>
        <v>45270</v>
      </c>
      <c r="B1005" s="112">
        <f t="shared" si="500"/>
        <v>0</v>
      </c>
      <c r="C1005" s="112">
        <f t="shared" si="513"/>
        <v>0</v>
      </c>
      <c r="D1005" s="113">
        <f t="shared" si="508"/>
        <v>5692.31</v>
      </c>
      <c r="E1005" s="114">
        <f t="shared" si="521"/>
        <v>5739.56</v>
      </c>
      <c r="F1005" s="115">
        <f t="shared" si="522"/>
        <v>45219</v>
      </c>
      <c r="G1005" s="116">
        <f t="shared" si="501"/>
        <v>8.3006723105383262E-3</v>
      </c>
      <c r="H1005" s="117">
        <f t="shared" si="509"/>
        <v>45280</v>
      </c>
      <c r="I1005" s="117">
        <f t="shared" si="502"/>
        <v>45280</v>
      </c>
      <c r="J1005" s="118">
        <f t="shared" si="510"/>
        <v>22</v>
      </c>
      <c r="K1005" s="118">
        <f t="shared" si="499"/>
        <v>15</v>
      </c>
      <c r="L1005" s="8">
        <f t="shared" si="511"/>
        <v>1.0056521</v>
      </c>
      <c r="M1005" s="119">
        <f t="shared" si="524"/>
        <v>1.0083006699999999</v>
      </c>
      <c r="N1005" s="119">
        <f t="shared" si="518"/>
        <v>1.2900061173307327</v>
      </c>
      <c r="O1005" s="112">
        <f t="shared" si="523"/>
        <v>1.29729736</v>
      </c>
      <c r="P1005" s="112">
        <f t="shared" si="503"/>
        <v>0</v>
      </c>
      <c r="Q1005" s="162">
        <f t="shared" si="514"/>
        <v>0</v>
      </c>
      <c r="R1005" s="30">
        <f t="shared" si="515"/>
        <v>0</v>
      </c>
      <c r="S1005" s="112">
        <f t="shared" si="520"/>
        <v>0</v>
      </c>
      <c r="T1005" s="122">
        <f t="shared" si="512"/>
        <v>0.20100000000000001</v>
      </c>
      <c r="U1005" s="120">
        <f t="shared" si="519"/>
        <v>15</v>
      </c>
      <c r="V1005" s="120">
        <v>252</v>
      </c>
      <c r="W1005" s="119">
        <f t="shared" si="504"/>
        <v>1.0109617</v>
      </c>
      <c r="X1005" s="112">
        <f t="shared" si="505"/>
        <v>0</v>
      </c>
      <c r="Y1005" s="112">
        <f t="shared" si="506"/>
        <v>0</v>
      </c>
      <c r="Z1005" s="125" t="str">
        <f t="shared" si="516"/>
        <v>A+J=</v>
      </c>
      <c r="AA1005" s="117">
        <f t="shared" si="517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4"/>
      <c r="DO1005" s="1"/>
      <c r="DP1005" s="1"/>
      <c r="DQ1005" s="1"/>
      <c r="DR1005" s="1"/>
      <c r="DS1005" s="1"/>
      <c r="DT1005" s="1"/>
    </row>
    <row r="1006" spans="1:124" ht="12.75" x14ac:dyDescent="0.2">
      <c r="A1006" s="111">
        <f t="shared" si="507"/>
        <v>45271</v>
      </c>
      <c r="B1006" s="112">
        <f t="shared" si="500"/>
        <v>0</v>
      </c>
      <c r="C1006" s="112">
        <f t="shared" si="513"/>
        <v>0</v>
      </c>
      <c r="D1006" s="113">
        <f t="shared" si="508"/>
        <v>5692.31</v>
      </c>
      <c r="E1006" s="114">
        <f t="shared" si="521"/>
        <v>5739.56</v>
      </c>
      <c r="F1006" s="115">
        <f t="shared" si="522"/>
        <v>45219</v>
      </c>
      <c r="G1006" s="116">
        <f t="shared" si="501"/>
        <v>8.3006723105383262E-3</v>
      </c>
      <c r="H1006" s="117">
        <f t="shared" si="509"/>
        <v>45280</v>
      </c>
      <c r="I1006" s="117">
        <f t="shared" si="502"/>
        <v>45280</v>
      </c>
      <c r="J1006" s="118">
        <f t="shared" si="510"/>
        <v>22</v>
      </c>
      <c r="K1006" s="118">
        <f t="shared" ref="K1006:K1069" si="525">(J1006-(NETWORKDAYS(A1006,I1006,AD$148:AD$502)-1))</f>
        <v>15</v>
      </c>
      <c r="L1006" s="8">
        <f t="shared" si="511"/>
        <v>1.0056521</v>
      </c>
      <c r="M1006" s="119">
        <f t="shared" si="524"/>
        <v>1.0083006699999999</v>
      </c>
      <c r="N1006" s="119">
        <f t="shared" si="518"/>
        <v>1.2900061173307327</v>
      </c>
      <c r="O1006" s="112">
        <f t="shared" si="523"/>
        <v>1.29729736</v>
      </c>
      <c r="P1006" s="112">
        <f t="shared" si="503"/>
        <v>0</v>
      </c>
      <c r="Q1006" s="162">
        <f t="shared" si="514"/>
        <v>0</v>
      </c>
      <c r="R1006" s="30">
        <f t="shared" si="515"/>
        <v>0</v>
      </c>
      <c r="S1006" s="112">
        <f t="shared" si="520"/>
        <v>0</v>
      </c>
      <c r="T1006" s="122">
        <f t="shared" si="512"/>
        <v>0.20100000000000001</v>
      </c>
      <c r="U1006" s="120">
        <f t="shared" si="519"/>
        <v>15</v>
      </c>
      <c r="V1006" s="120">
        <v>252</v>
      </c>
      <c r="W1006" s="119">
        <f t="shared" si="504"/>
        <v>1.0109617</v>
      </c>
      <c r="X1006" s="112">
        <f t="shared" si="505"/>
        <v>0</v>
      </c>
      <c r="Y1006" s="112">
        <f t="shared" si="506"/>
        <v>0</v>
      </c>
      <c r="Z1006" s="125" t="str">
        <f t="shared" si="516"/>
        <v>A+J=</v>
      </c>
      <c r="AA1006" s="117">
        <f t="shared" si="517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4"/>
      <c r="DO1006" s="1"/>
      <c r="DP1006" s="1"/>
      <c r="DQ1006" s="1"/>
      <c r="DR1006" s="1"/>
      <c r="DS1006" s="1"/>
      <c r="DT1006" s="1"/>
    </row>
    <row r="1007" spans="1:124" ht="12.75" x14ac:dyDescent="0.2">
      <c r="A1007" s="111">
        <f t="shared" si="507"/>
        <v>45272</v>
      </c>
      <c r="B1007" s="112">
        <f t="shared" si="500"/>
        <v>0</v>
      </c>
      <c r="C1007" s="112">
        <f t="shared" si="513"/>
        <v>0</v>
      </c>
      <c r="D1007" s="113">
        <f t="shared" si="508"/>
        <v>5692.31</v>
      </c>
      <c r="E1007" s="114">
        <f t="shared" si="521"/>
        <v>5739.56</v>
      </c>
      <c r="F1007" s="115">
        <f t="shared" si="522"/>
        <v>45219</v>
      </c>
      <c r="G1007" s="116">
        <f t="shared" si="501"/>
        <v>8.3006723105383262E-3</v>
      </c>
      <c r="H1007" s="117">
        <f t="shared" si="509"/>
        <v>45280</v>
      </c>
      <c r="I1007" s="117">
        <f t="shared" si="502"/>
        <v>45280</v>
      </c>
      <c r="J1007" s="118">
        <f t="shared" si="510"/>
        <v>22</v>
      </c>
      <c r="K1007" s="118">
        <f t="shared" si="525"/>
        <v>16</v>
      </c>
      <c r="L1007" s="8">
        <f t="shared" si="511"/>
        <v>1.00603004</v>
      </c>
      <c r="M1007" s="119">
        <f t="shared" si="524"/>
        <v>1.0083006699999999</v>
      </c>
      <c r="N1007" s="119">
        <f t="shared" si="518"/>
        <v>1.2900061173307327</v>
      </c>
      <c r="O1007" s="112">
        <f t="shared" si="523"/>
        <v>1.2977848999999999</v>
      </c>
      <c r="P1007" s="112">
        <f t="shared" si="503"/>
        <v>0</v>
      </c>
      <c r="Q1007" s="162">
        <f t="shared" si="514"/>
        <v>0</v>
      </c>
      <c r="R1007" s="30">
        <f t="shared" si="515"/>
        <v>0</v>
      </c>
      <c r="S1007" s="112">
        <f t="shared" si="520"/>
        <v>0</v>
      </c>
      <c r="T1007" s="122">
        <f t="shared" si="512"/>
        <v>0.20100000000000001</v>
      </c>
      <c r="U1007" s="120">
        <f t="shared" si="519"/>
        <v>16</v>
      </c>
      <c r="V1007" s="120">
        <v>252</v>
      </c>
      <c r="W1007" s="119">
        <f t="shared" si="504"/>
        <v>1.0116967379999999</v>
      </c>
      <c r="X1007" s="112">
        <f t="shared" si="505"/>
        <v>0</v>
      </c>
      <c r="Y1007" s="112">
        <f t="shared" si="506"/>
        <v>0</v>
      </c>
      <c r="Z1007" s="125" t="str">
        <f t="shared" si="516"/>
        <v>A+J=</v>
      </c>
      <c r="AA1007" s="117">
        <f t="shared" si="517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4"/>
      <c r="DO1007" s="1"/>
      <c r="DP1007" s="1"/>
      <c r="DQ1007" s="1"/>
      <c r="DR1007" s="1"/>
      <c r="DS1007" s="1"/>
      <c r="DT1007" s="1"/>
    </row>
    <row r="1008" spans="1:124" ht="12.75" x14ac:dyDescent="0.2">
      <c r="A1008" s="111">
        <f t="shared" si="507"/>
        <v>45273</v>
      </c>
      <c r="B1008" s="112">
        <f t="shared" si="500"/>
        <v>0</v>
      </c>
      <c r="C1008" s="112">
        <f t="shared" si="513"/>
        <v>0</v>
      </c>
      <c r="D1008" s="113">
        <f t="shared" si="508"/>
        <v>5692.31</v>
      </c>
      <c r="E1008" s="114">
        <f t="shared" si="521"/>
        <v>5739.56</v>
      </c>
      <c r="F1008" s="115">
        <f t="shared" si="522"/>
        <v>45219</v>
      </c>
      <c r="G1008" s="116">
        <f t="shared" si="501"/>
        <v>8.3006723105383262E-3</v>
      </c>
      <c r="H1008" s="117">
        <f t="shared" si="509"/>
        <v>45280</v>
      </c>
      <c r="I1008" s="117">
        <f t="shared" si="502"/>
        <v>45280</v>
      </c>
      <c r="J1008" s="118">
        <f t="shared" si="510"/>
        <v>22</v>
      </c>
      <c r="K1008" s="118">
        <f t="shared" si="525"/>
        <v>17</v>
      </c>
      <c r="L1008" s="8">
        <f t="shared" si="511"/>
        <v>1.0064081199999999</v>
      </c>
      <c r="M1008" s="119">
        <f t="shared" si="524"/>
        <v>1.0083006699999999</v>
      </c>
      <c r="N1008" s="119">
        <f t="shared" si="518"/>
        <v>1.2900061173307327</v>
      </c>
      <c r="O1008" s="112">
        <f t="shared" si="523"/>
        <v>1.29827263</v>
      </c>
      <c r="P1008" s="112">
        <f t="shared" si="503"/>
        <v>0</v>
      </c>
      <c r="Q1008" s="162">
        <f t="shared" si="514"/>
        <v>0</v>
      </c>
      <c r="R1008" s="30">
        <f t="shared" si="515"/>
        <v>0</v>
      </c>
      <c r="S1008" s="112">
        <f t="shared" si="520"/>
        <v>0</v>
      </c>
      <c r="T1008" s="122">
        <f t="shared" si="512"/>
        <v>0.20100000000000001</v>
      </c>
      <c r="U1008" s="120">
        <f t="shared" si="519"/>
        <v>17</v>
      </c>
      <c r="V1008" s="120">
        <v>252</v>
      </c>
      <c r="W1008" s="119">
        <f t="shared" si="504"/>
        <v>1.0124323099999999</v>
      </c>
      <c r="X1008" s="112">
        <f t="shared" si="505"/>
        <v>0</v>
      </c>
      <c r="Y1008" s="112">
        <f t="shared" si="506"/>
        <v>0</v>
      </c>
      <c r="Z1008" s="125" t="str">
        <f t="shared" si="516"/>
        <v>A+J=</v>
      </c>
      <c r="AA1008" s="117">
        <f t="shared" si="517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4"/>
      <c r="DO1008" s="1"/>
      <c r="DP1008" s="1"/>
      <c r="DQ1008" s="1"/>
      <c r="DR1008" s="1"/>
      <c r="DS1008" s="1"/>
      <c r="DT1008" s="1"/>
    </row>
    <row r="1009" spans="1:124" ht="12.75" x14ac:dyDescent="0.2">
      <c r="A1009" s="111">
        <f t="shared" si="507"/>
        <v>45274</v>
      </c>
      <c r="B1009" s="112">
        <f t="shared" si="500"/>
        <v>0</v>
      </c>
      <c r="C1009" s="112">
        <f t="shared" si="513"/>
        <v>0</v>
      </c>
      <c r="D1009" s="113">
        <f t="shared" si="508"/>
        <v>5692.31</v>
      </c>
      <c r="E1009" s="114">
        <f t="shared" si="521"/>
        <v>5739.56</v>
      </c>
      <c r="F1009" s="115">
        <f t="shared" si="522"/>
        <v>45219</v>
      </c>
      <c r="G1009" s="116">
        <f t="shared" si="501"/>
        <v>8.3006723105383262E-3</v>
      </c>
      <c r="H1009" s="117">
        <f t="shared" si="509"/>
        <v>45280</v>
      </c>
      <c r="I1009" s="117">
        <f t="shared" si="502"/>
        <v>45280</v>
      </c>
      <c r="J1009" s="118">
        <f t="shared" si="510"/>
        <v>22</v>
      </c>
      <c r="K1009" s="118">
        <f t="shared" si="525"/>
        <v>18</v>
      </c>
      <c r="L1009" s="8">
        <f t="shared" si="511"/>
        <v>1.0067863500000001</v>
      </c>
      <c r="M1009" s="119">
        <f t="shared" si="524"/>
        <v>1.0083006699999999</v>
      </c>
      <c r="N1009" s="119">
        <f t="shared" si="518"/>
        <v>1.2900061173307327</v>
      </c>
      <c r="O1009" s="112">
        <f t="shared" si="523"/>
        <v>1.2987605499999999</v>
      </c>
      <c r="P1009" s="112">
        <f t="shared" si="503"/>
        <v>0</v>
      </c>
      <c r="Q1009" s="162">
        <f t="shared" si="514"/>
        <v>0</v>
      </c>
      <c r="R1009" s="30">
        <f t="shared" si="515"/>
        <v>0</v>
      </c>
      <c r="S1009" s="112">
        <f t="shared" si="520"/>
        <v>0</v>
      </c>
      <c r="T1009" s="122">
        <f t="shared" si="512"/>
        <v>0.20100000000000001</v>
      </c>
      <c r="U1009" s="120">
        <f t="shared" si="519"/>
        <v>18</v>
      </c>
      <c r="V1009" s="120">
        <v>252</v>
      </c>
      <c r="W1009" s="119">
        <f t="shared" si="504"/>
        <v>1.0131684169999999</v>
      </c>
      <c r="X1009" s="112">
        <f t="shared" si="505"/>
        <v>0</v>
      </c>
      <c r="Y1009" s="112">
        <f t="shared" si="506"/>
        <v>0</v>
      </c>
      <c r="Z1009" s="125" t="str">
        <f t="shared" si="516"/>
        <v>A+J=</v>
      </c>
      <c r="AA1009" s="117">
        <f t="shared" si="517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4"/>
      <c r="DO1009" s="1"/>
      <c r="DP1009" s="1"/>
      <c r="DQ1009" s="1"/>
      <c r="DR1009" s="1"/>
      <c r="DS1009" s="1"/>
      <c r="DT1009" s="1"/>
    </row>
    <row r="1010" spans="1:124" ht="12.75" x14ac:dyDescent="0.2">
      <c r="A1010" s="111">
        <f t="shared" si="507"/>
        <v>45275</v>
      </c>
      <c r="B1010" s="112">
        <f t="shared" si="500"/>
        <v>0</v>
      </c>
      <c r="C1010" s="112">
        <f t="shared" si="513"/>
        <v>0</v>
      </c>
      <c r="D1010" s="113">
        <f t="shared" si="508"/>
        <v>5692.31</v>
      </c>
      <c r="E1010" s="114">
        <f t="shared" si="521"/>
        <v>5739.56</v>
      </c>
      <c r="F1010" s="115">
        <f t="shared" si="522"/>
        <v>45219</v>
      </c>
      <c r="G1010" s="116">
        <f t="shared" si="501"/>
        <v>8.3006723105383262E-3</v>
      </c>
      <c r="H1010" s="117">
        <f t="shared" si="509"/>
        <v>45280</v>
      </c>
      <c r="I1010" s="117">
        <f t="shared" si="502"/>
        <v>45280</v>
      </c>
      <c r="J1010" s="118">
        <f t="shared" si="510"/>
        <v>22</v>
      </c>
      <c r="K1010" s="118">
        <f t="shared" si="525"/>
        <v>19</v>
      </c>
      <c r="L1010" s="8">
        <f t="shared" si="511"/>
        <v>1.0071647100000001</v>
      </c>
      <c r="M1010" s="119">
        <f t="shared" si="524"/>
        <v>1.0083006699999999</v>
      </c>
      <c r="N1010" s="119">
        <f t="shared" si="518"/>
        <v>1.2900061173307327</v>
      </c>
      <c r="O1010" s="112">
        <f t="shared" si="523"/>
        <v>1.2992486299999999</v>
      </c>
      <c r="P1010" s="112">
        <f t="shared" si="503"/>
        <v>0</v>
      </c>
      <c r="Q1010" s="162">
        <f t="shared" si="514"/>
        <v>0</v>
      </c>
      <c r="R1010" s="30">
        <f t="shared" si="515"/>
        <v>0</v>
      </c>
      <c r="S1010" s="112">
        <f t="shared" si="520"/>
        <v>0</v>
      </c>
      <c r="T1010" s="122">
        <f t="shared" si="512"/>
        <v>0.20100000000000001</v>
      </c>
      <c r="U1010" s="120">
        <f t="shared" si="519"/>
        <v>19</v>
      </c>
      <c r="V1010" s="120">
        <v>252</v>
      </c>
      <c r="W1010" s="119">
        <f t="shared" si="504"/>
        <v>1.0139050590000001</v>
      </c>
      <c r="X1010" s="112">
        <f t="shared" si="505"/>
        <v>0</v>
      </c>
      <c r="Y1010" s="112">
        <f t="shared" si="506"/>
        <v>0</v>
      </c>
      <c r="Z1010" s="125" t="str">
        <f t="shared" si="516"/>
        <v>A+J=</v>
      </c>
      <c r="AA1010" s="117">
        <f t="shared" si="517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4"/>
      <c r="DO1010" s="1"/>
      <c r="DP1010" s="1"/>
      <c r="DQ1010" s="1"/>
      <c r="DR1010" s="1"/>
      <c r="DS1010" s="1"/>
      <c r="DT1010" s="1"/>
    </row>
    <row r="1011" spans="1:124" ht="12.75" x14ac:dyDescent="0.2">
      <c r="A1011" s="111">
        <f t="shared" si="507"/>
        <v>45276</v>
      </c>
      <c r="B1011" s="112">
        <f t="shared" si="500"/>
        <v>0</v>
      </c>
      <c r="C1011" s="112">
        <f t="shared" si="513"/>
        <v>0</v>
      </c>
      <c r="D1011" s="113">
        <f t="shared" si="508"/>
        <v>5692.31</v>
      </c>
      <c r="E1011" s="114">
        <f t="shared" si="521"/>
        <v>5739.56</v>
      </c>
      <c r="F1011" s="115">
        <f t="shared" si="522"/>
        <v>45219</v>
      </c>
      <c r="G1011" s="116">
        <f t="shared" si="501"/>
        <v>8.3006723105383262E-3</v>
      </c>
      <c r="H1011" s="117">
        <f t="shared" si="509"/>
        <v>45280</v>
      </c>
      <c r="I1011" s="117">
        <f t="shared" si="502"/>
        <v>45280</v>
      </c>
      <c r="J1011" s="118">
        <f t="shared" si="510"/>
        <v>22</v>
      </c>
      <c r="K1011" s="118">
        <f t="shared" si="525"/>
        <v>20</v>
      </c>
      <c r="L1011" s="8">
        <f t="shared" si="511"/>
        <v>1.0075432200000001</v>
      </c>
      <c r="M1011" s="119">
        <f t="shared" si="524"/>
        <v>1.0083006699999999</v>
      </c>
      <c r="N1011" s="119">
        <f t="shared" si="518"/>
        <v>1.2900061173307327</v>
      </c>
      <c r="O1011" s="112">
        <f t="shared" si="523"/>
        <v>1.29973691</v>
      </c>
      <c r="P1011" s="112">
        <f t="shared" si="503"/>
        <v>0</v>
      </c>
      <c r="Q1011" s="162">
        <f t="shared" si="514"/>
        <v>0</v>
      </c>
      <c r="R1011" s="30">
        <f t="shared" si="515"/>
        <v>0</v>
      </c>
      <c r="S1011" s="112">
        <f t="shared" si="520"/>
        <v>0</v>
      </c>
      <c r="T1011" s="122">
        <f t="shared" si="512"/>
        <v>0.20100000000000001</v>
      </c>
      <c r="U1011" s="120">
        <f t="shared" si="519"/>
        <v>20</v>
      </c>
      <c r="V1011" s="120">
        <v>252</v>
      </c>
      <c r="W1011" s="119">
        <f t="shared" si="504"/>
        <v>1.0146422369999999</v>
      </c>
      <c r="X1011" s="112">
        <f t="shared" si="505"/>
        <v>0</v>
      </c>
      <c r="Y1011" s="112">
        <f t="shared" si="506"/>
        <v>0</v>
      </c>
      <c r="Z1011" s="125" t="str">
        <f t="shared" si="516"/>
        <v>A+J=</v>
      </c>
      <c r="AA1011" s="117">
        <f t="shared" si="517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4"/>
      <c r="DO1011" s="1"/>
      <c r="DP1011" s="1"/>
      <c r="DQ1011" s="1"/>
      <c r="DR1011" s="1"/>
      <c r="DS1011" s="1"/>
      <c r="DT1011" s="1"/>
    </row>
    <row r="1012" spans="1:124" ht="12.75" x14ac:dyDescent="0.2">
      <c r="A1012" s="111">
        <f t="shared" si="507"/>
        <v>45277</v>
      </c>
      <c r="B1012" s="112">
        <f t="shared" si="500"/>
        <v>0</v>
      </c>
      <c r="C1012" s="112">
        <f t="shared" si="513"/>
        <v>0</v>
      </c>
      <c r="D1012" s="113">
        <f t="shared" si="508"/>
        <v>5692.31</v>
      </c>
      <c r="E1012" s="114">
        <f t="shared" si="521"/>
        <v>5739.56</v>
      </c>
      <c r="F1012" s="115">
        <f t="shared" si="522"/>
        <v>45219</v>
      </c>
      <c r="G1012" s="116">
        <f t="shared" si="501"/>
        <v>8.3006723105383262E-3</v>
      </c>
      <c r="H1012" s="117">
        <f t="shared" si="509"/>
        <v>45280</v>
      </c>
      <c r="I1012" s="117">
        <f t="shared" si="502"/>
        <v>45280</v>
      </c>
      <c r="J1012" s="118">
        <f t="shared" si="510"/>
        <v>22</v>
      </c>
      <c r="K1012" s="118">
        <f t="shared" si="525"/>
        <v>20</v>
      </c>
      <c r="L1012" s="8">
        <f t="shared" si="511"/>
        <v>1.0075432200000001</v>
      </c>
      <c r="M1012" s="119">
        <f t="shared" si="524"/>
        <v>1.0083006699999999</v>
      </c>
      <c r="N1012" s="119">
        <f t="shared" si="518"/>
        <v>1.2900061173307327</v>
      </c>
      <c r="O1012" s="112">
        <f t="shared" si="523"/>
        <v>1.29973691</v>
      </c>
      <c r="P1012" s="112">
        <f t="shared" si="503"/>
        <v>0</v>
      </c>
      <c r="Q1012" s="162">
        <f t="shared" si="514"/>
        <v>0</v>
      </c>
      <c r="R1012" s="30">
        <f t="shared" si="515"/>
        <v>0</v>
      </c>
      <c r="S1012" s="112">
        <f t="shared" si="520"/>
        <v>0</v>
      </c>
      <c r="T1012" s="122">
        <f t="shared" si="512"/>
        <v>0.20100000000000001</v>
      </c>
      <c r="U1012" s="120">
        <f t="shared" si="519"/>
        <v>20</v>
      </c>
      <c r="V1012" s="120">
        <v>252</v>
      </c>
      <c r="W1012" s="119">
        <f t="shared" si="504"/>
        <v>1.0146422369999999</v>
      </c>
      <c r="X1012" s="112">
        <f t="shared" si="505"/>
        <v>0</v>
      </c>
      <c r="Y1012" s="112">
        <f t="shared" si="506"/>
        <v>0</v>
      </c>
      <c r="Z1012" s="125" t="str">
        <f t="shared" si="516"/>
        <v>A+J=</v>
      </c>
      <c r="AA1012" s="117">
        <f t="shared" si="517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4"/>
      <c r="DO1012" s="1"/>
      <c r="DP1012" s="1"/>
      <c r="DQ1012" s="1"/>
      <c r="DR1012" s="1"/>
      <c r="DS1012" s="1"/>
      <c r="DT1012" s="1"/>
    </row>
    <row r="1013" spans="1:124" ht="12.75" x14ac:dyDescent="0.2">
      <c r="A1013" s="111">
        <f t="shared" si="507"/>
        <v>45278</v>
      </c>
      <c r="B1013" s="112">
        <f t="shared" si="500"/>
        <v>0</v>
      </c>
      <c r="C1013" s="112">
        <f t="shared" si="513"/>
        <v>0</v>
      </c>
      <c r="D1013" s="113">
        <f t="shared" si="508"/>
        <v>5692.31</v>
      </c>
      <c r="E1013" s="114">
        <f t="shared" si="521"/>
        <v>5739.56</v>
      </c>
      <c r="F1013" s="115">
        <f t="shared" si="522"/>
        <v>45219</v>
      </c>
      <c r="G1013" s="116">
        <f t="shared" si="501"/>
        <v>8.3006723105383262E-3</v>
      </c>
      <c r="H1013" s="117">
        <f t="shared" si="509"/>
        <v>45280</v>
      </c>
      <c r="I1013" s="117">
        <f t="shared" si="502"/>
        <v>45280</v>
      </c>
      <c r="J1013" s="118">
        <f t="shared" si="510"/>
        <v>22</v>
      </c>
      <c r="K1013" s="118">
        <f t="shared" si="525"/>
        <v>20</v>
      </c>
      <c r="L1013" s="8">
        <f t="shared" si="511"/>
        <v>1.0075432200000001</v>
      </c>
      <c r="M1013" s="119">
        <f t="shared" si="524"/>
        <v>1.0083006699999999</v>
      </c>
      <c r="N1013" s="119">
        <f t="shared" si="518"/>
        <v>1.2900061173307327</v>
      </c>
      <c r="O1013" s="112">
        <f t="shared" si="523"/>
        <v>1.29973691</v>
      </c>
      <c r="P1013" s="112">
        <f t="shared" si="503"/>
        <v>0</v>
      </c>
      <c r="Q1013" s="162">
        <f t="shared" si="514"/>
        <v>0</v>
      </c>
      <c r="R1013" s="30">
        <f t="shared" si="515"/>
        <v>0</v>
      </c>
      <c r="S1013" s="112">
        <f t="shared" si="520"/>
        <v>0</v>
      </c>
      <c r="T1013" s="122">
        <f t="shared" si="512"/>
        <v>0.20100000000000001</v>
      </c>
      <c r="U1013" s="120">
        <f t="shared" si="519"/>
        <v>20</v>
      </c>
      <c r="V1013" s="120">
        <v>252</v>
      </c>
      <c r="W1013" s="119">
        <f t="shared" si="504"/>
        <v>1.0146422369999999</v>
      </c>
      <c r="X1013" s="112">
        <f t="shared" si="505"/>
        <v>0</v>
      </c>
      <c r="Y1013" s="112">
        <f t="shared" si="506"/>
        <v>0</v>
      </c>
      <c r="Z1013" s="125" t="str">
        <f t="shared" si="516"/>
        <v>A+J=</v>
      </c>
      <c r="AA1013" s="117">
        <f t="shared" si="517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4"/>
      <c r="DO1013" s="1"/>
      <c r="DP1013" s="1"/>
      <c r="DQ1013" s="1"/>
      <c r="DR1013" s="1"/>
      <c r="DS1013" s="1"/>
      <c r="DT1013" s="1"/>
    </row>
    <row r="1014" spans="1:124" ht="12.75" x14ac:dyDescent="0.2">
      <c r="A1014" s="111">
        <f t="shared" si="507"/>
        <v>45279</v>
      </c>
      <c r="B1014" s="112">
        <f t="shared" si="500"/>
        <v>0</v>
      </c>
      <c r="C1014" s="112">
        <f t="shared" si="513"/>
        <v>0</v>
      </c>
      <c r="D1014" s="113">
        <f t="shared" si="508"/>
        <v>5692.31</v>
      </c>
      <c r="E1014" s="114">
        <f t="shared" si="521"/>
        <v>5739.56</v>
      </c>
      <c r="F1014" s="115">
        <f t="shared" si="522"/>
        <v>45219</v>
      </c>
      <c r="G1014" s="116">
        <f t="shared" si="501"/>
        <v>8.3006723105383262E-3</v>
      </c>
      <c r="H1014" s="117">
        <f t="shared" si="509"/>
        <v>45280</v>
      </c>
      <c r="I1014" s="117">
        <f t="shared" si="502"/>
        <v>45280</v>
      </c>
      <c r="J1014" s="118">
        <f t="shared" si="510"/>
        <v>22</v>
      </c>
      <c r="K1014" s="118">
        <f t="shared" si="525"/>
        <v>21</v>
      </c>
      <c r="L1014" s="8">
        <f t="shared" si="511"/>
        <v>1.0079218700000001</v>
      </c>
      <c r="M1014" s="119">
        <f t="shared" si="524"/>
        <v>1.0083006699999999</v>
      </c>
      <c r="N1014" s="119">
        <f t="shared" si="518"/>
        <v>1.2900061173307327</v>
      </c>
      <c r="O1014" s="112">
        <f t="shared" si="523"/>
        <v>1.3002253699999999</v>
      </c>
      <c r="P1014" s="112">
        <f t="shared" si="503"/>
        <v>0</v>
      </c>
      <c r="Q1014" s="162">
        <f t="shared" si="514"/>
        <v>0</v>
      </c>
      <c r="R1014" s="30">
        <f t="shared" si="515"/>
        <v>0</v>
      </c>
      <c r="S1014" s="112">
        <f t="shared" si="520"/>
        <v>0</v>
      </c>
      <c r="T1014" s="122">
        <f t="shared" si="512"/>
        <v>0.20100000000000001</v>
      </c>
      <c r="U1014" s="120">
        <f t="shared" si="519"/>
        <v>21</v>
      </c>
      <c r="V1014" s="120">
        <v>252</v>
      </c>
      <c r="W1014" s="119">
        <f t="shared" si="504"/>
        <v>1.0153799509999999</v>
      </c>
      <c r="X1014" s="112">
        <f t="shared" si="505"/>
        <v>0</v>
      </c>
      <c r="Y1014" s="112">
        <f t="shared" si="506"/>
        <v>0</v>
      </c>
      <c r="Z1014" s="125" t="str">
        <f t="shared" si="516"/>
        <v>A+J=</v>
      </c>
      <c r="AA1014" s="117">
        <f t="shared" si="517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4"/>
      <c r="DO1014" s="1"/>
      <c r="DP1014" s="1"/>
      <c r="DQ1014" s="1"/>
      <c r="DR1014" s="1"/>
      <c r="DS1014" s="1"/>
      <c r="DT1014" s="1"/>
    </row>
    <row r="1015" spans="1:124" ht="12.75" x14ac:dyDescent="0.2">
      <c r="A1015" s="111">
        <f t="shared" si="507"/>
        <v>45280</v>
      </c>
      <c r="B1015" s="112">
        <f t="shared" si="500"/>
        <v>0</v>
      </c>
      <c r="C1015" s="112">
        <f t="shared" si="513"/>
        <v>0</v>
      </c>
      <c r="D1015" s="113">
        <f t="shared" si="508"/>
        <v>5692.31</v>
      </c>
      <c r="E1015" s="114">
        <f t="shared" si="521"/>
        <v>5739.56</v>
      </c>
      <c r="F1015" s="115">
        <f t="shared" si="522"/>
        <v>45219</v>
      </c>
      <c r="G1015" s="116">
        <f t="shared" si="501"/>
        <v>8.3006723105383262E-3</v>
      </c>
      <c r="H1015" s="117">
        <f t="shared" si="509"/>
        <v>45313</v>
      </c>
      <c r="I1015" s="117">
        <f t="shared" si="502"/>
        <v>45280</v>
      </c>
      <c r="J1015" s="118">
        <f t="shared" si="510"/>
        <v>22</v>
      </c>
      <c r="K1015" s="118">
        <f t="shared" si="525"/>
        <v>22</v>
      </c>
      <c r="L1015" s="8">
        <f t="shared" si="511"/>
        <v>1.0083006699999999</v>
      </c>
      <c r="M1015" s="119">
        <f t="shared" si="524"/>
        <v>1.0083006699999999</v>
      </c>
      <c r="N1015" s="119">
        <f t="shared" si="518"/>
        <v>1.2900061173307327</v>
      </c>
      <c r="O1015" s="112">
        <f t="shared" si="523"/>
        <v>1.30071403</v>
      </c>
      <c r="P1015" s="112">
        <f t="shared" si="503"/>
        <v>0</v>
      </c>
      <c r="Q1015" s="162">
        <f t="shared" si="514"/>
        <v>33</v>
      </c>
      <c r="R1015" s="30">
        <f t="shared" si="515"/>
        <v>7.6425000000000007E-2</v>
      </c>
      <c r="S1015" s="112">
        <f t="shared" si="520"/>
        <v>0</v>
      </c>
      <c r="T1015" s="122">
        <f t="shared" si="512"/>
        <v>0.20100000000000001</v>
      </c>
      <c r="U1015" s="120">
        <f t="shared" si="519"/>
        <v>22</v>
      </c>
      <c r="V1015" s="120">
        <v>252</v>
      </c>
      <c r="W1015" s="119">
        <f t="shared" si="504"/>
        <v>1.0161182010000001</v>
      </c>
      <c r="X1015" s="112">
        <f t="shared" si="505"/>
        <v>0</v>
      </c>
      <c r="Y1015" s="112">
        <f t="shared" si="506"/>
        <v>0</v>
      </c>
      <c r="Z1015" s="125" t="str">
        <f t="shared" si="516"/>
        <v>A+J=</v>
      </c>
      <c r="AA1015" s="117">
        <f t="shared" si="517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4"/>
      <c r="DO1015" s="1"/>
      <c r="DP1015" s="1"/>
      <c r="DQ1015" s="1"/>
      <c r="DR1015" s="1"/>
      <c r="DS1015" s="1"/>
      <c r="DT1015" s="1"/>
    </row>
    <row r="1016" spans="1:124" ht="12.75" x14ac:dyDescent="0.2">
      <c r="A1016" s="111">
        <f t="shared" si="507"/>
        <v>45281</v>
      </c>
      <c r="B1016" s="112">
        <f t="shared" si="500"/>
        <v>0</v>
      </c>
      <c r="C1016" s="112">
        <f t="shared" si="513"/>
        <v>0</v>
      </c>
      <c r="D1016" s="113">
        <f t="shared" si="508"/>
        <v>5692.31</v>
      </c>
      <c r="E1016" s="114">
        <f t="shared" si="521"/>
        <v>5739.56</v>
      </c>
      <c r="F1016" s="115">
        <f t="shared" si="522"/>
        <v>45250</v>
      </c>
      <c r="G1016" s="116">
        <f t="shared" si="501"/>
        <v>8.3006723105383262E-3</v>
      </c>
      <c r="H1016" s="117">
        <f t="shared" si="509"/>
        <v>45313</v>
      </c>
      <c r="I1016" s="117">
        <f t="shared" si="502"/>
        <v>45313</v>
      </c>
      <c r="J1016" s="118">
        <f t="shared" si="510"/>
        <v>21</v>
      </c>
      <c r="K1016" s="118">
        <f t="shared" si="525"/>
        <v>1</v>
      </c>
      <c r="L1016" s="8">
        <f t="shared" si="511"/>
        <v>1.00039371</v>
      </c>
      <c r="M1016" s="119">
        <f t="shared" si="524"/>
        <v>1.0083006699999999</v>
      </c>
      <c r="N1016" s="119">
        <f t="shared" si="518"/>
        <v>1.3007140324086763</v>
      </c>
      <c r="O1016" s="112">
        <f t="shared" si="523"/>
        <v>1.3012261300000001</v>
      </c>
      <c r="P1016" s="112">
        <f t="shared" si="503"/>
        <v>0</v>
      </c>
      <c r="Q1016" s="162">
        <f t="shared" si="514"/>
        <v>0</v>
      </c>
      <c r="R1016" s="30">
        <f t="shared" si="515"/>
        <v>0</v>
      </c>
      <c r="S1016" s="112">
        <f t="shared" si="520"/>
        <v>0</v>
      </c>
      <c r="T1016" s="122">
        <f t="shared" si="512"/>
        <v>0.20100000000000001</v>
      </c>
      <c r="U1016" s="120">
        <f t="shared" si="519"/>
        <v>1</v>
      </c>
      <c r="V1016" s="120">
        <v>252</v>
      </c>
      <c r="W1016" s="119">
        <f t="shared" si="504"/>
        <v>1.000727068</v>
      </c>
      <c r="X1016" s="112">
        <f t="shared" si="505"/>
        <v>0</v>
      </c>
      <c r="Y1016" s="112">
        <f t="shared" si="506"/>
        <v>0</v>
      </c>
      <c r="Z1016" s="125" t="str">
        <f t="shared" si="516"/>
        <v>A+J=</v>
      </c>
      <c r="AA1016" s="117">
        <f t="shared" si="517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4"/>
      <c r="DO1016" s="1"/>
      <c r="DP1016" s="1"/>
      <c r="DQ1016" s="1"/>
      <c r="DR1016" s="1"/>
      <c r="DS1016" s="1"/>
      <c r="DT1016" s="1"/>
    </row>
    <row r="1017" spans="1:124" ht="12.75" x14ac:dyDescent="0.2">
      <c r="A1017" s="111">
        <f t="shared" si="507"/>
        <v>45282</v>
      </c>
      <c r="B1017" s="112">
        <f t="shared" si="500"/>
        <v>0</v>
      </c>
      <c r="C1017" s="112">
        <f t="shared" si="513"/>
        <v>0</v>
      </c>
      <c r="D1017" s="113">
        <f t="shared" si="508"/>
        <v>5692.31</v>
      </c>
      <c r="E1017" s="114">
        <f t="shared" si="521"/>
        <v>5739.56</v>
      </c>
      <c r="F1017" s="115">
        <f t="shared" si="522"/>
        <v>45250</v>
      </c>
      <c r="G1017" s="116">
        <f t="shared" si="501"/>
        <v>8.3006723105383262E-3</v>
      </c>
      <c r="H1017" s="117">
        <f t="shared" si="509"/>
        <v>45313</v>
      </c>
      <c r="I1017" s="117">
        <f t="shared" si="502"/>
        <v>45313</v>
      </c>
      <c r="J1017" s="118">
        <f t="shared" si="510"/>
        <v>21</v>
      </c>
      <c r="K1017" s="118">
        <f t="shared" si="525"/>
        <v>2</v>
      </c>
      <c r="L1017" s="8">
        <f t="shared" si="511"/>
        <v>1.0007875799999999</v>
      </c>
      <c r="M1017" s="119">
        <f t="shared" si="524"/>
        <v>1.0083006699999999</v>
      </c>
      <c r="N1017" s="119">
        <f t="shared" si="518"/>
        <v>1.3007140324086763</v>
      </c>
      <c r="O1017" s="112">
        <f t="shared" si="523"/>
        <v>1.3017384400000001</v>
      </c>
      <c r="P1017" s="112">
        <f t="shared" si="503"/>
        <v>0</v>
      </c>
      <c r="Q1017" s="162">
        <f t="shared" si="514"/>
        <v>0</v>
      </c>
      <c r="R1017" s="30">
        <f t="shared" si="515"/>
        <v>0</v>
      </c>
      <c r="S1017" s="112">
        <f t="shared" si="520"/>
        <v>0</v>
      </c>
      <c r="T1017" s="122">
        <f t="shared" si="512"/>
        <v>0.20100000000000001</v>
      </c>
      <c r="U1017" s="120">
        <f t="shared" si="519"/>
        <v>2</v>
      </c>
      <c r="V1017" s="120">
        <v>252</v>
      </c>
      <c r="W1017" s="119">
        <f t="shared" si="504"/>
        <v>1.0014546639999999</v>
      </c>
      <c r="X1017" s="112">
        <f t="shared" si="505"/>
        <v>0</v>
      </c>
      <c r="Y1017" s="112">
        <f t="shared" si="506"/>
        <v>0</v>
      </c>
      <c r="Z1017" s="125" t="str">
        <f t="shared" si="516"/>
        <v>A+J=</v>
      </c>
      <c r="AA1017" s="117">
        <f t="shared" si="517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4"/>
      <c r="DO1017" s="1"/>
      <c r="DP1017" s="1"/>
      <c r="DQ1017" s="1"/>
      <c r="DR1017" s="1"/>
      <c r="DS1017" s="1"/>
      <c r="DT1017" s="1"/>
    </row>
    <row r="1018" spans="1:124" ht="12.75" x14ac:dyDescent="0.2">
      <c r="A1018" s="111">
        <f t="shared" si="507"/>
        <v>45283</v>
      </c>
      <c r="B1018" s="112">
        <f t="shared" si="500"/>
        <v>0</v>
      </c>
      <c r="C1018" s="112">
        <f t="shared" si="513"/>
        <v>0</v>
      </c>
      <c r="D1018" s="113">
        <f t="shared" si="508"/>
        <v>5692.31</v>
      </c>
      <c r="E1018" s="114">
        <f t="shared" si="521"/>
        <v>5739.56</v>
      </c>
      <c r="F1018" s="115">
        <f t="shared" si="522"/>
        <v>45250</v>
      </c>
      <c r="G1018" s="116">
        <f t="shared" si="501"/>
        <v>8.3006723105383262E-3</v>
      </c>
      <c r="H1018" s="117">
        <f t="shared" si="509"/>
        <v>45313</v>
      </c>
      <c r="I1018" s="117">
        <f t="shared" si="502"/>
        <v>45313</v>
      </c>
      <c r="J1018" s="118">
        <f t="shared" si="510"/>
        <v>21</v>
      </c>
      <c r="K1018" s="118">
        <f t="shared" si="525"/>
        <v>3</v>
      </c>
      <c r="L1018" s="8">
        <f t="shared" si="511"/>
        <v>1.0011816099999999</v>
      </c>
      <c r="M1018" s="119">
        <f t="shared" si="524"/>
        <v>1.0083006699999999</v>
      </c>
      <c r="N1018" s="119">
        <f t="shared" si="518"/>
        <v>1.3007140324086763</v>
      </c>
      <c r="O1018" s="112">
        <f t="shared" si="523"/>
        <v>1.3022509600000001</v>
      </c>
      <c r="P1018" s="112">
        <f t="shared" si="503"/>
        <v>0</v>
      </c>
      <c r="Q1018" s="162">
        <f t="shared" si="514"/>
        <v>0</v>
      </c>
      <c r="R1018" s="30">
        <f t="shared" si="515"/>
        <v>0</v>
      </c>
      <c r="S1018" s="112">
        <f t="shared" si="520"/>
        <v>0</v>
      </c>
      <c r="T1018" s="122">
        <f t="shared" si="512"/>
        <v>0.20100000000000001</v>
      </c>
      <c r="U1018" s="120">
        <f t="shared" si="519"/>
        <v>3</v>
      </c>
      <c r="V1018" s="120">
        <v>252</v>
      </c>
      <c r="W1018" s="119">
        <f t="shared" si="504"/>
        <v>1.00218279</v>
      </c>
      <c r="X1018" s="112">
        <f t="shared" si="505"/>
        <v>0</v>
      </c>
      <c r="Y1018" s="112">
        <f t="shared" si="506"/>
        <v>0</v>
      </c>
      <c r="Z1018" s="125" t="str">
        <f t="shared" si="516"/>
        <v>A+J=</v>
      </c>
      <c r="AA1018" s="117">
        <f t="shared" si="517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4"/>
      <c r="DO1018" s="1"/>
      <c r="DP1018" s="1"/>
      <c r="DQ1018" s="1"/>
      <c r="DR1018" s="1"/>
      <c r="DS1018" s="1"/>
      <c r="DT1018" s="1"/>
    </row>
    <row r="1019" spans="1:124" ht="12.75" x14ac:dyDescent="0.2">
      <c r="A1019" s="111">
        <f t="shared" si="507"/>
        <v>45284</v>
      </c>
      <c r="B1019" s="112">
        <f t="shared" si="500"/>
        <v>0</v>
      </c>
      <c r="C1019" s="112">
        <f t="shared" si="513"/>
        <v>0</v>
      </c>
      <c r="D1019" s="113">
        <f t="shared" si="508"/>
        <v>5692.31</v>
      </c>
      <c r="E1019" s="114">
        <f t="shared" si="521"/>
        <v>5739.56</v>
      </c>
      <c r="F1019" s="115">
        <f t="shared" si="522"/>
        <v>45250</v>
      </c>
      <c r="G1019" s="116">
        <f t="shared" si="501"/>
        <v>8.3006723105383262E-3</v>
      </c>
      <c r="H1019" s="117">
        <f t="shared" si="509"/>
        <v>45313</v>
      </c>
      <c r="I1019" s="117">
        <f t="shared" si="502"/>
        <v>45313</v>
      </c>
      <c r="J1019" s="118">
        <f t="shared" si="510"/>
        <v>21</v>
      </c>
      <c r="K1019" s="118">
        <f t="shared" si="525"/>
        <v>3</v>
      </c>
      <c r="L1019" s="8">
        <f t="shared" si="511"/>
        <v>1.0011816099999999</v>
      </c>
      <c r="M1019" s="119">
        <f t="shared" si="524"/>
        <v>1.0083006699999999</v>
      </c>
      <c r="N1019" s="119">
        <f t="shared" si="518"/>
        <v>1.3007140324086763</v>
      </c>
      <c r="O1019" s="112">
        <f t="shared" si="523"/>
        <v>1.3022509600000001</v>
      </c>
      <c r="P1019" s="112">
        <f t="shared" si="503"/>
        <v>0</v>
      </c>
      <c r="Q1019" s="162">
        <f t="shared" si="514"/>
        <v>0</v>
      </c>
      <c r="R1019" s="30">
        <f t="shared" si="515"/>
        <v>0</v>
      </c>
      <c r="S1019" s="112">
        <f t="shared" si="520"/>
        <v>0</v>
      </c>
      <c r="T1019" s="122">
        <f t="shared" si="512"/>
        <v>0.20100000000000001</v>
      </c>
      <c r="U1019" s="120">
        <f t="shared" si="519"/>
        <v>3</v>
      </c>
      <c r="V1019" s="120">
        <v>252</v>
      </c>
      <c r="W1019" s="119">
        <f t="shared" si="504"/>
        <v>1.00218279</v>
      </c>
      <c r="X1019" s="112">
        <f t="shared" si="505"/>
        <v>0</v>
      </c>
      <c r="Y1019" s="112">
        <f t="shared" si="506"/>
        <v>0</v>
      </c>
      <c r="Z1019" s="125" t="str">
        <f t="shared" si="516"/>
        <v>A+J=</v>
      </c>
      <c r="AA1019" s="117">
        <f t="shared" si="517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4"/>
      <c r="DO1019" s="1"/>
      <c r="DP1019" s="1"/>
      <c r="DQ1019" s="1"/>
      <c r="DR1019" s="1"/>
      <c r="DS1019" s="1"/>
      <c r="DT1019" s="1"/>
    </row>
    <row r="1020" spans="1:124" ht="12.75" x14ac:dyDescent="0.2">
      <c r="A1020" s="111">
        <f t="shared" si="507"/>
        <v>45285</v>
      </c>
      <c r="B1020" s="112">
        <f t="shared" si="500"/>
        <v>0</v>
      </c>
      <c r="C1020" s="112">
        <f t="shared" si="513"/>
        <v>0</v>
      </c>
      <c r="D1020" s="113">
        <f t="shared" si="508"/>
        <v>5692.31</v>
      </c>
      <c r="E1020" s="114">
        <f t="shared" si="521"/>
        <v>5739.56</v>
      </c>
      <c r="F1020" s="115">
        <f t="shared" si="522"/>
        <v>45250</v>
      </c>
      <c r="G1020" s="116">
        <f t="shared" si="501"/>
        <v>8.3006723105383262E-3</v>
      </c>
      <c r="H1020" s="117">
        <f t="shared" si="509"/>
        <v>45313</v>
      </c>
      <c r="I1020" s="117">
        <f t="shared" si="502"/>
        <v>45313</v>
      </c>
      <c r="J1020" s="118">
        <f t="shared" si="510"/>
        <v>21</v>
      </c>
      <c r="K1020" s="118">
        <f t="shared" si="525"/>
        <v>3</v>
      </c>
      <c r="L1020" s="8">
        <f t="shared" si="511"/>
        <v>1.0011816099999999</v>
      </c>
      <c r="M1020" s="119">
        <f t="shared" si="524"/>
        <v>1.0083006699999999</v>
      </c>
      <c r="N1020" s="119">
        <f t="shared" si="518"/>
        <v>1.3007140324086763</v>
      </c>
      <c r="O1020" s="112">
        <f t="shared" si="523"/>
        <v>1.3022509600000001</v>
      </c>
      <c r="P1020" s="112">
        <f t="shared" si="503"/>
        <v>0</v>
      </c>
      <c r="Q1020" s="162">
        <f t="shared" si="514"/>
        <v>0</v>
      </c>
      <c r="R1020" s="30">
        <f t="shared" si="515"/>
        <v>0</v>
      </c>
      <c r="S1020" s="112">
        <f t="shared" si="520"/>
        <v>0</v>
      </c>
      <c r="T1020" s="122">
        <f t="shared" si="512"/>
        <v>0.20100000000000001</v>
      </c>
      <c r="U1020" s="120">
        <f t="shared" si="519"/>
        <v>3</v>
      </c>
      <c r="V1020" s="120">
        <v>252</v>
      </c>
      <c r="W1020" s="119">
        <f t="shared" si="504"/>
        <v>1.00218279</v>
      </c>
      <c r="X1020" s="112">
        <f t="shared" si="505"/>
        <v>0</v>
      </c>
      <c r="Y1020" s="112">
        <f t="shared" si="506"/>
        <v>0</v>
      </c>
      <c r="Z1020" s="125" t="str">
        <f t="shared" si="516"/>
        <v>A+J=</v>
      </c>
      <c r="AA1020" s="117">
        <f t="shared" si="517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4"/>
      <c r="DO1020" s="1"/>
      <c r="DP1020" s="1"/>
      <c r="DQ1020" s="1"/>
      <c r="DR1020" s="1"/>
      <c r="DS1020" s="1"/>
      <c r="DT1020" s="1"/>
    </row>
    <row r="1021" spans="1:124" ht="12.75" x14ac:dyDescent="0.2">
      <c r="A1021" s="111">
        <f t="shared" si="507"/>
        <v>45286</v>
      </c>
      <c r="B1021" s="112">
        <f t="shared" si="500"/>
        <v>0</v>
      </c>
      <c r="C1021" s="112">
        <f t="shared" si="513"/>
        <v>0</v>
      </c>
      <c r="D1021" s="113">
        <f t="shared" si="508"/>
        <v>5692.31</v>
      </c>
      <c r="E1021" s="114">
        <f t="shared" si="521"/>
        <v>5739.56</v>
      </c>
      <c r="F1021" s="115">
        <f t="shared" si="522"/>
        <v>45250</v>
      </c>
      <c r="G1021" s="116">
        <f t="shared" si="501"/>
        <v>8.3006723105383262E-3</v>
      </c>
      <c r="H1021" s="117">
        <f t="shared" si="509"/>
        <v>45313</v>
      </c>
      <c r="I1021" s="117">
        <f t="shared" si="502"/>
        <v>45313</v>
      </c>
      <c r="J1021" s="118">
        <f t="shared" si="510"/>
        <v>21</v>
      </c>
      <c r="K1021" s="118">
        <f t="shared" si="525"/>
        <v>3</v>
      </c>
      <c r="L1021" s="8">
        <f t="shared" si="511"/>
        <v>1.0011816099999999</v>
      </c>
      <c r="M1021" s="119">
        <f t="shared" si="524"/>
        <v>1.0083006699999999</v>
      </c>
      <c r="N1021" s="119">
        <f t="shared" si="518"/>
        <v>1.3007140324086763</v>
      </c>
      <c r="O1021" s="112">
        <f t="shared" si="523"/>
        <v>1.3022509600000001</v>
      </c>
      <c r="P1021" s="112">
        <f t="shared" si="503"/>
        <v>0</v>
      </c>
      <c r="Q1021" s="162">
        <f t="shared" si="514"/>
        <v>0</v>
      </c>
      <c r="R1021" s="30">
        <f t="shared" si="515"/>
        <v>0</v>
      </c>
      <c r="S1021" s="112">
        <f t="shared" si="520"/>
        <v>0</v>
      </c>
      <c r="T1021" s="122">
        <f t="shared" si="512"/>
        <v>0.20100000000000001</v>
      </c>
      <c r="U1021" s="120">
        <f t="shared" si="519"/>
        <v>3</v>
      </c>
      <c r="V1021" s="120">
        <v>252</v>
      </c>
      <c r="W1021" s="119">
        <f t="shared" si="504"/>
        <v>1.00218279</v>
      </c>
      <c r="X1021" s="112">
        <f t="shared" si="505"/>
        <v>0</v>
      </c>
      <c r="Y1021" s="112">
        <f t="shared" si="506"/>
        <v>0</v>
      </c>
      <c r="Z1021" s="125" t="str">
        <f t="shared" si="516"/>
        <v>A+J=</v>
      </c>
      <c r="AA1021" s="117">
        <f t="shared" si="517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4"/>
      <c r="DO1021" s="1"/>
      <c r="DP1021" s="1"/>
      <c r="DQ1021" s="1"/>
      <c r="DR1021" s="1"/>
      <c r="DS1021" s="1"/>
      <c r="DT1021" s="1"/>
    </row>
    <row r="1022" spans="1:124" ht="12.75" x14ac:dyDescent="0.2">
      <c r="A1022" s="111">
        <f t="shared" si="507"/>
        <v>45287</v>
      </c>
      <c r="B1022" s="112">
        <f t="shared" si="500"/>
        <v>0</v>
      </c>
      <c r="C1022" s="112">
        <f t="shared" si="513"/>
        <v>0</v>
      </c>
      <c r="D1022" s="113">
        <f t="shared" si="508"/>
        <v>5692.31</v>
      </c>
      <c r="E1022" s="114">
        <f t="shared" si="521"/>
        <v>5739.56</v>
      </c>
      <c r="F1022" s="115">
        <f t="shared" si="522"/>
        <v>45250</v>
      </c>
      <c r="G1022" s="116">
        <f t="shared" si="501"/>
        <v>8.3006723105383262E-3</v>
      </c>
      <c r="H1022" s="117">
        <f t="shared" si="509"/>
        <v>45313</v>
      </c>
      <c r="I1022" s="117">
        <f t="shared" si="502"/>
        <v>45313</v>
      </c>
      <c r="J1022" s="118">
        <f t="shared" si="510"/>
        <v>21</v>
      </c>
      <c r="K1022" s="118">
        <f t="shared" si="525"/>
        <v>4</v>
      </c>
      <c r="L1022" s="8">
        <f t="shared" si="511"/>
        <v>1.00157579</v>
      </c>
      <c r="M1022" s="119">
        <f t="shared" si="524"/>
        <v>1.0083006699999999</v>
      </c>
      <c r="N1022" s="119">
        <f t="shared" si="518"/>
        <v>1.3007140324086763</v>
      </c>
      <c r="O1022" s="112">
        <f t="shared" si="523"/>
        <v>1.30276368</v>
      </c>
      <c r="P1022" s="112">
        <f t="shared" si="503"/>
        <v>0</v>
      </c>
      <c r="Q1022" s="162">
        <f t="shared" si="514"/>
        <v>0</v>
      </c>
      <c r="R1022" s="30">
        <f t="shared" si="515"/>
        <v>0</v>
      </c>
      <c r="S1022" s="112">
        <f t="shared" si="520"/>
        <v>0</v>
      </c>
      <c r="T1022" s="122">
        <f t="shared" si="512"/>
        <v>0.20100000000000001</v>
      </c>
      <c r="U1022" s="120">
        <f t="shared" si="519"/>
        <v>4</v>
      </c>
      <c r="V1022" s="120">
        <v>252</v>
      </c>
      <c r="W1022" s="119">
        <f t="shared" si="504"/>
        <v>1.0029114450000001</v>
      </c>
      <c r="X1022" s="112">
        <f t="shared" si="505"/>
        <v>0</v>
      </c>
      <c r="Y1022" s="112">
        <f t="shared" si="506"/>
        <v>0</v>
      </c>
      <c r="Z1022" s="125" t="str">
        <f t="shared" si="516"/>
        <v>A+J=</v>
      </c>
      <c r="AA1022" s="117">
        <f t="shared" si="517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4"/>
      <c r="DO1022" s="1"/>
      <c r="DP1022" s="1"/>
      <c r="DQ1022" s="1"/>
      <c r="DR1022" s="1"/>
      <c r="DS1022" s="1"/>
      <c r="DT1022" s="1"/>
    </row>
    <row r="1023" spans="1:124" ht="12.75" x14ac:dyDescent="0.2">
      <c r="A1023" s="111">
        <f t="shared" si="507"/>
        <v>45288</v>
      </c>
      <c r="B1023" s="112">
        <f t="shared" si="500"/>
        <v>0</v>
      </c>
      <c r="C1023" s="112">
        <f t="shared" si="513"/>
        <v>0</v>
      </c>
      <c r="D1023" s="113">
        <f t="shared" si="508"/>
        <v>5692.31</v>
      </c>
      <c r="E1023" s="114">
        <f t="shared" si="521"/>
        <v>5739.56</v>
      </c>
      <c r="F1023" s="115">
        <f t="shared" si="522"/>
        <v>45250</v>
      </c>
      <c r="G1023" s="116">
        <f t="shared" si="501"/>
        <v>8.3006723105383262E-3</v>
      </c>
      <c r="H1023" s="117">
        <f t="shared" si="509"/>
        <v>45313</v>
      </c>
      <c r="I1023" s="117">
        <f t="shared" si="502"/>
        <v>45313</v>
      </c>
      <c r="J1023" s="118">
        <f t="shared" si="510"/>
        <v>21</v>
      </c>
      <c r="K1023" s="118">
        <f t="shared" si="525"/>
        <v>5</v>
      </c>
      <c r="L1023" s="8">
        <f t="shared" si="511"/>
        <v>1.0019701299999999</v>
      </c>
      <c r="M1023" s="119">
        <f t="shared" si="524"/>
        <v>1.0083006699999999</v>
      </c>
      <c r="N1023" s="119">
        <f t="shared" si="518"/>
        <v>1.3007140324086763</v>
      </c>
      <c r="O1023" s="112">
        <f t="shared" si="523"/>
        <v>1.3032766</v>
      </c>
      <c r="P1023" s="112">
        <f t="shared" si="503"/>
        <v>0</v>
      </c>
      <c r="Q1023" s="162">
        <f t="shared" si="514"/>
        <v>0</v>
      </c>
      <c r="R1023" s="30">
        <f t="shared" si="515"/>
        <v>0</v>
      </c>
      <c r="S1023" s="112">
        <f t="shared" si="520"/>
        <v>0</v>
      </c>
      <c r="T1023" s="122">
        <f t="shared" si="512"/>
        <v>0.20100000000000001</v>
      </c>
      <c r="U1023" s="120">
        <f t="shared" si="519"/>
        <v>5</v>
      </c>
      <c r="V1023" s="120">
        <v>252</v>
      </c>
      <c r="W1023" s="119">
        <f t="shared" si="504"/>
        <v>1.00364063</v>
      </c>
      <c r="X1023" s="112">
        <f t="shared" si="505"/>
        <v>0</v>
      </c>
      <c r="Y1023" s="112">
        <f t="shared" si="506"/>
        <v>0</v>
      </c>
      <c r="Z1023" s="125" t="str">
        <f t="shared" si="516"/>
        <v>A+J=</v>
      </c>
      <c r="AA1023" s="117">
        <f t="shared" si="517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4"/>
      <c r="DO1023" s="1"/>
      <c r="DP1023" s="1"/>
      <c r="DQ1023" s="1"/>
      <c r="DR1023" s="1"/>
      <c r="DS1023" s="1"/>
      <c r="DT1023" s="1"/>
    </row>
    <row r="1024" spans="1:124" ht="12.75" x14ac:dyDescent="0.2">
      <c r="A1024" s="111">
        <f t="shared" si="507"/>
        <v>45289</v>
      </c>
      <c r="B1024" s="112">
        <f t="shared" si="500"/>
        <v>0</v>
      </c>
      <c r="C1024" s="112">
        <f t="shared" si="513"/>
        <v>0</v>
      </c>
      <c r="D1024" s="113">
        <f t="shared" si="508"/>
        <v>5692.31</v>
      </c>
      <c r="E1024" s="114">
        <f t="shared" si="521"/>
        <v>5739.56</v>
      </c>
      <c r="F1024" s="115">
        <f t="shared" si="522"/>
        <v>45250</v>
      </c>
      <c r="G1024" s="116">
        <f t="shared" si="501"/>
        <v>8.3006723105383262E-3</v>
      </c>
      <c r="H1024" s="117">
        <f t="shared" si="509"/>
        <v>45313</v>
      </c>
      <c r="I1024" s="117">
        <f t="shared" si="502"/>
        <v>45313</v>
      </c>
      <c r="J1024" s="118">
        <f t="shared" si="510"/>
        <v>21</v>
      </c>
      <c r="K1024" s="118">
        <f t="shared" si="525"/>
        <v>6</v>
      </c>
      <c r="L1024" s="8">
        <f t="shared" si="511"/>
        <v>1.00236462</v>
      </c>
      <c r="M1024" s="119">
        <f t="shared" si="524"/>
        <v>1.0083006699999999</v>
      </c>
      <c r="N1024" s="119">
        <f t="shared" si="518"/>
        <v>1.3007140324086763</v>
      </c>
      <c r="O1024" s="112">
        <f t="shared" si="523"/>
        <v>1.3037897199999999</v>
      </c>
      <c r="P1024" s="112">
        <f t="shared" si="503"/>
        <v>0</v>
      </c>
      <c r="Q1024" s="162">
        <f t="shared" si="514"/>
        <v>0</v>
      </c>
      <c r="R1024" s="30">
        <f t="shared" si="515"/>
        <v>0</v>
      </c>
      <c r="S1024" s="112">
        <f t="shared" si="520"/>
        <v>0</v>
      </c>
      <c r="T1024" s="122">
        <f t="shared" si="512"/>
        <v>0.20100000000000001</v>
      </c>
      <c r="U1024" s="120">
        <f t="shared" si="519"/>
        <v>6</v>
      </c>
      <c r="V1024" s="120">
        <v>252</v>
      </c>
      <c r="W1024" s="119">
        <f t="shared" si="504"/>
        <v>1.0043703450000001</v>
      </c>
      <c r="X1024" s="112">
        <f t="shared" si="505"/>
        <v>0</v>
      </c>
      <c r="Y1024" s="112">
        <f t="shared" si="506"/>
        <v>0</v>
      </c>
      <c r="Z1024" s="125" t="str">
        <f t="shared" si="516"/>
        <v>A+J=</v>
      </c>
      <c r="AA1024" s="117">
        <f t="shared" si="517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4"/>
      <c r="DO1024" s="1"/>
      <c r="DP1024" s="1"/>
      <c r="DQ1024" s="1"/>
      <c r="DR1024" s="1"/>
      <c r="DS1024" s="1"/>
      <c r="DT1024" s="1"/>
    </row>
    <row r="1025" spans="1:124" ht="12.75" x14ac:dyDescent="0.2">
      <c r="A1025" s="111">
        <f t="shared" si="507"/>
        <v>45290</v>
      </c>
      <c r="B1025" s="112">
        <f t="shared" si="500"/>
        <v>0</v>
      </c>
      <c r="C1025" s="112">
        <f t="shared" si="513"/>
        <v>0</v>
      </c>
      <c r="D1025" s="113">
        <f t="shared" si="508"/>
        <v>5692.31</v>
      </c>
      <c r="E1025" s="114">
        <f t="shared" si="521"/>
        <v>5739.56</v>
      </c>
      <c r="F1025" s="115">
        <f t="shared" si="522"/>
        <v>45250</v>
      </c>
      <c r="G1025" s="116">
        <f t="shared" si="501"/>
        <v>8.3006723105383262E-3</v>
      </c>
      <c r="H1025" s="117">
        <f t="shared" si="509"/>
        <v>45313</v>
      </c>
      <c r="I1025" s="117">
        <f t="shared" si="502"/>
        <v>45313</v>
      </c>
      <c r="J1025" s="118">
        <f t="shared" si="510"/>
        <v>21</v>
      </c>
      <c r="K1025" s="118">
        <f t="shared" si="525"/>
        <v>7</v>
      </c>
      <c r="L1025" s="8">
        <f t="shared" si="511"/>
        <v>1.0027592700000001</v>
      </c>
      <c r="M1025" s="119">
        <f t="shared" si="524"/>
        <v>1.0083006699999999</v>
      </c>
      <c r="N1025" s="119">
        <f t="shared" si="518"/>
        <v>1.3007140324086763</v>
      </c>
      <c r="O1025" s="112">
        <f t="shared" si="523"/>
        <v>1.3043030499999999</v>
      </c>
      <c r="P1025" s="112">
        <f t="shared" si="503"/>
        <v>0</v>
      </c>
      <c r="Q1025" s="162">
        <f t="shared" si="514"/>
        <v>0</v>
      </c>
      <c r="R1025" s="30">
        <f t="shared" si="515"/>
        <v>0</v>
      </c>
      <c r="S1025" s="112">
        <f t="shared" si="520"/>
        <v>0</v>
      </c>
      <c r="T1025" s="122">
        <f t="shared" si="512"/>
        <v>0.20100000000000001</v>
      </c>
      <c r="U1025" s="120">
        <f t="shared" si="519"/>
        <v>7</v>
      </c>
      <c r="V1025" s="120">
        <v>252</v>
      </c>
      <c r="W1025" s="119">
        <f t="shared" si="504"/>
        <v>1.0051005900000001</v>
      </c>
      <c r="X1025" s="112">
        <f t="shared" si="505"/>
        <v>0</v>
      </c>
      <c r="Y1025" s="112">
        <f t="shared" si="506"/>
        <v>0</v>
      </c>
      <c r="Z1025" s="125" t="str">
        <f t="shared" si="516"/>
        <v>A+J=</v>
      </c>
      <c r="AA1025" s="117">
        <f t="shared" si="517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4"/>
      <c r="DO1025" s="1"/>
      <c r="DP1025" s="1"/>
      <c r="DQ1025" s="1"/>
      <c r="DR1025" s="1"/>
      <c r="DS1025" s="1"/>
      <c r="DT1025" s="1"/>
    </row>
    <row r="1026" spans="1:124" ht="12.75" x14ac:dyDescent="0.2">
      <c r="A1026" s="111">
        <f t="shared" si="507"/>
        <v>45291</v>
      </c>
      <c r="B1026" s="112">
        <f t="shared" si="500"/>
        <v>0</v>
      </c>
      <c r="C1026" s="112">
        <f t="shared" si="513"/>
        <v>0</v>
      </c>
      <c r="D1026" s="113">
        <f t="shared" si="508"/>
        <v>5692.31</v>
      </c>
      <c r="E1026" s="114">
        <f t="shared" si="521"/>
        <v>5739.56</v>
      </c>
      <c r="F1026" s="115">
        <f t="shared" si="522"/>
        <v>45250</v>
      </c>
      <c r="G1026" s="116">
        <f t="shared" si="501"/>
        <v>8.3006723105383262E-3</v>
      </c>
      <c r="H1026" s="117">
        <f t="shared" si="509"/>
        <v>45313</v>
      </c>
      <c r="I1026" s="117">
        <f t="shared" si="502"/>
        <v>45313</v>
      </c>
      <c r="J1026" s="118">
        <f t="shared" si="510"/>
        <v>21</v>
      </c>
      <c r="K1026" s="118">
        <f t="shared" si="525"/>
        <v>7</v>
      </c>
      <c r="L1026" s="8">
        <f t="shared" si="511"/>
        <v>1.0027592700000001</v>
      </c>
      <c r="M1026" s="119">
        <f t="shared" si="524"/>
        <v>1.0083006699999999</v>
      </c>
      <c r="N1026" s="119">
        <f t="shared" si="518"/>
        <v>1.3007140324086763</v>
      </c>
      <c r="O1026" s="112">
        <f t="shared" si="523"/>
        <v>1.3043030499999999</v>
      </c>
      <c r="P1026" s="112">
        <f t="shared" si="503"/>
        <v>0</v>
      </c>
      <c r="Q1026" s="162">
        <f t="shared" si="514"/>
        <v>0</v>
      </c>
      <c r="R1026" s="30">
        <f t="shared" si="515"/>
        <v>0</v>
      </c>
      <c r="S1026" s="112">
        <f t="shared" si="520"/>
        <v>0</v>
      </c>
      <c r="T1026" s="122">
        <f t="shared" si="512"/>
        <v>0.20100000000000001</v>
      </c>
      <c r="U1026" s="120">
        <f t="shared" si="519"/>
        <v>7</v>
      </c>
      <c r="V1026" s="120">
        <v>252</v>
      </c>
      <c r="W1026" s="119">
        <f t="shared" si="504"/>
        <v>1.0051005900000001</v>
      </c>
      <c r="X1026" s="112">
        <f t="shared" si="505"/>
        <v>0</v>
      </c>
      <c r="Y1026" s="112">
        <f t="shared" si="506"/>
        <v>0</v>
      </c>
      <c r="Z1026" s="125" t="str">
        <f t="shared" si="516"/>
        <v>A+J=</v>
      </c>
      <c r="AA1026" s="117">
        <f t="shared" si="517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4"/>
      <c r="DO1026" s="1"/>
      <c r="DP1026" s="1"/>
      <c r="DQ1026" s="1"/>
      <c r="DR1026" s="1"/>
      <c r="DS1026" s="1"/>
      <c r="DT1026" s="1"/>
    </row>
    <row r="1027" spans="1:124" ht="12.75" x14ac:dyDescent="0.2">
      <c r="A1027" s="111">
        <f t="shared" si="507"/>
        <v>45292</v>
      </c>
      <c r="B1027" s="112">
        <f t="shared" si="500"/>
        <v>0</v>
      </c>
      <c r="C1027" s="112">
        <f t="shared" si="513"/>
        <v>0</v>
      </c>
      <c r="D1027" s="113">
        <f t="shared" si="508"/>
        <v>5692.31</v>
      </c>
      <c r="E1027" s="114">
        <f t="shared" si="521"/>
        <v>5739.56</v>
      </c>
      <c r="F1027" s="115">
        <f t="shared" si="522"/>
        <v>45250</v>
      </c>
      <c r="G1027" s="116">
        <f t="shared" si="501"/>
        <v>8.3006723105383262E-3</v>
      </c>
      <c r="H1027" s="117">
        <f t="shared" si="509"/>
        <v>45313</v>
      </c>
      <c r="I1027" s="117">
        <f t="shared" si="502"/>
        <v>45313</v>
      </c>
      <c r="J1027" s="118">
        <f t="shared" si="510"/>
        <v>21</v>
      </c>
      <c r="K1027" s="118">
        <f t="shared" si="525"/>
        <v>7</v>
      </c>
      <c r="L1027" s="8">
        <f t="shared" si="511"/>
        <v>1.0027592700000001</v>
      </c>
      <c r="M1027" s="119">
        <f t="shared" si="524"/>
        <v>1.0083006699999999</v>
      </c>
      <c r="N1027" s="119">
        <f t="shared" si="518"/>
        <v>1.3007140324086763</v>
      </c>
      <c r="O1027" s="112">
        <f t="shared" si="523"/>
        <v>1.3043030499999999</v>
      </c>
      <c r="P1027" s="112">
        <f t="shared" si="503"/>
        <v>0</v>
      </c>
      <c r="Q1027" s="162">
        <f t="shared" si="514"/>
        <v>0</v>
      </c>
      <c r="R1027" s="30">
        <f t="shared" si="515"/>
        <v>0</v>
      </c>
      <c r="S1027" s="112">
        <f t="shared" si="520"/>
        <v>0</v>
      </c>
      <c r="T1027" s="122">
        <f t="shared" si="512"/>
        <v>0.20100000000000001</v>
      </c>
      <c r="U1027" s="120">
        <f t="shared" si="519"/>
        <v>7</v>
      </c>
      <c r="V1027" s="120">
        <v>252</v>
      </c>
      <c r="W1027" s="119">
        <f t="shared" si="504"/>
        <v>1.0051005900000001</v>
      </c>
      <c r="X1027" s="112">
        <f t="shared" si="505"/>
        <v>0</v>
      </c>
      <c r="Y1027" s="112">
        <f t="shared" si="506"/>
        <v>0</v>
      </c>
      <c r="Z1027" s="125" t="str">
        <f t="shared" si="516"/>
        <v>A+J=</v>
      </c>
      <c r="AA1027" s="117">
        <f t="shared" si="517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4"/>
      <c r="DO1027" s="1"/>
      <c r="DP1027" s="1"/>
      <c r="DQ1027" s="1"/>
      <c r="DR1027" s="1"/>
      <c r="DS1027" s="1"/>
      <c r="DT1027" s="1"/>
    </row>
    <row r="1028" spans="1:124" ht="12.75" x14ac:dyDescent="0.2">
      <c r="A1028" s="111">
        <f t="shared" si="507"/>
        <v>45293</v>
      </c>
      <c r="B1028" s="112">
        <f t="shared" si="500"/>
        <v>0</v>
      </c>
      <c r="C1028" s="112">
        <f t="shared" si="513"/>
        <v>0</v>
      </c>
      <c r="D1028" s="113">
        <f t="shared" si="508"/>
        <v>5692.31</v>
      </c>
      <c r="E1028" s="114">
        <f t="shared" si="521"/>
        <v>5739.56</v>
      </c>
      <c r="F1028" s="115">
        <f t="shared" si="522"/>
        <v>45250</v>
      </c>
      <c r="G1028" s="116">
        <f t="shared" si="501"/>
        <v>8.3006723105383262E-3</v>
      </c>
      <c r="H1028" s="117">
        <f t="shared" si="509"/>
        <v>45313</v>
      </c>
      <c r="I1028" s="117">
        <f t="shared" si="502"/>
        <v>45313</v>
      </c>
      <c r="J1028" s="118">
        <f t="shared" si="510"/>
        <v>21</v>
      </c>
      <c r="K1028" s="118">
        <f t="shared" si="525"/>
        <v>7</v>
      </c>
      <c r="L1028" s="8">
        <f t="shared" si="511"/>
        <v>1.0027592700000001</v>
      </c>
      <c r="M1028" s="119">
        <f t="shared" si="524"/>
        <v>1.0083006699999999</v>
      </c>
      <c r="N1028" s="119">
        <f t="shared" si="518"/>
        <v>1.3007140324086763</v>
      </c>
      <c r="O1028" s="112">
        <f t="shared" si="523"/>
        <v>1.3043030499999999</v>
      </c>
      <c r="P1028" s="112">
        <f t="shared" si="503"/>
        <v>0</v>
      </c>
      <c r="Q1028" s="162">
        <f t="shared" si="514"/>
        <v>0</v>
      </c>
      <c r="R1028" s="30">
        <f t="shared" si="515"/>
        <v>0</v>
      </c>
      <c r="S1028" s="112">
        <f t="shared" si="520"/>
        <v>0</v>
      </c>
      <c r="T1028" s="122">
        <f t="shared" si="512"/>
        <v>0.20100000000000001</v>
      </c>
      <c r="U1028" s="120">
        <f t="shared" si="519"/>
        <v>7</v>
      </c>
      <c r="V1028" s="120">
        <v>252</v>
      </c>
      <c r="W1028" s="119">
        <f t="shared" si="504"/>
        <v>1.0051005900000001</v>
      </c>
      <c r="X1028" s="112">
        <f t="shared" si="505"/>
        <v>0</v>
      </c>
      <c r="Y1028" s="112">
        <f t="shared" si="506"/>
        <v>0</v>
      </c>
      <c r="Z1028" s="125" t="str">
        <f t="shared" si="516"/>
        <v>A+J=</v>
      </c>
      <c r="AA1028" s="117">
        <f t="shared" si="517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4"/>
      <c r="DO1028" s="1"/>
      <c r="DP1028" s="1"/>
      <c r="DQ1028" s="1"/>
      <c r="DR1028" s="1"/>
      <c r="DS1028" s="1"/>
      <c r="DT1028" s="1"/>
    </row>
    <row r="1029" spans="1:124" ht="12.75" x14ac:dyDescent="0.2">
      <c r="A1029" s="111">
        <f t="shared" si="507"/>
        <v>45294</v>
      </c>
      <c r="B1029" s="112">
        <f t="shared" si="500"/>
        <v>0</v>
      </c>
      <c r="C1029" s="112">
        <f t="shared" si="513"/>
        <v>0</v>
      </c>
      <c r="D1029" s="113">
        <f t="shared" si="508"/>
        <v>5692.31</v>
      </c>
      <c r="E1029" s="114">
        <f t="shared" si="521"/>
        <v>5739.56</v>
      </c>
      <c r="F1029" s="115">
        <f t="shared" si="522"/>
        <v>45250</v>
      </c>
      <c r="G1029" s="116">
        <f t="shared" si="501"/>
        <v>8.3006723105383262E-3</v>
      </c>
      <c r="H1029" s="117">
        <f t="shared" si="509"/>
        <v>45313</v>
      </c>
      <c r="I1029" s="117">
        <f t="shared" si="502"/>
        <v>45313</v>
      </c>
      <c r="J1029" s="118">
        <f t="shared" si="510"/>
        <v>21</v>
      </c>
      <c r="K1029" s="118">
        <f t="shared" si="525"/>
        <v>8</v>
      </c>
      <c r="L1029" s="8">
        <f t="shared" si="511"/>
        <v>1.0031540699999999</v>
      </c>
      <c r="M1029" s="119">
        <f t="shared" si="524"/>
        <v>1.0083006699999999</v>
      </c>
      <c r="N1029" s="119">
        <f t="shared" si="518"/>
        <v>1.3007140324086763</v>
      </c>
      <c r="O1029" s="112">
        <f t="shared" si="523"/>
        <v>1.3048165700000001</v>
      </c>
      <c r="P1029" s="112">
        <f t="shared" si="503"/>
        <v>0</v>
      </c>
      <c r="Q1029" s="162">
        <f t="shared" si="514"/>
        <v>0</v>
      </c>
      <c r="R1029" s="30">
        <f t="shared" si="515"/>
        <v>0</v>
      </c>
      <c r="S1029" s="112">
        <f t="shared" si="520"/>
        <v>0</v>
      </c>
      <c r="T1029" s="122">
        <f t="shared" si="512"/>
        <v>0.20100000000000001</v>
      </c>
      <c r="U1029" s="120">
        <f t="shared" si="519"/>
        <v>8</v>
      </c>
      <c r="V1029" s="120">
        <v>252</v>
      </c>
      <c r="W1029" s="119">
        <f t="shared" si="504"/>
        <v>1.005831366</v>
      </c>
      <c r="X1029" s="112">
        <f t="shared" si="505"/>
        <v>0</v>
      </c>
      <c r="Y1029" s="112">
        <f t="shared" si="506"/>
        <v>0</v>
      </c>
      <c r="Z1029" s="125" t="str">
        <f t="shared" si="516"/>
        <v>A+J=</v>
      </c>
      <c r="AA1029" s="117">
        <f t="shared" si="517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4"/>
      <c r="DO1029" s="1"/>
      <c r="DP1029" s="1"/>
      <c r="DQ1029" s="1"/>
      <c r="DR1029" s="1"/>
      <c r="DS1029" s="1"/>
      <c r="DT1029" s="1"/>
    </row>
    <row r="1030" spans="1:124" ht="12.75" x14ac:dyDescent="0.2">
      <c r="A1030" s="111">
        <f t="shared" si="507"/>
        <v>45295</v>
      </c>
      <c r="B1030" s="112">
        <f t="shared" si="500"/>
        <v>0</v>
      </c>
      <c r="C1030" s="112">
        <f t="shared" si="513"/>
        <v>0</v>
      </c>
      <c r="D1030" s="113">
        <f t="shared" si="508"/>
        <v>5692.31</v>
      </c>
      <c r="E1030" s="114">
        <f t="shared" si="521"/>
        <v>5739.56</v>
      </c>
      <c r="F1030" s="115">
        <f t="shared" si="522"/>
        <v>45250</v>
      </c>
      <c r="G1030" s="116">
        <f t="shared" si="501"/>
        <v>8.3006723105383262E-3</v>
      </c>
      <c r="H1030" s="117">
        <f t="shared" si="509"/>
        <v>45313</v>
      </c>
      <c r="I1030" s="117">
        <f t="shared" si="502"/>
        <v>45313</v>
      </c>
      <c r="J1030" s="118">
        <f t="shared" si="510"/>
        <v>21</v>
      </c>
      <c r="K1030" s="118">
        <f t="shared" si="525"/>
        <v>9</v>
      </c>
      <c r="L1030" s="8">
        <f t="shared" si="511"/>
        <v>1.0035490300000001</v>
      </c>
      <c r="M1030" s="119">
        <f t="shared" si="524"/>
        <v>1.0083006699999999</v>
      </c>
      <c r="N1030" s="119">
        <f t="shared" si="518"/>
        <v>1.3007140324086763</v>
      </c>
      <c r="O1030" s="112">
        <f t="shared" si="523"/>
        <v>1.3053303000000001</v>
      </c>
      <c r="P1030" s="112">
        <f t="shared" si="503"/>
        <v>0</v>
      </c>
      <c r="Q1030" s="162">
        <f t="shared" si="514"/>
        <v>0</v>
      </c>
      <c r="R1030" s="30">
        <f t="shared" si="515"/>
        <v>0</v>
      </c>
      <c r="S1030" s="112">
        <f t="shared" si="520"/>
        <v>0</v>
      </c>
      <c r="T1030" s="122">
        <f t="shared" si="512"/>
        <v>0.20100000000000001</v>
      </c>
      <c r="U1030" s="120">
        <f t="shared" si="519"/>
        <v>9</v>
      </c>
      <c r="V1030" s="120">
        <v>252</v>
      </c>
      <c r="W1030" s="119">
        <f t="shared" si="504"/>
        <v>1.006562674</v>
      </c>
      <c r="X1030" s="112">
        <f t="shared" si="505"/>
        <v>0</v>
      </c>
      <c r="Y1030" s="112">
        <f t="shared" si="506"/>
        <v>0</v>
      </c>
      <c r="Z1030" s="125" t="str">
        <f t="shared" si="516"/>
        <v>A+J=</v>
      </c>
      <c r="AA1030" s="117">
        <f t="shared" si="517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4"/>
      <c r="DO1030" s="1"/>
      <c r="DP1030" s="1"/>
      <c r="DQ1030" s="1"/>
      <c r="DR1030" s="1"/>
      <c r="DS1030" s="1"/>
      <c r="DT1030" s="1"/>
    </row>
    <row r="1031" spans="1:124" ht="12.75" x14ac:dyDescent="0.2">
      <c r="A1031" s="111">
        <f t="shared" si="507"/>
        <v>45296</v>
      </c>
      <c r="B1031" s="112">
        <f t="shared" si="500"/>
        <v>0</v>
      </c>
      <c r="C1031" s="112">
        <f t="shared" si="513"/>
        <v>0</v>
      </c>
      <c r="D1031" s="113">
        <f t="shared" si="508"/>
        <v>5692.31</v>
      </c>
      <c r="E1031" s="114">
        <f t="shared" si="521"/>
        <v>5739.56</v>
      </c>
      <c r="F1031" s="115">
        <f t="shared" si="522"/>
        <v>45250</v>
      </c>
      <c r="G1031" s="116">
        <f t="shared" si="501"/>
        <v>8.3006723105383262E-3</v>
      </c>
      <c r="H1031" s="117">
        <f t="shared" si="509"/>
        <v>45313</v>
      </c>
      <c r="I1031" s="117">
        <f t="shared" si="502"/>
        <v>45313</v>
      </c>
      <c r="J1031" s="118">
        <f t="shared" si="510"/>
        <v>21</v>
      </c>
      <c r="K1031" s="118">
        <f t="shared" si="525"/>
        <v>10</v>
      </c>
      <c r="L1031" s="8">
        <f t="shared" si="511"/>
        <v>1.00394414</v>
      </c>
      <c r="M1031" s="119">
        <f t="shared" si="524"/>
        <v>1.0083006699999999</v>
      </c>
      <c r="N1031" s="119">
        <f t="shared" si="518"/>
        <v>1.3007140324086763</v>
      </c>
      <c r="O1031" s="112">
        <f t="shared" si="523"/>
        <v>1.3058442299999999</v>
      </c>
      <c r="P1031" s="112">
        <f t="shared" si="503"/>
        <v>0</v>
      </c>
      <c r="Q1031" s="162">
        <f t="shared" si="514"/>
        <v>0</v>
      </c>
      <c r="R1031" s="30">
        <f t="shared" si="515"/>
        <v>0</v>
      </c>
      <c r="S1031" s="112">
        <f t="shared" si="520"/>
        <v>0</v>
      </c>
      <c r="T1031" s="122">
        <f t="shared" si="512"/>
        <v>0.20100000000000001</v>
      </c>
      <c r="U1031" s="120">
        <f t="shared" si="519"/>
        <v>10</v>
      </c>
      <c r="V1031" s="120">
        <v>252</v>
      </c>
      <c r="W1031" s="119">
        <f t="shared" si="504"/>
        <v>1.007294514</v>
      </c>
      <c r="X1031" s="112">
        <f t="shared" si="505"/>
        <v>0</v>
      </c>
      <c r="Y1031" s="112">
        <f t="shared" si="506"/>
        <v>0</v>
      </c>
      <c r="Z1031" s="125" t="str">
        <f t="shared" si="516"/>
        <v>A+J=</v>
      </c>
      <c r="AA1031" s="117">
        <f t="shared" si="517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4"/>
      <c r="DO1031" s="1"/>
      <c r="DP1031" s="1"/>
      <c r="DQ1031" s="1"/>
      <c r="DR1031" s="1"/>
      <c r="DS1031" s="1"/>
      <c r="DT1031" s="1"/>
    </row>
    <row r="1032" spans="1:124" ht="12.75" x14ac:dyDescent="0.2">
      <c r="A1032" s="111">
        <f t="shared" si="507"/>
        <v>45297</v>
      </c>
      <c r="B1032" s="112">
        <f t="shared" si="500"/>
        <v>0</v>
      </c>
      <c r="C1032" s="112">
        <f t="shared" si="513"/>
        <v>0</v>
      </c>
      <c r="D1032" s="113">
        <f t="shared" si="508"/>
        <v>5692.31</v>
      </c>
      <c r="E1032" s="114">
        <f t="shared" si="521"/>
        <v>5739.56</v>
      </c>
      <c r="F1032" s="115">
        <f t="shared" si="522"/>
        <v>45250</v>
      </c>
      <c r="G1032" s="116">
        <f t="shared" si="501"/>
        <v>8.3006723105383262E-3</v>
      </c>
      <c r="H1032" s="117">
        <f t="shared" si="509"/>
        <v>45313</v>
      </c>
      <c r="I1032" s="117">
        <f t="shared" si="502"/>
        <v>45313</v>
      </c>
      <c r="J1032" s="118">
        <f t="shared" si="510"/>
        <v>21</v>
      </c>
      <c r="K1032" s="118">
        <f t="shared" si="525"/>
        <v>11</v>
      </c>
      <c r="L1032" s="8">
        <f t="shared" si="511"/>
        <v>1.00433941</v>
      </c>
      <c r="M1032" s="119">
        <f t="shared" si="524"/>
        <v>1.0083006699999999</v>
      </c>
      <c r="N1032" s="119">
        <f t="shared" si="518"/>
        <v>1.3007140324086763</v>
      </c>
      <c r="O1032" s="112">
        <f t="shared" si="523"/>
        <v>1.3063583599999999</v>
      </c>
      <c r="P1032" s="112">
        <f t="shared" si="503"/>
        <v>0</v>
      </c>
      <c r="Q1032" s="162">
        <f t="shared" si="514"/>
        <v>0</v>
      </c>
      <c r="R1032" s="30">
        <f t="shared" si="515"/>
        <v>0</v>
      </c>
      <c r="S1032" s="112">
        <f t="shared" si="520"/>
        <v>0</v>
      </c>
      <c r="T1032" s="122">
        <f t="shared" si="512"/>
        <v>0.20100000000000001</v>
      </c>
      <c r="U1032" s="120">
        <f t="shared" si="519"/>
        <v>11</v>
      </c>
      <c r="V1032" s="120">
        <v>252</v>
      </c>
      <c r="W1032" s="119">
        <f t="shared" si="504"/>
        <v>1.008026885</v>
      </c>
      <c r="X1032" s="112">
        <f t="shared" si="505"/>
        <v>0</v>
      </c>
      <c r="Y1032" s="112">
        <f t="shared" si="506"/>
        <v>0</v>
      </c>
      <c r="Z1032" s="125" t="str">
        <f t="shared" si="516"/>
        <v>A+J=</v>
      </c>
      <c r="AA1032" s="117">
        <f t="shared" si="517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4"/>
      <c r="DO1032" s="1"/>
      <c r="DP1032" s="1"/>
      <c r="DQ1032" s="1"/>
      <c r="DR1032" s="1"/>
      <c r="DS1032" s="1"/>
      <c r="DT1032" s="1"/>
    </row>
    <row r="1033" spans="1:124" ht="12.75" x14ac:dyDescent="0.2">
      <c r="A1033" s="111">
        <f t="shared" si="507"/>
        <v>45298</v>
      </c>
      <c r="B1033" s="112">
        <f t="shared" si="500"/>
        <v>0</v>
      </c>
      <c r="C1033" s="112">
        <f t="shared" si="513"/>
        <v>0</v>
      </c>
      <c r="D1033" s="113">
        <f t="shared" si="508"/>
        <v>5692.31</v>
      </c>
      <c r="E1033" s="114">
        <f t="shared" si="521"/>
        <v>5739.56</v>
      </c>
      <c r="F1033" s="115">
        <f t="shared" si="522"/>
        <v>45250</v>
      </c>
      <c r="G1033" s="116">
        <f t="shared" si="501"/>
        <v>8.3006723105383262E-3</v>
      </c>
      <c r="H1033" s="117">
        <f t="shared" si="509"/>
        <v>45313</v>
      </c>
      <c r="I1033" s="117">
        <f t="shared" si="502"/>
        <v>45313</v>
      </c>
      <c r="J1033" s="118">
        <f t="shared" si="510"/>
        <v>21</v>
      </c>
      <c r="K1033" s="118">
        <f t="shared" si="525"/>
        <v>11</v>
      </c>
      <c r="L1033" s="8">
        <f t="shared" si="511"/>
        <v>1.00433941</v>
      </c>
      <c r="M1033" s="119">
        <f t="shared" si="524"/>
        <v>1.0083006699999999</v>
      </c>
      <c r="N1033" s="119">
        <f t="shared" si="518"/>
        <v>1.3007140324086763</v>
      </c>
      <c r="O1033" s="112">
        <f t="shared" si="523"/>
        <v>1.3063583599999999</v>
      </c>
      <c r="P1033" s="112">
        <f t="shared" si="503"/>
        <v>0</v>
      </c>
      <c r="Q1033" s="162">
        <f t="shared" si="514"/>
        <v>0</v>
      </c>
      <c r="R1033" s="30">
        <f t="shared" si="515"/>
        <v>0</v>
      </c>
      <c r="S1033" s="112">
        <f t="shared" si="520"/>
        <v>0</v>
      </c>
      <c r="T1033" s="122">
        <f t="shared" si="512"/>
        <v>0.20100000000000001</v>
      </c>
      <c r="U1033" s="120">
        <f t="shared" si="519"/>
        <v>11</v>
      </c>
      <c r="V1033" s="120">
        <v>252</v>
      </c>
      <c r="W1033" s="119">
        <f t="shared" si="504"/>
        <v>1.008026885</v>
      </c>
      <c r="X1033" s="112">
        <f t="shared" si="505"/>
        <v>0</v>
      </c>
      <c r="Y1033" s="112">
        <f t="shared" si="506"/>
        <v>0</v>
      </c>
      <c r="Z1033" s="125" t="str">
        <f t="shared" si="516"/>
        <v>A+J=</v>
      </c>
      <c r="AA1033" s="117">
        <f t="shared" si="517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4"/>
      <c r="DO1033" s="1"/>
      <c r="DP1033" s="1"/>
      <c r="DQ1033" s="1"/>
      <c r="DR1033" s="1"/>
      <c r="DS1033" s="1"/>
      <c r="DT1033" s="1"/>
    </row>
    <row r="1034" spans="1:124" ht="12.75" x14ac:dyDescent="0.2">
      <c r="A1034" s="111">
        <f t="shared" si="507"/>
        <v>45299</v>
      </c>
      <c r="B1034" s="112">
        <f t="shared" ref="B1034:B1097" si="526">(P1034+X1034)</f>
        <v>0</v>
      </c>
      <c r="C1034" s="112">
        <f t="shared" si="513"/>
        <v>0</v>
      </c>
      <c r="D1034" s="113">
        <f t="shared" si="508"/>
        <v>5692.31</v>
      </c>
      <c r="E1034" s="114">
        <f t="shared" si="521"/>
        <v>5739.56</v>
      </c>
      <c r="F1034" s="115">
        <f t="shared" si="522"/>
        <v>45250</v>
      </c>
      <c r="G1034" s="116">
        <f t="shared" ref="G1034:G1097" si="527">(E1034/D1034)-1</f>
        <v>8.3006723105383262E-3</v>
      </c>
      <c r="H1034" s="117">
        <f t="shared" si="509"/>
        <v>45313</v>
      </c>
      <c r="I1034" s="117">
        <f t="shared" ref="I1034:I1097" si="528">IF(A1034&gt;I1033,H1034,I1033)</f>
        <v>45313</v>
      </c>
      <c r="J1034" s="118">
        <f t="shared" si="510"/>
        <v>21</v>
      </c>
      <c r="K1034" s="118">
        <f t="shared" si="525"/>
        <v>11</v>
      </c>
      <c r="L1034" s="8">
        <f t="shared" si="511"/>
        <v>1.00433941</v>
      </c>
      <c r="M1034" s="119">
        <f t="shared" si="524"/>
        <v>1.0083006699999999</v>
      </c>
      <c r="N1034" s="119">
        <f t="shared" si="518"/>
        <v>1.3007140324086763</v>
      </c>
      <c r="O1034" s="112">
        <f t="shared" si="523"/>
        <v>1.3063583599999999</v>
      </c>
      <c r="P1034" s="112">
        <f t="shared" ref="P1034:P1097" si="529">TRUNC(C1034*O1034,8)</f>
        <v>0</v>
      </c>
      <c r="Q1034" s="162">
        <f t="shared" si="514"/>
        <v>0</v>
      </c>
      <c r="R1034" s="30">
        <f t="shared" si="515"/>
        <v>0</v>
      </c>
      <c r="S1034" s="112">
        <f t="shared" si="520"/>
        <v>0</v>
      </c>
      <c r="T1034" s="122">
        <f t="shared" si="512"/>
        <v>0.20100000000000001</v>
      </c>
      <c r="U1034" s="120">
        <f t="shared" si="519"/>
        <v>11</v>
      </c>
      <c r="V1034" s="120">
        <v>252</v>
      </c>
      <c r="W1034" s="119">
        <f t="shared" ref="W1034:W1097" si="530">ROUND((1+T1034)^TRUNC((U1034/V1034),9),9)</f>
        <v>1.008026885</v>
      </c>
      <c r="X1034" s="112">
        <f t="shared" ref="X1034:X1097" si="531">TRUNC((P1034*(W1034-1)),8)</f>
        <v>0</v>
      </c>
      <c r="Y1034" s="112">
        <f t="shared" ref="Y1034:Y1097" si="532">IF(Q1034&gt;0,S1034+X1034,0)</f>
        <v>0</v>
      </c>
      <c r="Z1034" s="125" t="str">
        <f t="shared" si="516"/>
        <v>A+J=</v>
      </c>
      <c r="AA1034" s="117">
        <f t="shared" si="517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4"/>
      <c r="DO1034" s="1"/>
      <c r="DP1034" s="1"/>
      <c r="DQ1034" s="1"/>
      <c r="DR1034" s="1"/>
      <c r="DS1034" s="1"/>
      <c r="DT1034" s="1"/>
    </row>
    <row r="1035" spans="1:124" ht="12.75" x14ac:dyDescent="0.2">
      <c r="A1035" s="111">
        <f t="shared" ref="A1035:A1098" si="533">(A1034+1)</f>
        <v>45300</v>
      </c>
      <c r="B1035" s="112">
        <f t="shared" si="526"/>
        <v>0</v>
      </c>
      <c r="C1035" s="112">
        <f t="shared" si="513"/>
        <v>0</v>
      </c>
      <c r="D1035" s="113">
        <f t="shared" ref="D1035:D1098" si="534">IF(E1035=E1034,D1034,E1034)</f>
        <v>5692.31</v>
      </c>
      <c r="E1035" s="114">
        <f t="shared" si="521"/>
        <v>5739.56</v>
      </c>
      <c r="F1035" s="115">
        <f t="shared" si="522"/>
        <v>45250</v>
      </c>
      <c r="G1035" s="116">
        <f t="shared" si="527"/>
        <v>8.3006723105383262E-3</v>
      </c>
      <c r="H1035" s="117">
        <f t="shared" ref="H1035:H1098" si="535">IF(DAY(A1035)=H$9,VLOOKUP(A1035,AH$118:AN$450,4),H1034)</f>
        <v>45313</v>
      </c>
      <c r="I1035" s="117">
        <f t="shared" si="528"/>
        <v>45313</v>
      </c>
      <c r="J1035" s="118">
        <f t="shared" ref="J1035:J1098" si="536">IF(I1035=I1034,J1034,NETWORKDAYS(I1034,I1035,$AD$148:$AD$502)-1)</f>
        <v>21</v>
      </c>
      <c r="K1035" s="118">
        <f t="shared" si="525"/>
        <v>12</v>
      </c>
      <c r="L1035" s="8">
        <f t="shared" ref="L1035:L1098" si="537">IF(E1035&lt;D1035,1,TRUNC((E1035/D1035)^TRUNC((K1035/J1035),9),8))</f>
        <v>1.0047348300000001</v>
      </c>
      <c r="M1035" s="119">
        <f t="shared" si="524"/>
        <v>1.0083006699999999</v>
      </c>
      <c r="N1035" s="119">
        <f t="shared" si="518"/>
        <v>1.3007140324086763</v>
      </c>
      <c r="O1035" s="112">
        <f t="shared" si="523"/>
        <v>1.3068726900000001</v>
      </c>
      <c r="P1035" s="112">
        <f t="shared" si="529"/>
        <v>0</v>
      </c>
      <c r="Q1035" s="162">
        <f t="shared" si="514"/>
        <v>0</v>
      </c>
      <c r="R1035" s="30">
        <f t="shared" si="515"/>
        <v>0</v>
      </c>
      <c r="S1035" s="112">
        <f t="shared" si="520"/>
        <v>0</v>
      </c>
      <c r="T1035" s="122">
        <f t="shared" ref="T1035:T1098" si="538">(T1034)</f>
        <v>0.20100000000000001</v>
      </c>
      <c r="U1035" s="120">
        <f t="shared" si="519"/>
        <v>12</v>
      </c>
      <c r="V1035" s="120">
        <v>252</v>
      </c>
      <c r="W1035" s="119">
        <f t="shared" si="530"/>
        <v>1.008759789</v>
      </c>
      <c r="X1035" s="112">
        <f t="shared" si="531"/>
        <v>0</v>
      </c>
      <c r="Y1035" s="112">
        <f t="shared" si="532"/>
        <v>0</v>
      </c>
      <c r="Z1035" s="125" t="str">
        <f t="shared" si="516"/>
        <v>A+J=</v>
      </c>
      <c r="AA1035" s="117">
        <f t="shared" si="517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4"/>
      <c r="DO1035" s="1"/>
      <c r="DP1035" s="1"/>
      <c r="DQ1035" s="1"/>
      <c r="DR1035" s="1"/>
      <c r="DS1035" s="1"/>
      <c r="DT1035" s="1"/>
    </row>
    <row r="1036" spans="1:124" ht="12.75" x14ac:dyDescent="0.2">
      <c r="A1036" s="111">
        <f t="shared" si="533"/>
        <v>45301</v>
      </c>
      <c r="B1036" s="112">
        <f t="shared" si="526"/>
        <v>0</v>
      </c>
      <c r="C1036" s="112">
        <f t="shared" ref="C1036:C1099" si="539">TRUNC(IF(Q1035&gt;0,VLOOKUP(A1035,$AD$12:$AE$140,2),C1035),8)</f>
        <v>0</v>
      </c>
      <c r="D1036" s="113">
        <f t="shared" si="534"/>
        <v>5692.31</v>
      </c>
      <c r="E1036" s="114">
        <f t="shared" si="521"/>
        <v>5739.56</v>
      </c>
      <c r="F1036" s="115">
        <f t="shared" si="522"/>
        <v>45250</v>
      </c>
      <c r="G1036" s="116">
        <f t="shared" si="527"/>
        <v>8.3006723105383262E-3</v>
      </c>
      <c r="H1036" s="117">
        <f t="shared" si="535"/>
        <v>45313</v>
      </c>
      <c r="I1036" s="117">
        <f t="shared" si="528"/>
        <v>45313</v>
      </c>
      <c r="J1036" s="118">
        <f t="shared" si="536"/>
        <v>21</v>
      </c>
      <c r="K1036" s="118">
        <f t="shared" si="525"/>
        <v>13</v>
      </c>
      <c r="L1036" s="8">
        <f t="shared" si="537"/>
        <v>1.00513041</v>
      </c>
      <c r="M1036" s="119">
        <f t="shared" si="524"/>
        <v>1.0083006699999999</v>
      </c>
      <c r="N1036" s="119">
        <f t="shared" si="518"/>
        <v>1.3007140324086763</v>
      </c>
      <c r="O1036" s="112">
        <f t="shared" si="523"/>
        <v>1.3073872200000001</v>
      </c>
      <c r="P1036" s="112">
        <f t="shared" si="529"/>
        <v>0</v>
      </c>
      <c r="Q1036" s="162">
        <f t="shared" ref="Q1036:Q1099" si="540">IF(VLOOKUP(A1036,AD$10:AK$140,8)=VLOOKUP(A1035,AD$10:AK$140,8),0,VLOOKUP(A1036,AD$10:AK$140,8))</f>
        <v>0</v>
      </c>
      <c r="R1036" s="30">
        <f t="shared" ref="R1036:R1099" si="541">IF(Q1036&gt;0,VLOOKUP($A1036,$AD$10:$AI$140,6),0)</f>
        <v>0</v>
      </c>
      <c r="S1036" s="112">
        <f t="shared" si="520"/>
        <v>0</v>
      </c>
      <c r="T1036" s="122">
        <f t="shared" si="538"/>
        <v>0.20100000000000001</v>
      </c>
      <c r="U1036" s="120">
        <f t="shared" si="519"/>
        <v>13</v>
      </c>
      <c r="V1036" s="120">
        <v>252</v>
      </c>
      <c r="W1036" s="119">
        <f t="shared" si="530"/>
        <v>1.009493226</v>
      </c>
      <c r="X1036" s="112">
        <f t="shared" si="531"/>
        <v>0</v>
      </c>
      <c r="Y1036" s="112">
        <f t="shared" si="532"/>
        <v>0</v>
      </c>
      <c r="Z1036" s="125" t="str">
        <f t="shared" ref="Z1036:Z1099" si="542">IF($Q1035&gt;0,VLOOKUP($A1035,$AD$10:$AM$140,9),Z1035)</f>
        <v>A+J=</v>
      </c>
      <c r="AA1036" s="117">
        <f t="shared" ref="AA1036:AA1099" si="543">IF($Q1035&gt;0,VLOOKUP($A1035,$AD$10:$AM$140,10),AA1035)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4"/>
      <c r="DO1036" s="1"/>
      <c r="DP1036" s="1"/>
      <c r="DQ1036" s="1"/>
      <c r="DR1036" s="1"/>
      <c r="DS1036" s="1"/>
      <c r="DT1036" s="1"/>
    </row>
    <row r="1037" spans="1:124" ht="12.75" x14ac:dyDescent="0.2">
      <c r="A1037" s="111">
        <f t="shared" si="533"/>
        <v>45302</v>
      </c>
      <c r="B1037" s="112">
        <f t="shared" si="526"/>
        <v>0</v>
      </c>
      <c r="C1037" s="112">
        <f t="shared" si="539"/>
        <v>0</v>
      </c>
      <c r="D1037" s="113">
        <f t="shared" si="534"/>
        <v>5692.31</v>
      </c>
      <c r="E1037" s="114">
        <f t="shared" si="521"/>
        <v>5739.56</v>
      </c>
      <c r="F1037" s="115">
        <f t="shared" si="522"/>
        <v>45250</v>
      </c>
      <c r="G1037" s="116">
        <f t="shared" si="527"/>
        <v>8.3006723105383262E-3</v>
      </c>
      <c r="H1037" s="117">
        <f t="shared" si="535"/>
        <v>45313</v>
      </c>
      <c r="I1037" s="117">
        <f t="shared" si="528"/>
        <v>45313</v>
      </c>
      <c r="J1037" s="118">
        <f t="shared" si="536"/>
        <v>21</v>
      </c>
      <c r="K1037" s="118">
        <f t="shared" si="525"/>
        <v>14</v>
      </c>
      <c r="L1037" s="8">
        <f t="shared" si="537"/>
        <v>1.0055261499999999</v>
      </c>
      <c r="M1037" s="119">
        <f t="shared" si="524"/>
        <v>1.0083006699999999</v>
      </c>
      <c r="N1037" s="119">
        <f t="shared" si="518"/>
        <v>1.3007140324086763</v>
      </c>
      <c r="O1037" s="112">
        <f t="shared" si="523"/>
        <v>1.3079019700000001</v>
      </c>
      <c r="P1037" s="112">
        <f t="shared" si="529"/>
        <v>0</v>
      </c>
      <c r="Q1037" s="162">
        <f t="shared" si="540"/>
        <v>0</v>
      </c>
      <c r="R1037" s="30">
        <f t="shared" si="541"/>
        <v>0</v>
      </c>
      <c r="S1037" s="112">
        <f t="shared" si="520"/>
        <v>0</v>
      </c>
      <c r="T1037" s="122">
        <f t="shared" si="538"/>
        <v>0.20100000000000001</v>
      </c>
      <c r="U1037" s="120">
        <f t="shared" si="519"/>
        <v>14</v>
      </c>
      <c r="V1037" s="120">
        <v>252</v>
      </c>
      <c r="W1037" s="119">
        <f t="shared" si="530"/>
        <v>1.010227196</v>
      </c>
      <c r="X1037" s="112">
        <f t="shared" si="531"/>
        <v>0</v>
      </c>
      <c r="Y1037" s="112">
        <f t="shared" si="532"/>
        <v>0</v>
      </c>
      <c r="Z1037" s="125" t="str">
        <f t="shared" si="542"/>
        <v>A+J=</v>
      </c>
      <c r="AA1037" s="117">
        <f t="shared" si="543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4"/>
      <c r="DO1037" s="1"/>
      <c r="DP1037" s="1"/>
      <c r="DQ1037" s="1"/>
      <c r="DR1037" s="1"/>
      <c r="DS1037" s="1"/>
      <c r="DT1037" s="1"/>
    </row>
    <row r="1038" spans="1:124" ht="12.75" x14ac:dyDescent="0.2">
      <c r="A1038" s="111">
        <f t="shared" si="533"/>
        <v>45303</v>
      </c>
      <c r="B1038" s="112">
        <f t="shared" si="526"/>
        <v>0</v>
      </c>
      <c r="C1038" s="112">
        <f t="shared" si="539"/>
        <v>0</v>
      </c>
      <c r="D1038" s="113">
        <f t="shared" si="534"/>
        <v>5692.31</v>
      </c>
      <c r="E1038" s="114">
        <f t="shared" si="521"/>
        <v>5739.56</v>
      </c>
      <c r="F1038" s="115">
        <f t="shared" si="522"/>
        <v>45250</v>
      </c>
      <c r="G1038" s="116">
        <f t="shared" si="527"/>
        <v>8.3006723105383262E-3</v>
      </c>
      <c r="H1038" s="117">
        <f t="shared" si="535"/>
        <v>45313</v>
      </c>
      <c r="I1038" s="117">
        <f t="shared" si="528"/>
        <v>45313</v>
      </c>
      <c r="J1038" s="118">
        <f t="shared" si="536"/>
        <v>21</v>
      </c>
      <c r="K1038" s="118">
        <f t="shared" si="525"/>
        <v>15</v>
      </c>
      <c r="L1038" s="8">
        <f t="shared" si="537"/>
        <v>1.00592204</v>
      </c>
      <c r="M1038" s="119">
        <f t="shared" si="524"/>
        <v>1.0083006699999999</v>
      </c>
      <c r="N1038" s="119">
        <f t="shared" si="518"/>
        <v>1.3007140324086763</v>
      </c>
      <c r="O1038" s="112">
        <f t="shared" si="523"/>
        <v>1.30841691</v>
      </c>
      <c r="P1038" s="112">
        <f t="shared" si="529"/>
        <v>0</v>
      </c>
      <c r="Q1038" s="162">
        <f t="shared" si="540"/>
        <v>0</v>
      </c>
      <c r="R1038" s="30">
        <f t="shared" si="541"/>
        <v>0</v>
      </c>
      <c r="S1038" s="112">
        <f t="shared" si="520"/>
        <v>0</v>
      </c>
      <c r="T1038" s="122">
        <f t="shared" si="538"/>
        <v>0.20100000000000001</v>
      </c>
      <c r="U1038" s="120">
        <f t="shared" si="519"/>
        <v>15</v>
      </c>
      <c r="V1038" s="120">
        <v>252</v>
      </c>
      <c r="W1038" s="119">
        <f t="shared" si="530"/>
        <v>1.0109617</v>
      </c>
      <c r="X1038" s="112">
        <f t="shared" si="531"/>
        <v>0</v>
      </c>
      <c r="Y1038" s="112">
        <f t="shared" si="532"/>
        <v>0</v>
      </c>
      <c r="Z1038" s="125" t="str">
        <f t="shared" si="542"/>
        <v>A+J=</v>
      </c>
      <c r="AA1038" s="117">
        <f t="shared" si="543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4"/>
      <c r="DO1038" s="1"/>
      <c r="DP1038" s="1"/>
      <c r="DQ1038" s="1"/>
      <c r="DR1038" s="1"/>
      <c r="DS1038" s="1"/>
      <c r="DT1038" s="1"/>
    </row>
    <row r="1039" spans="1:124" ht="12.75" x14ac:dyDescent="0.2">
      <c r="A1039" s="111">
        <f t="shared" si="533"/>
        <v>45304</v>
      </c>
      <c r="B1039" s="112">
        <f t="shared" si="526"/>
        <v>0</v>
      </c>
      <c r="C1039" s="112">
        <f t="shared" si="539"/>
        <v>0</v>
      </c>
      <c r="D1039" s="113">
        <f t="shared" si="534"/>
        <v>5692.31</v>
      </c>
      <c r="E1039" s="114">
        <f t="shared" si="521"/>
        <v>5739.56</v>
      </c>
      <c r="F1039" s="115">
        <f t="shared" si="522"/>
        <v>45250</v>
      </c>
      <c r="G1039" s="116">
        <f t="shared" si="527"/>
        <v>8.3006723105383262E-3</v>
      </c>
      <c r="H1039" s="117">
        <f t="shared" si="535"/>
        <v>45313</v>
      </c>
      <c r="I1039" s="117">
        <f t="shared" si="528"/>
        <v>45313</v>
      </c>
      <c r="J1039" s="118">
        <f t="shared" si="536"/>
        <v>21</v>
      </c>
      <c r="K1039" s="118">
        <f t="shared" si="525"/>
        <v>16</v>
      </c>
      <c r="L1039" s="8">
        <f t="shared" si="537"/>
        <v>1.0063180899999999</v>
      </c>
      <c r="M1039" s="119">
        <f t="shared" si="524"/>
        <v>1.0083006699999999</v>
      </c>
      <c r="N1039" s="119">
        <f t="shared" si="518"/>
        <v>1.3007140324086763</v>
      </c>
      <c r="O1039" s="112">
        <f t="shared" si="523"/>
        <v>1.3089320600000001</v>
      </c>
      <c r="P1039" s="112">
        <f t="shared" si="529"/>
        <v>0</v>
      </c>
      <c r="Q1039" s="162">
        <f t="shared" si="540"/>
        <v>0</v>
      </c>
      <c r="R1039" s="30">
        <f t="shared" si="541"/>
        <v>0</v>
      </c>
      <c r="S1039" s="112">
        <f t="shared" si="520"/>
        <v>0</v>
      </c>
      <c r="T1039" s="122">
        <f t="shared" si="538"/>
        <v>0.20100000000000001</v>
      </c>
      <c r="U1039" s="120">
        <f t="shared" si="519"/>
        <v>16</v>
      </c>
      <c r="V1039" s="120">
        <v>252</v>
      </c>
      <c r="W1039" s="119">
        <f t="shared" si="530"/>
        <v>1.0116967379999999</v>
      </c>
      <c r="X1039" s="112">
        <f t="shared" si="531"/>
        <v>0</v>
      </c>
      <c r="Y1039" s="112">
        <f t="shared" si="532"/>
        <v>0</v>
      </c>
      <c r="Z1039" s="125" t="str">
        <f t="shared" si="542"/>
        <v>A+J=</v>
      </c>
      <c r="AA1039" s="117">
        <f t="shared" si="543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4"/>
      <c r="DO1039" s="1"/>
      <c r="DP1039" s="1"/>
      <c r="DQ1039" s="1"/>
      <c r="DR1039" s="1"/>
      <c r="DS1039" s="1"/>
      <c r="DT1039" s="1"/>
    </row>
    <row r="1040" spans="1:124" ht="12.75" x14ac:dyDescent="0.2">
      <c r="A1040" s="111">
        <f t="shared" si="533"/>
        <v>45305</v>
      </c>
      <c r="B1040" s="112">
        <f t="shared" si="526"/>
        <v>0</v>
      </c>
      <c r="C1040" s="112">
        <f t="shared" si="539"/>
        <v>0</v>
      </c>
      <c r="D1040" s="113">
        <f t="shared" si="534"/>
        <v>5692.31</v>
      </c>
      <c r="E1040" s="114">
        <f t="shared" si="521"/>
        <v>5739.56</v>
      </c>
      <c r="F1040" s="115">
        <f t="shared" si="522"/>
        <v>45250</v>
      </c>
      <c r="G1040" s="116">
        <f t="shared" si="527"/>
        <v>8.3006723105383262E-3</v>
      </c>
      <c r="H1040" s="117">
        <f t="shared" si="535"/>
        <v>45313</v>
      </c>
      <c r="I1040" s="117">
        <f t="shared" si="528"/>
        <v>45313</v>
      </c>
      <c r="J1040" s="118">
        <f t="shared" si="536"/>
        <v>21</v>
      </c>
      <c r="K1040" s="118">
        <f t="shared" si="525"/>
        <v>16</v>
      </c>
      <c r="L1040" s="8">
        <f t="shared" si="537"/>
        <v>1.0063180899999999</v>
      </c>
      <c r="M1040" s="119">
        <f t="shared" si="524"/>
        <v>1.0083006699999999</v>
      </c>
      <c r="N1040" s="119">
        <f t="shared" si="518"/>
        <v>1.3007140324086763</v>
      </c>
      <c r="O1040" s="112">
        <f t="shared" si="523"/>
        <v>1.3089320600000001</v>
      </c>
      <c r="P1040" s="112">
        <f t="shared" si="529"/>
        <v>0</v>
      </c>
      <c r="Q1040" s="162">
        <f t="shared" si="540"/>
        <v>0</v>
      </c>
      <c r="R1040" s="30">
        <f t="shared" si="541"/>
        <v>0</v>
      </c>
      <c r="S1040" s="112">
        <f t="shared" si="520"/>
        <v>0</v>
      </c>
      <c r="T1040" s="122">
        <f t="shared" si="538"/>
        <v>0.20100000000000001</v>
      </c>
      <c r="U1040" s="120">
        <f t="shared" si="519"/>
        <v>16</v>
      </c>
      <c r="V1040" s="120">
        <v>252</v>
      </c>
      <c r="W1040" s="119">
        <f t="shared" si="530"/>
        <v>1.0116967379999999</v>
      </c>
      <c r="X1040" s="112">
        <f t="shared" si="531"/>
        <v>0</v>
      </c>
      <c r="Y1040" s="112">
        <f t="shared" si="532"/>
        <v>0</v>
      </c>
      <c r="Z1040" s="125" t="str">
        <f t="shared" si="542"/>
        <v>A+J=</v>
      </c>
      <c r="AA1040" s="117">
        <f t="shared" si="543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4"/>
      <c r="DO1040" s="1"/>
      <c r="DP1040" s="1"/>
      <c r="DQ1040" s="1"/>
      <c r="DR1040" s="1"/>
      <c r="DS1040" s="1"/>
      <c r="DT1040" s="1"/>
    </row>
    <row r="1041" spans="1:124" ht="12.75" x14ac:dyDescent="0.2">
      <c r="A1041" s="111">
        <f t="shared" si="533"/>
        <v>45306</v>
      </c>
      <c r="B1041" s="112">
        <f t="shared" si="526"/>
        <v>0</v>
      </c>
      <c r="C1041" s="112">
        <f t="shared" si="539"/>
        <v>0</v>
      </c>
      <c r="D1041" s="113">
        <f t="shared" si="534"/>
        <v>5692.31</v>
      </c>
      <c r="E1041" s="114">
        <f t="shared" si="521"/>
        <v>5739.56</v>
      </c>
      <c r="F1041" s="115">
        <f t="shared" si="522"/>
        <v>45250</v>
      </c>
      <c r="G1041" s="116">
        <f t="shared" si="527"/>
        <v>8.3006723105383262E-3</v>
      </c>
      <c r="H1041" s="117">
        <f t="shared" si="535"/>
        <v>45313</v>
      </c>
      <c r="I1041" s="117">
        <f t="shared" si="528"/>
        <v>45313</v>
      </c>
      <c r="J1041" s="118">
        <f t="shared" si="536"/>
        <v>21</v>
      </c>
      <c r="K1041" s="118">
        <f t="shared" si="525"/>
        <v>16</v>
      </c>
      <c r="L1041" s="8">
        <f t="shared" si="537"/>
        <v>1.0063180899999999</v>
      </c>
      <c r="M1041" s="119">
        <f t="shared" si="524"/>
        <v>1.0083006699999999</v>
      </c>
      <c r="N1041" s="119">
        <f t="shared" si="518"/>
        <v>1.3007140324086763</v>
      </c>
      <c r="O1041" s="112">
        <f t="shared" si="523"/>
        <v>1.3089320600000001</v>
      </c>
      <c r="P1041" s="112">
        <f t="shared" si="529"/>
        <v>0</v>
      </c>
      <c r="Q1041" s="162">
        <f t="shared" si="540"/>
        <v>0</v>
      </c>
      <c r="R1041" s="30">
        <f t="shared" si="541"/>
        <v>0</v>
      </c>
      <c r="S1041" s="112">
        <f t="shared" si="520"/>
        <v>0</v>
      </c>
      <c r="T1041" s="122">
        <f t="shared" si="538"/>
        <v>0.20100000000000001</v>
      </c>
      <c r="U1041" s="120">
        <f t="shared" si="519"/>
        <v>16</v>
      </c>
      <c r="V1041" s="120">
        <v>252</v>
      </c>
      <c r="W1041" s="119">
        <f t="shared" si="530"/>
        <v>1.0116967379999999</v>
      </c>
      <c r="X1041" s="112">
        <f t="shared" si="531"/>
        <v>0</v>
      </c>
      <c r="Y1041" s="112">
        <f t="shared" si="532"/>
        <v>0</v>
      </c>
      <c r="Z1041" s="125" t="str">
        <f t="shared" si="542"/>
        <v>A+J=</v>
      </c>
      <c r="AA1041" s="117">
        <f t="shared" si="543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4"/>
      <c r="DO1041" s="1"/>
      <c r="DP1041" s="1"/>
      <c r="DQ1041" s="1"/>
      <c r="DR1041" s="1"/>
      <c r="DS1041" s="1"/>
      <c r="DT1041" s="1"/>
    </row>
    <row r="1042" spans="1:124" ht="12.75" x14ac:dyDescent="0.2">
      <c r="A1042" s="111">
        <f t="shared" si="533"/>
        <v>45307</v>
      </c>
      <c r="B1042" s="112">
        <f t="shared" si="526"/>
        <v>0</v>
      </c>
      <c r="C1042" s="112">
        <f t="shared" si="539"/>
        <v>0</v>
      </c>
      <c r="D1042" s="113">
        <f t="shared" si="534"/>
        <v>5692.31</v>
      </c>
      <c r="E1042" s="114">
        <f t="shared" si="521"/>
        <v>5739.56</v>
      </c>
      <c r="F1042" s="115">
        <f t="shared" si="522"/>
        <v>45250</v>
      </c>
      <c r="G1042" s="116">
        <f t="shared" si="527"/>
        <v>8.3006723105383262E-3</v>
      </c>
      <c r="H1042" s="117">
        <f t="shared" si="535"/>
        <v>45313</v>
      </c>
      <c r="I1042" s="117">
        <f t="shared" si="528"/>
        <v>45313</v>
      </c>
      <c r="J1042" s="118">
        <f t="shared" si="536"/>
        <v>21</v>
      </c>
      <c r="K1042" s="118">
        <f t="shared" si="525"/>
        <v>17</v>
      </c>
      <c r="L1042" s="8">
        <f t="shared" si="537"/>
        <v>1.0067142899999999</v>
      </c>
      <c r="M1042" s="119">
        <f t="shared" si="524"/>
        <v>1.0083006699999999</v>
      </c>
      <c r="N1042" s="119">
        <f t="shared" si="518"/>
        <v>1.3007140324086763</v>
      </c>
      <c r="O1042" s="112">
        <f t="shared" si="523"/>
        <v>1.3094474</v>
      </c>
      <c r="P1042" s="112">
        <f t="shared" si="529"/>
        <v>0</v>
      </c>
      <c r="Q1042" s="162">
        <f t="shared" si="540"/>
        <v>0</v>
      </c>
      <c r="R1042" s="30">
        <f t="shared" si="541"/>
        <v>0</v>
      </c>
      <c r="S1042" s="112">
        <f t="shared" si="520"/>
        <v>0</v>
      </c>
      <c r="T1042" s="122">
        <f t="shared" si="538"/>
        <v>0.20100000000000001</v>
      </c>
      <c r="U1042" s="120">
        <f t="shared" si="519"/>
        <v>17</v>
      </c>
      <c r="V1042" s="120">
        <v>252</v>
      </c>
      <c r="W1042" s="119">
        <f t="shared" si="530"/>
        <v>1.0124323099999999</v>
      </c>
      <c r="X1042" s="112">
        <f t="shared" si="531"/>
        <v>0</v>
      </c>
      <c r="Y1042" s="112">
        <f t="shared" si="532"/>
        <v>0</v>
      </c>
      <c r="Z1042" s="125" t="str">
        <f t="shared" si="542"/>
        <v>A+J=</v>
      </c>
      <c r="AA1042" s="117">
        <f t="shared" si="543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4"/>
      <c r="DO1042" s="1"/>
      <c r="DP1042" s="1"/>
      <c r="DQ1042" s="1"/>
      <c r="DR1042" s="1"/>
      <c r="DS1042" s="1"/>
      <c r="DT1042" s="1"/>
    </row>
    <row r="1043" spans="1:124" ht="12.75" x14ac:dyDescent="0.2">
      <c r="A1043" s="111">
        <f t="shared" si="533"/>
        <v>45308</v>
      </c>
      <c r="B1043" s="112">
        <f t="shared" si="526"/>
        <v>0</v>
      </c>
      <c r="C1043" s="112">
        <f t="shared" si="539"/>
        <v>0</v>
      </c>
      <c r="D1043" s="113">
        <f t="shared" si="534"/>
        <v>5692.31</v>
      </c>
      <c r="E1043" s="114">
        <f t="shared" si="521"/>
        <v>5739.56</v>
      </c>
      <c r="F1043" s="115">
        <f t="shared" si="522"/>
        <v>45250</v>
      </c>
      <c r="G1043" s="116">
        <f t="shared" si="527"/>
        <v>8.3006723105383262E-3</v>
      </c>
      <c r="H1043" s="117">
        <f t="shared" si="535"/>
        <v>45313</v>
      </c>
      <c r="I1043" s="117">
        <f t="shared" si="528"/>
        <v>45313</v>
      </c>
      <c r="J1043" s="118">
        <f t="shared" si="536"/>
        <v>21</v>
      </c>
      <c r="K1043" s="118">
        <f t="shared" si="525"/>
        <v>18</v>
      </c>
      <c r="L1043" s="8">
        <f t="shared" si="537"/>
        <v>1.00711065</v>
      </c>
      <c r="M1043" s="119">
        <f t="shared" si="524"/>
        <v>1.0083006699999999</v>
      </c>
      <c r="N1043" s="119">
        <f t="shared" si="518"/>
        <v>1.3007140324086763</v>
      </c>
      <c r="O1043" s="112">
        <f t="shared" si="523"/>
        <v>1.3099629500000001</v>
      </c>
      <c r="P1043" s="112">
        <f t="shared" si="529"/>
        <v>0</v>
      </c>
      <c r="Q1043" s="162">
        <f t="shared" si="540"/>
        <v>0</v>
      </c>
      <c r="R1043" s="30">
        <f t="shared" si="541"/>
        <v>0</v>
      </c>
      <c r="S1043" s="112">
        <f t="shared" si="520"/>
        <v>0</v>
      </c>
      <c r="T1043" s="122">
        <f t="shared" si="538"/>
        <v>0.20100000000000001</v>
      </c>
      <c r="U1043" s="120">
        <f t="shared" si="519"/>
        <v>18</v>
      </c>
      <c r="V1043" s="120">
        <v>252</v>
      </c>
      <c r="W1043" s="119">
        <f t="shared" si="530"/>
        <v>1.0131684169999999</v>
      </c>
      <c r="X1043" s="112">
        <f t="shared" si="531"/>
        <v>0</v>
      </c>
      <c r="Y1043" s="112">
        <f t="shared" si="532"/>
        <v>0</v>
      </c>
      <c r="Z1043" s="125" t="str">
        <f t="shared" si="542"/>
        <v>A+J=</v>
      </c>
      <c r="AA1043" s="117">
        <f t="shared" si="543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4"/>
      <c r="DO1043" s="1"/>
      <c r="DP1043" s="1"/>
      <c r="DQ1043" s="1"/>
      <c r="DR1043" s="1"/>
      <c r="DS1043" s="1"/>
      <c r="DT1043" s="1"/>
    </row>
    <row r="1044" spans="1:124" ht="12.75" x14ac:dyDescent="0.2">
      <c r="A1044" s="111">
        <f t="shared" si="533"/>
        <v>45309</v>
      </c>
      <c r="B1044" s="112">
        <f t="shared" si="526"/>
        <v>0</v>
      </c>
      <c r="C1044" s="112">
        <f t="shared" si="539"/>
        <v>0</v>
      </c>
      <c r="D1044" s="113">
        <f t="shared" si="534"/>
        <v>5692.31</v>
      </c>
      <c r="E1044" s="114">
        <f t="shared" si="521"/>
        <v>5739.56</v>
      </c>
      <c r="F1044" s="115">
        <f t="shared" si="522"/>
        <v>45250</v>
      </c>
      <c r="G1044" s="116">
        <f t="shared" si="527"/>
        <v>8.3006723105383262E-3</v>
      </c>
      <c r="H1044" s="117">
        <f t="shared" si="535"/>
        <v>45313</v>
      </c>
      <c r="I1044" s="117">
        <f t="shared" si="528"/>
        <v>45313</v>
      </c>
      <c r="J1044" s="118">
        <f t="shared" si="536"/>
        <v>21</v>
      </c>
      <c r="K1044" s="118">
        <f t="shared" si="525"/>
        <v>19</v>
      </c>
      <c r="L1044" s="8">
        <f t="shared" si="537"/>
        <v>1.00750717</v>
      </c>
      <c r="M1044" s="119">
        <f t="shared" si="524"/>
        <v>1.0083006699999999</v>
      </c>
      <c r="N1044" s="119">
        <f t="shared" si="518"/>
        <v>1.3007140324086763</v>
      </c>
      <c r="O1044" s="112">
        <f t="shared" si="523"/>
        <v>1.3104787099999999</v>
      </c>
      <c r="P1044" s="112">
        <f t="shared" si="529"/>
        <v>0</v>
      </c>
      <c r="Q1044" s="162">
        <f t="shared" si="540"/>
        <v>0</v>
      </c>
      <c r="R1044" s="30">
        <f t="shared" si="541"/>
        <v>0</v>
      </c>
      <c r="S1044" s="112">
        <f t="shared" si="520"/>
        <v>0</v>
      </c>
      <c r="T1044" s="122">
        <f t="shared" si="538"/>
        <v>0.20100000000000001</v>
      </c>
      <c r="U1044" s="120">
        <f t="shared" si="519"/>
        <v>19</v>
      </c>
      <c r="V1044" s="120">
        <v>252</v>
      </c>
      <c r="W1044" s="119">
        <f t="shared" si="530"/>
        <v>1.0139050590000001</v>
      </c>
      <c r="X1044" s="112">
        <f t="shared" si="531"/>
        <v>0</v>
      </c>
      <c r="Y1044" s="112">
        <f t="shared" si="532"/>
        <v>0</v>
      </c>
      <c r="Z1044" s="125" t="str">
        <f t="shared" si="542"/>
        <v>A+J=</v>
      </c>
      <c r="AA1044" s="117">
        <f t="shared" si="543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4"/>
      <c r="DO1044" s="1"/>
      <c r="DP1044" s="1"/>
      <c r="DQ1044" s="1"/>
      <c r="DR1044" s="1"/>
      <c r="DS1044" s="1"/>
      <c r="DT1044" s="1"/>
    </row>
    <row r="1045" spans="1:124" ht="12.75" x14ac:dyDescent="0.2">
      <c r="A1045" s="111">
        <f t="shared" si="533"/>
        <v>45310</v>
      </c>
      <c r="B1045" s="112">
        <f t="shared" si="526"/>
        <v>0</v>
      </c>
      <c r="C1045" s="112">
        <f t="shared" si="539"/>
        <v>0</v>
      </c>
      <c r="D1045" s="113">
        <f t="shared" si="534"/>
        <v>5692.31</v>
      </c>
      <c r="E1045" s="114">
        <f t="shared" si="521"/>
        <v>5739.56</v>
      </c>
      <c r="F1045" s="115">
        <f t="shared" si="522"/>
        <v>45250</v>
      </c>
      <c r="G1045" s="116">
        <f t="shared" si="527"/>
        <v>8.3006723105383262E-3</v>
      </c>
      <c r="H1045" s="117">
        <f t="shared" si="535"/>
        <v>45313</v>
      </c>
      <c r="I1045" s="117">
        <f t="shared" si="528"/>
        <v>45313</v>
      </c>
      <c r="J1045" s="118">
        <f t="shared" si="536"/>
        <v>21</v>
      </c>
      <c r="K1045" s="118">
        <f t="shared" si="525"/>
        <v>20</v>
      </c>
      <c r="L1045" s="8">
        <f t="shared" si="537"/>
        <v>1.00790384</v>
      </c>
      <c r="M1045" s="119">
        <f t="shared" si="524"/>
        <v>1.0083006699999999</v>
      </c>
      <c r="N1045" s="119">
        <f t="shared" si="518"/>
        <v>1.3007140324086763</v>
      </c>
      <c r="O1045" s="112">
        <f t="shared" si="523"/>
        <v>1.31099466</v>
      </c>
      <c r="P1045" s="112">
        <f t="shared" si="529"/>
        <v>0</v>
      </c>
      <c r="Q1045" s="162">
        <f t="shared" si="540"/>
        <v>0</v>
      </c>
      <c r="R1045" s="30">
        <f t="shared" si="541"/>
        <v>0</v>
      </c>
      <c r="S1045" s="112">
        <f t="shared" si="520"/>
        <v>0</v>
      </c>
      <c r="T1045" s="122">
        <f t="shared" si="538"/>
        <v>0.20100000000000001</v>
      </c>
      <c r="U1045" s="120">
        <f t="shared" si="519"/>
        <v>20</v>
      </c>
      <c r="V1045" s="120">
        <v>252</v>
      </c>
      <c r="W1045" s="119">
        <f t="shared" si="530"/>
        <v>1.0146422369999999</v>
      </c>
      <c r="X1045" s="112">
        <f t="shared" si="531"/>
        <v>0</v>
      </c>
      <c r="Y1045" s="112">
        <f t="shared" si="532"/>
        <v>0</v>
      </c>
      <c r="Z1045" s="125" t="str">
        <f t="shared" si="542"/>
        <v>A+J=</v>
      </c>
      <c r="AA1045" s="117">
        <f t="shared" si="543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4"/>
      <c r="DO1045" s="1"/>
      <c r="DP1045" s="1"/>
      <c r="DQ1045" s="1"/>
      <c r="DR1045" s="1"/>
      <c r="DS1045" s="1"/>
      <c r="DT1045" s="1"/>
    </row>
    <row r="1046" spans="1:124" ht="12.75" x14ac:dyDescent="0.2">
      <c r="A1046" s="111">
        <f t="shared" si="533"/>
        <v>45311</v>
      </c>
      <c r="B1046" s="112">
        <f t="shared" si="526"/>
        <v>0</v>
      </c>
      <c r="C1046" s="112">
        <f t="shared" si="539"/>
        <v>0</v>
      </c>
      <c r="D1046" s="113">
        <f t="shared" si="534"/>
        <v>5692.31</v>
      </c>
      <c r="E1046" s="114">
        <f t="shared" si="521"/>
        <v>5739.56</v>
      </c>
      <c r="F1046" s="115">
        <f t="shared" si="522"/>
        <v>45250</v>
      </c>
      <c r="G1046" s="116">
        <f t="shared" si="527"/>
        <v>8.3006723105383262E-3</v>
      </c>
      <c r="H1046" s="117">
        <f t="shared" si="535"/>
        <v>45342</v>
      </c>
      <c r="I1046" s="117">
        <f t="shared" si="528"/>
        <v>45313</v>
      </c>
      <c r="J1046" s="118">
        <f t="shared" si="536"/>
        <v>21</v>
      </c>
      <c r="K1046" s="118">
        <f t="shared" si="525"/>
        <v>21</v>
      </c>
      <c r="L1046" s="8">
        <f t="shared" si="537"/>
        <v>1.0083006699999999</v>
      </c>
      <c r="M1046" s="119">
        <f t="shared" si="524"/>
        <v>1.0083006699999999</v>
      </c>
      <c r="N1046" s="119">
        <f t="shared" si="518"/>
        <v>1.3007140324086763</v>
      </c>
      <c r="O1046" s="112">
        <f t="shared" si="523"/>
        <v>1.31151083</v>
      </c>
      <c r="P1046" s="112">
        <f t="shared" si="529"/>
        <v>0</v>
      </c>
      <c r="Q1046" s="162">
        <f t="shared" si="540"/>
        <v>0</v>
      </c>
      <c r="R1046" s="30">
        <f t="shared" si="541"/>
        <v>0</v>
      </c>
      <c r="S1046" s="112">
        <f t="shared" si="520"/>
        <v>0</v>
      </c>
      <c r="T1046" s="122">
        <f t="shared" si="538"/>
        <v>0.20100000000000001</v>
      </c>
      <c r="U1046" s="120">
        <f t="shared" si="519"/>
        <v>21</v>
      </c>
      <c r="V1046" s="120">
        <v>252</v>
      </c>
      <c r="W1046" s="119">
        <f t="shared" si="530"/>
        <v>1.0153799509999999</v>
      </c>
      <c r="X1046" s="112">
        <f t="shared" si="531"/>
        <v>0</v>
      </c>
      <c r="Y1046" s="112">
        <f t="shared" si="532"/>
        <v>0</v>
      </c>
      <c r="Z1046" s="125" t="str">
        <f t="shared" si="542"/>
        <v>A+J=</v>
      </c>
      <c r="AA1046" s="117">
        <f t="shared" si="543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4"/>
      <c r="DO1046" s="1"/>
      <c r="DP1046" s="1"/>
      <c r="DQ1046" s="1"/>
      <c r="DR1046" s="1"/>
      <c r="DS1046" s="1"/>
      <c r="DT1046" s="1"/>
    </row>
    <row r="1047" spans="1:124" ht="12.75" x14ac:dyDescent="0.2">
      <c r="A1047" s="111">
        <f t="shared" si="533"/>
        <v>45312</v>
      </c>
      <c r="B1047" s="112">
        <f t="shared" si="526"/>
        <v>0</v>
      </c>
      <c r="C1047" s="112">
        <f t="shared" si="539"/>
        <v>0</v>
      </c>
      <c r="D1047" s="113">
        <f t="shared" si="534"/>
        <v>5692.31</v>
      </c>
      <c r="E1047" s="114">
        <f t="shared" si="521"/>
        <v>5739.56</v>
      </c>
      <c r="F1047" s="115">
        <f t="shared" si="522"/>
        <v>45250</v>
      </c>
      <c r="G1047" s="116">
        <f t="shared" si="527"/>
        <v>8.3006723105383262E-3</v>
      </c>
      <c r="H1047" s="117">
        <f t="shared" si="535"/>
        <v>45342</v>
      </c>
      <c r="I1047" s="117">
        <f t="shared" si="528"/>
        <v>45313</v>
      </c>
      <c r="J1047" s="118">
        <f t="shared" si="536"/>
        <v>21</v>
      </c>
      <c r="K1047" s="118">
        <f t="shared" si="525"/>
        <v>21</v>
      </c>
      <c r="L1047" s="8">
        <f t="shared" si="537"/>
        <v>1.0083006699999999</v>
      </c>
      <c r="M1047" s="119">
        <f t="shared" si="524"/>
        <v>1.0083006699999999</v>
      </c>
      <c r="N1047" s="119">
        <f t="shared" si="518"/>
        <v>1.3007140324086763</v>
      </c>
      <c r="O1047" s="112">
        <f t="shared" si="523"/>
        <v>1.31151083</v>
      </c>
      <c r="P1047" s="112">
        <f t="shared" si="529"/>
        <v>0</v>
      </c>
      <c r="Q1047" s="162">
        <f t="shared" si="540"/>
        <v>0</v>
      </c>
      <c r="R1047" s="30">
        <f t="shared" si="541"/>
        <v>0</v>
      </c>
      <c r="S1047" s="112">
        <f t="shared" si="520"/>
        <v>0</v>
      </c>
      <c r="T1047" s="122">
        <f t="shared" si="538"/>
        <v>0.20100000000000001</v>
      </c>
      <c r="U1047" s="120">
        <f t="shared" si="519"/>
        <v>21</v>
      </c>
      <c r="V1047" s="120">
        <v>252</v>
      </c>
      <c r="W1047" s="119">
        <f t="shared" si="530"/>
        <v>1.0153799509999999</v>
      </c>
      <c r="X1047" s="112">
        <f t="shared" si="531"/>
        <v>0</v>
      </c>
      <c r="Y1047" s="112">
        <f t="shared" si="532"/>
        <v>0</v>
      </c>
      <c r="Z1047" s="125" t="str">
        <f t="shared" si="542"/>
        <v>A+J=</v>
      </c>
      <c r="AA1047" s="117">
        <f t="shared" si="543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4"/>
      <c r="DO1047" s="1"/>
      <c r="DP1047" s="1"/>
      <c r="DQ1047" s="1"/>
      <c r="DR1047" s="1"/>
      <c r="DS1047" s="1"/>
      <c r="DT1047" s="1"/>
    </row>
    <row r="1048" spans="1:124" ht="12.75" x14ac:dyDescent="0.2">
      <c r="A1048" s="111">
        <f t="shared" si="533"/>
        <v>45313</v>
      </c>
      <c r="B1048" s="112">
        <f t="shared" si="526"/>
        <v>0</v>
      </c>
      <c r="C1048" s="112">
        <f t="shared" si="539"/>
        <v>0</v>
      </c>
      <c r="D1048" s="113">
        <f t="shared" si="534"/>
        <v>5692.31</v>
      </c>
      <c r="E1048" s="114">
        <f t="shared" si="521"/>
        <v>5739.56</v>
      </c>
      <c r="F1048" s="115">
        <f t="shared" si="522"/>
        <v>45250</v>
      </c>
      <c r="G1048" s="116">
        <f t="shared" si="527"/>
        <v>8.3006723105383262E-3</v>
      </c>
      <c r="H1048" s="117">
        <f t="shared" si="535"/>
        <v>45342</v>
      </c>
      <c r="I1048" s="117">
        <f t="shared" si="528"/>
        <v>45313</v>
      </c>
      <c r="J1048" s="118">
        <f t="shared" si="536"/>
        <v>21</v>
      </c>
      <c r="K1048" s="118">
        <f t="shared" si="525"/>
        <v>21</v>
      </c>
      <c r="L1048" s="8">
        <f t="shared" si="537"/>
        <v>1.0083006699999999</v>
      </c>
      <c r="M1048" s="119">
        <f t="shared" si="524"/>
        <v>1.0083006699999999</v>
      </c>
      <c r="N1048" s="119">
        <f t="shared" si="518"/>
        <v>1.3007140324086763</v>
      </c>
      <c r="O1048" s="112">
        <f t="shared" si="523"/>
        <v>1.31151083</v>
      </c>
      <c r="P1048" s="112">
        <f t="shared" si="529"/>
        <v>0</v>
      </c>
      <c r="Q1048" s="162">
        <f t="shared" si="540"/>
        <v>34</v>
      </c>
      <c r="R1048" s="30">
        <f t="shared" si="541"/>
        <v>7.9367999999999994E-2</v>
      </c>
      <c r="S1048" s="112">
        <f t="shared" si="520"/>
        <v>0</v>
      </c>
      <c r="T1048" s="122">
        <f t="shared" si="538"/>
        <v>0.20100000000000001</v>
      </c>
      <c r="U1048" s="120">
        <f t="shared" si="519"/>
        <v>21</v>
      </c>
      <c r="V1048" s="120">
        <v>252</v>
      </c>
      <c r="W1048" s="119">
        <f t="shared" si="530"/>
        <v>1.0153799509999999</v>
      </c>
      <c r="X1048" s="112">
        <f t="shared" si="531"/>
        <v>0</v>
      </c>
      <c r="Y1048" s="112">
        <f t="shared" si="532"/>
        <v>0</v>
      </c>
      <c r="Z1048" s="125" t="str">
        <f t="shared" si="542"/>
        <v>A+J=</v>
      </c>
      <c r="AA1048" s="117">
        <f t="shared" si="543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4"/>
      <c r="DO1048" s="1"/>
      <c r="DP1048" s="1"/>
      <c r="DQ1048" s="1"/>
      <c r="DR1048" s="1"/>
      <c r="DS1048" s="1"/>
      <c r="DT1048" s="1"/>
    </row>
    <row r="1049" spans="1:124" ht="12.75" x14ac:dyDescent="0.2">
      <c r="A1049" s="111">
        <f t="shared" si="533"/>
        <v>45314</v>
      </c>
      <c r="B1049" s="112">
        <f t="shared" si="526"/>
        <v>0</v>
      </c>
      <c r="C1049" s="112">
        <f t="shared" si="539"/>
        <v>0</v>
      </c>
      <c r="D1049" s="113">
        <f t="shared" si="534"/>
        <v>5692.31</v>
      </c>
      <c r="E1049" s="114">
        <f t="shared" si="521"/>
        <v>5739.56</v>
      </c>
      <c r="F1049" s="115">
        <f t="shared" si="522"/>
        <v>45282</v>
      </c>
      <c r="G1049" s="116">
        <f t="shared" si="527"/>
        <v>8.3006723105383262E-3</v>
      </c>
      <c r="H1049" s="117">
        <f t="shared" si="535"/>
        <v>45342</v>
      </c>
      <c r="I1049" s="117">
        <f t="shared" si="528"/>
        <v>45342</v>
      </c>
      <c r="J1049" s="118">
        <f t="shared" si="536"/>
        <v>19</v>
      </c>
      <c r="K1049" s="118">
        <f t="shared" si="525"/>
        <v>1</v>
      </c>
      <c r="L1049" s="8">
        <f t="shared" si="537"/>
        <v>1.0004351600000001</v>
      </c>
      <c r="M1049" s="119">
        <f t="shared" si="524"/>
        <v>1.0083006699999999</v>
      </c>
      <c r="N1049" s="119">
        <f t="shared" si="518"/>
        <v>1.3115108303560699</v>
      </c>
      <c r="O1049" s="112">
        <f t="shared" si="523"/>
        <v>1.3120815400000001</v>
      </c>
      <c r="P1049" s="112">
        <f t="shared" si="529"/>
        <v>0</v>
      </c>
      <c r="Q1049" s="162">
        <f t="shared" si="540"/>
        <v>0</v>
      </c>
      <c r="R1049" s="30">
        <f t="shared" si="541"/>
        <v>0</v>
      </c>
      <c r="S1049" s="112">
        <f t="shared" si="520"/>
        <v>0</v>
      </c>
      <c r="T1049" s="122">
        <f t="shared" si="538"/>
        <v>0.20100000000000001</v>
      </c>
      <c r="U1049" s="120">
        <f t="shared" si="519"/>
        <v>1</v>
      </c>
      <c r="V1049" s="120">
        <v>252</v>
      </c>
      <c r="W1049" s="119">
        <f t="shared" si="530"/>
        <v>1.000727068</v>
      </c>
      <c r="X1049" s="112">
        <f t="shared" si="531"/>
        <v>0</v>
      </c>
      <c r="Y1049" s="112">
        <f t="shared" si="532"/>
        <v>0</v>
      </c>
      <c r="Z1049" s="125" t="str">
        <f t="shared" si="542"/>
        <v>A+J=</v>
      </c>
      <c r="AA1049" s="117">
        <f t="shared" si="543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4"/>
      <c r="DO1049" s="1"/>
      <c r="DP1049" s="1"/>
      <c r="DQ1049" s="1"/>
      <c r="DR1049" s="1"/>
      <c r="DS1049" s="1"/>
      <c r="DT1049" s="1"/>
    </row>
    <row r="1050" spans="1:124" ht="12.75" x14ac:dyDescent="0.2">
      <c r="A1050" s="111">
        <f t="shared" si="533"/>
        <v>45315</v>
      </c>
      <c r="B1050" s="112">
        <f t="shared" si="526"/>
        <v>0</v>
      </c>
      <c r="C1050" s="112">
        <f t="shared" si="539"/>
        <v>0</v>
      </c>
      <c r="D1050" s="113">
        <f t="shared" si="534"/>
        <v>5692.31</v>
      </c>
      <c r="E1050" s="114">
        <f t="shared" si="521"/>
        <v>5739.56</v>
      </c>
      <c r="F1050" s="115">
        <f t="shared" si="522"/>
        <v>45282</v>
      </c>
      <c r="G1050" s="116">
        <f t="shared" si="527"/>
        <v>8.3006723105383262E-3</v>
      </c>
      <c r="H1050" s="117">
        <f t="shared" si="535"/>
        <v>45342</v>
      </c>
      <c r="I1050" s="117">
        <f t="shared" si="528"/>
        <v>45342</v>
      </c>
      <c r="J1050" s="118">
        <f t="shared" si="536"/>
        <v>19</v>
      </c>
      <c r="K1050" s="118">
        <f t="shared" si="525"/>
        <v>2</v>
      </c>
      <c r="L1050" s="8">
        <f t="shared" si="537"/>
        <v>1.0008705200000001</v>
      </c>
      <c r="M1050" s="119">
        <f t="shared" si="524"/>
        <v>1.0083006699999999</v>
      </c>
      <c r="N1050" s="119">
        <f t="shared" si="518"/>
        <v>1.3115108303560699</v>
      </c>
      <c r="O1050" s="112">
        <f t="shared" si="523"/>
        <v>1.3126525200000001</v>
      </c>
      <c r="P1050" s="112">
        <f t="shared" si="529"/>
        <v>0</v>
      </c>
      <c r="Q1050" s="162">
        <f t="shared" si="540"/>
        <v>0</v>
      </c>
      <c r="R1050" s="30">
        <f t="shared" si="541"/>
        <v>0</v>
      </c>
      <c r="S1050" s="112">
        <f t="shared" si="520"/>
        <v>0</v>
      </c>
      <c r="T1050" s="122">
        <f t="shared" si="538"/>
        <v>0.20100000000000001</v>
      </c>
      <c r="U1050" s="120">
        <f t="shared" si="519"/>
        <v>2</v>
      </c>
      <c r="V1050" s="120">
        <v>252</v>
      </c>
      <c r="W1050" s="119">
        <f t="shared" si="530"/>
        <v>1.0014546639999999</v>
      </c>
      <c r="X1050" s="112">
        <f t="shared" si="531"/>
        <v>0</v>
      </c>
      <c r="Y1050" s="112">
        <f t="shared" si="532"/>
        <v>0</v>
      </c>
      <c r="Z1050" s="125" t="str">
        <f t="shared" si="542"/>
        <v>A+J=</v>
      </c>
      <c r="AA1050" s="117">
        <f t="shared" si="543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4"/>
      <c r="DO1050" s="1"/>
      <c r="DP1050" s="1"/>
      <c r="DQ1050" s="1"/>
      <c r="DR1050" s="1"/>
      <c r="DS1050" s="1"/>
      <c r="DT1050" s="1"/>
    </row>
    <row r="1051" spans="1:124" ht="12.75" x14ac:dyDescent="0.2">
      <c r="A1051" s="111">
        <f t="shared" si="533"/>
        <v>45316</v>
      </c>
      <c r="B1051" s="112">
        <f t="shared" si="526"/>
        <v>0</v>
      </c>
      <c r="C1051" s="112">
        <f t="shared" si="539"/>
        <v>0</v>
      </c>
      <c r="D1051" s="113">
        <f t="shared" si="534"/>
        <v>5692.31</v>
      </c>
      <c r="E1051" s="114">
        <f t="shared" si="521"/>
        <v>5739.56</v>
      </c>
      <c r="F1051" s="115">
        <f t="shared" si="522"/>
        <v>45282</v>
      </c>
      <c r="G1051" s="116">
        <f t="shared" si="527"/>
        <v>8.3006723105383262E-3</v>
      </c>
      <c r="H1051" s="117">
        <f t="shared" si="535"/>
        <v>45342</v>
      </c>
      <c r="I1051" s="117">
        <f t="shared" si="528"/>
        <v>45342</v>
      </c>
      <c r="J1051" s="118">
        <f t="shared" si="536"/>
        <v>19</v>
      </c>
      <c r="K1051" s="118">
        <f t="shared" si="525"/>
        <v>3</v>
      </c>
      <c r="L1051" s="8">
        <f t="shared" si="537"/>
        <v>1.00130607</v>
      </c>
      <c r="M1051" s="119">
        <f t="shared" si="524"/>
        <v>1.0083006699999999</v>
      </c>
      <c r="N1051" s="119">
        <f t="shared" si="518"/>
        <v>1.3115108303560699</v>
      </c>
      <c r="O1051" s="112">
        <f t="shared" si="523"/>
        <v>1.3132237499999999</v>
      </c>
      <c r="P1051" s="112">
        <f t="shared" si="529"/>
        <v>0</v>
      </c>
      <c r="Q1051" s="162">
        <f t="shared" si="540"/>
        <v>0</v>
      </c>
      <c r="R1051" s="30">
        <f t="shared" si="541"/>
        <v>0</v>
      </c>
      <c r="S1051" s="112">
        <f t="shared" si="520"/>
        <v>0</v>
      </c>
      <c r="T1051" s="122">
        <f t="shared" si="538"/>
        <v>0.20100000000000001</v>
      </c>
      <c r="U1051" s="120">
        <f t="shared" si="519"/>
        <v>3</v>
      </c>
      <c r="V1051" s="120">
        <v>252</v>
      </c>
      <c r="W1051" s="119">
        <f t="shared" si="530"/>
        <v>1.00218279</v>
      </c>
      <c r="X1051" s="112">
        <f t="shared" si="531"/>
        <v>0</v>
      </c>
      <c r="Y1051" s="112">
        <f t="shared" si="532"/>
        <v>0</v>
      </c>
      <c r="Z1051" s="125" t="str">
        <f t="shared" si="542"/>
        <v>A+J=</v>
      </c>
      <c r="AA1051" s="117">
        <f t="shared" si="543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4"/>
      <c r="DO1051" s="1"/>
      <c r="DP1051" s="1"/>
      <c r="DQ1051" s="1"/>
      <c r="DR1051" s="1"/>
      <c r="DS1051" s="1"/>
      <c r="DT1051" s="1"/>
    </row>
    <row r="1052" spans="1:124" ht="12.75" x14ac:dyDescent="0.2">
      <c r="A1052" s="111">
        <f t="shared" si="533"/>
        <v>45317</v>
      </c>
      <c r="B1052" s="112">
        <f t="shared" si="526"/>
        <v>0</v>
      </c>
      <c r="C1052" s="112">
        <f t="shared" si="539"/>
        <v>0</v>
      </c>
      <c r="D1052" s="113">
        <f t="shared" si="534"/>
        <v>5692.31</v>
      </c>
      <c r="E1052" s="114">
        <f t="shared" si="521"/>
        <v>5739.56</v>
      </c>
      <c r="F1052" s="115">
        <f t="shared" si="522"/>
        <v>45282</v>
      </c>
      <c r="G1052" s="116">
        <f t="shared" si="527"/>
        <v>8.3006723105383262E-3</v>
      </c>
      <c r="H1052" s="117">
        <f t="shared" si="535"/>
        <v>45342</v>
      </c>
      <c r="I1052" s="117">
        <f t="shared" si="528"/>
        <v>45342</v>
      </c>
      <c r="J1052" s="118">
        <f t="shared" si="536"/>
        <v>19</v>
      </c>
      <c r="K1052" s="118">
        <f t="shared" si="525"/>
        <v>4</v>
      </c>
      <c r="L1052" s="8">
        <f t="shared" si="537"/>
        <v>1.00174181</v>
      </c>
      <c r="M1052" s="119">
        <f t="shared" si="524"/>
        <v>1.0083006699999999</v>
      </c>
      <c r="N1052" s="119">
        <f t="shared" si="518"/>
        <v>1.3115108303560699</v>
      </c>
      <c r="O1052" s="112">
        <f t="shared" si="523"/>
        <v>1.31379523</v>
      </c>
      <c r="P1052" s="112">
        <f t="shared" si="529"/>
        <v>0</v>
      </c>
      <c r="Q1052" s="162">
        <f t="shared" si="540"/>
        <v>0</v>
      </c>
      <c r="R1052" s="30">
        <f t="shared" si="541"/>
        <v>0</v>
      </c>
      <c r="S1052" s="112">
        <f t="shared" si="520"/>
        <v>0</v>
      </c>
      <c r="T1052" s="122">
        <f t="shared" si="538"/>
        <v>0.20100000000000001</v>
      </c>
      <c r="U1052" s="120">
        <f t="shared" si="519"/>
        <v>4</v>
      </c>
      <c r="V1052" s="120">
        <v>252</v>
      </c>
      <c r="W1052" s="119">
        <f t="shared" si="530"/>
        <v>1.0029114450000001</v>
      </c>
      <c r="X1052" s="112">
        <f t="shared" si="531"/>
        <v>0</v>
      </c>
      <c r="Y1052" s="112">
        <f t="shared" si="532"/>
        <v>0</v>
      </c>
      <c r="Z1052" s="125" t="str">
        <f t="shared" si="542"/>
        <v>A+J=</v>
      </c>
      <c r="AA1052" s="117">
        <f t="shared" si="543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4"/>
      <c r="DO1052" s="1"/>
      <c r="DP1052" s="1"/>
      <c r="DQ1052" s="1"/>
      <c r="DR1052" s="1"/>
      <c r="DS1052" s="1"/>
      <c r="DT1052" s="1"/>
    </row>
    <row r="1053" spans="1:124" ht="12.75" x14ac:dyDescent="0.2">
      <c r="A1053" s="111">
        <f t="shared" si="533"/>
        <v>45318</v>
      </c>
      <c r="B1053" s="112">
        <f t="shared" si="526"/>
        <v>0</v>
      </c>
      <c r="C1053" s="112">
        <f t="shared" si="539"/>
        <v>0</v>
      </c>
      <c r="D1053" s="113">
        <f t="shared" si="534"/>
        <v>5692.31</v>
      </c>
      <c r="E1053" s="114">
        <f t="shared" si="521"/>
        <v>5739.56</v>
      </c>
      <c r="F1053" s="115">
        <f t="shared" si="522"/>
        <v>45282</v>
      </c>
      <c r="G1053" s="116">
        <f t="shared" si="527"/>
        <v>8.3006723105383262E-3</v>
      </c>
      <c r="H1053" s="117">
        <f t="shared" si="535"/>
        <v>45342</v>
      </c>
      <c r="I1053" s="117">
        <f t="shared" si="528"/>
        <v>45342</v>
      </c>
      <c r="J1053" s="118">
        <f t="shared" si="536"/>
        <v>19</v>
      </c>
      <c r="K1053" s="118">
        <f t="shared" si="525"/>
        <v>5</v>
      </c>
      <c r="L1053" s="8">
        <f t="shared" si="537"/>
        <v>1.0021777300000001</v>
      </c>
      <c r="M1053" s="119">
        <f t="shared" si="524"/>
        <v>1.0083006699999999</v>
      </c>
      <c r="N1053" s="119">
        <f t="shared" si="518"/>
        <v>1.3115108303560699</v>
      </c>
      <c r="O1053" s="112">
        <f t="shared" si="523"/>
        <v>1.31436694</v>
      </c>
      <c r="P1053" s="112">
        <f t="shared" si="529"/>
        <v>0</v>
      </c>
      <c r="Q1053" s="162">
        <f t="shared" si="540"/>
        <v>0</v>
      </c>
      <c r="R1053" s="30">
        <f t="shared" si="541"/>
        <v>0</v>
      </c>
      <c r="S1053" s="112">
        <f t="shared" si="520"/>
        <v>0</v>
      </c>
      <c r="T1053" s="122">
        <f t="shared" si="538"/>
        <v>0.20100000000000001</v>
      </c>
      <c r="U1053" s="120">
        <f t="shared" si="519"/>
        <v>5</v>
      </c>
      <c r="V1053" s="120">
        <v>252</v>
      </c>
      <c r="W1053" s="119">
        <f t="shared" si="530"/>
        <v>1.00364063</v>
      </c>
      <c r="X1053" s="112">
        <f t="shared" si="531"/>
        <v>0</v>
      </c>
      <c r="Y1053" s="112">
        <f t="shared" si="532"/>
        <v>0</v>
      </c>
      <c r="Z1053" s="125" t="str">
        <f t="shared" si="542"/>
        <v>A+J=</v>
      </c>
      <c r="AA1053" s="117">
        <f t="shared" si="543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4"/>
      <c r="DO1053" s="1"/>
      <c r="DP1053" s="1"/>
      <c r="DQ1053" s="1"/>
      <c r="DR1053" s="1"/>
      <c r="DS1053" s="1"/>
      <c r="DT1053" s="1"/>
    </row>
    <row r="1054" spans="1:124" ht="12.75" x14ac:dyDescent="0.2">
      <c r="A1054" s="111">
        <f t="shared" si="533"/>
        <v>45319</v>
      </c>
      <c r="B1054" s="112">
        <f t="shared" si="526"/>
        <v>0</v>
      </c>
      <c r="C1054" s="112">
        <f t="shared" si="539"/>
        <v>0</v>
      </c>
      <c r="D1054" s="113">
        <f t="shared" si="534"/>
        <v>5692.31</v>
      </c>
      <c r="E1054" s="114">
        <f t="shared" si="521"/>
        <v>5739.56</v>
      </c>
      <c r="F1054" s="115">
        <f t="shared" si="522"/>
        <v>45282</v>
      </c>
      <c r="G1054" s="116">
        <f t="shared" si="527"/>
        <v>8.3006723105383262E-3</v>
      </c>
      <c r="H1054" s="117">
        <f t="shared" si="535"/>
        <v>45342</v>
      </c>
      <c r="I1054" s="117">
        <f t="shared" si="528"/>
        <v>45342</v>
      </c>
      <c r="J1054" s="118">
        <f t="shared" si="536"/>
        <v>19</v>
      </c>
      <c r="K1054" s="118">
        <f t="shared" si="525"/>
        <v>5</v>
      </c>
      <c r="L1054" s="8">
        <f t="shared" si="537"/>
        <v>1.0021777300000001</v>
      </c>
      <c r="M1054" s="119">
        <f t="shared" si="524"/>
        <v>1.0083006699999999</v>
      </c>
      <c r="N1054" s="119">
        <f t="shared" si="518"/>
        <v>1.3115108303560699</v>
      </c>
      <c r="O1054" s="112">
        <f t="shared" si="523"/>
        <v>1.31436694</v>
      </c>
      <c r="P1054" s="112">
        <f t="shared" si="529"/>
        <v>0</v>
      </c>
      <c r="Q1054" s="162">
        <f t="shared" si="540"/>
        <v>0</v>
      </c>
      <c r="R1054" s="30">
        <f t="shared" si="541"/>
        <v>0</v>
      </c>
      <c r="S1054" s="112">
        <f t="shared" si="520"/>
        <v>0</v>
      </c>
      <c r="T1054" s="122">
        <f t="shared" si="538"/>
        <v>0.20100000000000001</v>
      </c>
      <c r="U1054" s="120">
        <f t="shared" si="519"/>
        <v>5</v>
      </c>
      <c r="V1054" s="120">
        <v>252</v>
      </c>
      <c r="W1054" s="119">
        <f t="shared" si="530"/>
        <v>1.00364063</v>
      </c>
      <c r="X1054" s="112">
        <f t="shared" si="531"/>
        <v>0</v>
      </c>
      <c r="Y1054" s="112">
        <f t="shared" si="532"/>
        <v>0</v>
      </c>
      <c r="Z1054" s="125" t="str">
        <f t="shared" si="542"/>
        <v>A+J=</v>
      </c>
      <c r="AA1054" s="117">
        <f t="shared" si="543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4"/>
      <c r="DO1054" s="1"/>
      <c r="DP1054" s="1"/>
      <c r="DQ1054" s="1"/>
      <c r="DR1054" s="1"/>
      <c r="DS1054" s="1"/>
      <c r="DT1054" s="1"/>
    </row>
    <row r="1055" spans="1:124" ht="12.75" x14ac:dyDescent="0.2">
      <c r="A1055" s="111">
        <f t="shared" si="533"/>
        <v>45320</v>
      </c>
      <c r="B1055" s="112">
        <f t="shared" si="526"/>
        <v>0</v>
      </c>
      <c r="C1055" s="112">
        <f t="shared" si="539"/>
        <v>0</v>
      </c>
      <c r="D1055" s="113">
        <f t="shared" si="534"/>
        <v>5692.31</v>
      </c>
      <c r="E1055" s="114">
        <f t="shared" si="521"/>
        <v>5739.56</v>
      </c>
      <c r="F1055" s="115">
        <f t="shared" si="522"/>
        <v>45282</v>
      </c>
      <c r="G1055" s="116">
        <f t="shared" si="527"/>
        <v>8.3006723105383262E-3</v>
      </c>
      <c r="H1055" s="117">
        <f t="shared" si="535"/>
        <v>45342</v>
      </c>
      <c r="I1055" s="117">
        <f t="shared" si="528"/>
        <v>45342</v>
      </c>
      <c r="J1055" s="118">
        <f t="shared" si="536"/>
        <v>19</v>
      </c>
      <c r="K1055" s="118">
        <f t="shared" si="525"/>
        <v>5</v>
      </c>
      <c r="L1055" s="8">
        <f t="shared" si="537"/>
        <v>1.0021777300000001</v>
      </c>
      <c r="M1055" s="119">
        <f t="shared" si="524"/>
        <v>1.0083006699999999</v>
      </c>
      <c r="N1055" s="119">
        <f t="shared" ref="N1055:N1118" si="544">IF(I1055&gt;I1054,N1054*M1055,N1054)</f>
        <v>1.3115108303560699</v>
      </c>
      <c r="O1055" s="112">
        <f t="shared" si="523"/>
        <v>1.31436694</v>
      </c>
      <c r="P1055" s="112">
        <f t="shared" si="529"/>
        <v>0</v>
      </c>
      <c r="Q1055" s="162">
        <f t="shared" si="540"/>
        <v>0</v>
      </c>
      <c r="R1055" s="30">
        <f t="shared" si="541"/>
        <v>0</v>
      </c>
      <c r="S1055" s="112">
        <f t="shared" si="520"/>
        <v>0</v>
      </c>
      <c r="T1055" s="122">
        <f t="shared" si="538"/>
        <v>0.20100000000000001</v>
      </c>
      <c r="U1055" s="120">
        <f t="shared" si="519"/>
        <v>5</v>
      </c>
      <c r="V1055" s="120">
        <v>252</v>
      </c>
      <c r="W1055" s="119">
        <f t="shared" si="530"/>
        <v>1.00364063</v>
      </c>
      <c r="X1055" s="112">
        <f t="shared" si="531"/>
        <v>0</v>
      </c>
      <c r="Y1055" s="112">
        <f t="shared" si="532"/>
        <v>0</v>
      </c>
      <c r="Z1055" s="125" t="str">
        <f t="shared" si="542"/>
        <v>A+J=</v>
      </c>
      <c r="AA1055" s="117">
        <f t="shared" si="543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4"/>
      <c r="DO1055" s="1"/>
      <c r="DP1055" s="1"/>
      <c r="DQ1055" s="1"/>
      <c r="DR1055" s="1"/>
      <c r="DS1055" s="1"/>
      <c r="DT1055" s="1"/>
    </row>
    <row r="1056" spans="1:124" ht="12.75" x14ac:dyDescent="0.2">
      <c r="A1056" s="111">
        <f t="shared" si="533"/>
        <v>45321</v>
      </c>
      <c r="B1056" s="112">
        <f t="shared" si="526"/>
        <v>0</v>
      </c>
      <c r="C1056" s="112">
        <f t="shared" si="539"/>
        <v>0</v>
      </c>
      <c r="D1056" s="113">
        <f t="shared" si="534"/>
        <v>5692.31</v>
      </c>
      <c r="E1056" s="114">
        <f t="shared" si="521"/>
        <v>5739.56</v>
      </c>
      <c r="F1056" s="115">
        <f t="shared" si="522"/>
        <v>45282</v>
      </c>
      <c r="G1056" s="116">
        <f t="shared" si="527"/>
        <v>8.3006723105383262E-3</v>
      </c>
      <c r="H1056" s="117">
        <f t="shared" si="535"/>
        <v>45342</v>
      </c>
      <c r="I1056" s="117">
        <f t="shared" si="528"/>
        <v>45342</v>
      </c>
      <c r="J1056" s="118">
        <f t="shared" si="536"/>
        <v>19</v>
      </c>
      <c r="K1056" s="118">
        <f t="shared" si="525"/>
        <v>6</v>
      </c>
      <c r="L1056" s="8">
        <f t="shared" si="537"/>
        <v>1.0026138499999999</v>
      </c>
      <c r="M1056" s="119">
        <f t="shared" si="524"/>
        <v>1.0083006699999999</v>
      </c>
      <c r="N1056" s="119">
        <f t="shared" si="544"/>
        <v>1.3115108303560699</v>
      </c>
      <c r="O1056" s="112">
        <f t="shared" si="523"/>
        <v>1.3149389199999999</v>
      </c>
      <c r="P1056" s="112">
        <f t="shared" si="529"/>
        <v>0</v>
      </c>
      <c r="Q1056" s="162">
        <f t="shared" si="540"/>
        <v>0</v>
      </c>
      <c r="R1056" s="30">
        <f t="shared" si="541"/>
        <v>0</v>
      </c>
      <c r="S1056" s="112">
        <f t="shared" si="520"/>
        <v>0</v>
      </c>
      <c r="T1056" s="122">
        <f t="shared" si="538"/>
        <v>0.20100000000000001</v>
      </c>
      <c r="U1056" s="120">
        <f t="shared" si="519"/>
        <v>6</v>
      </c>
      <c r="V1056" s="120">
        <v>252</v>
      </c>
      <c r="W1056" s="119">
        <f t="shared" si="530"/>
        <v>1.0043703450000001</v>
      </c>
      <c r="X1056" s="112">
        <f t="shared" si="531"/>
        <v>0</v>
      </c>
      <c r="Y1056" s="112">
        <f t="shared" si="532"/>
        <v>0</v>
      </c>
      <c r="Z1056" s="125" t="str">
        <f t="shared" si="542"/>
        <v>A+J=</v>
      </c>
      <c r="AA1056" s="117">
        <f t="shared" si="543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4"/>
      <c r="DO1056" s="1"/>
      <c r="DP1056" s="1"/>
      <c r="DQ1056" s="1"/>
      <c r="DR1056" s="1"/>
      <c r="DS1056" s="1"/>
      <c r="DT1056" s="1"/>
    </row>
    <row r="1057" spans="1:124" ht="12.75" x14ac:dyDescent="0.2">
      <c r="A1057" s="111">
        <f t="shared" si="533"/>
        <v>45322</v>
      </c>
      <c r="B1057" s="112">
        <f t="shared" si="526"/>
        <v>0</v>
      </c>
      <c r="C1057" s="112">
        <f t="shared" si="539"/>
        <v>0</v>
      </c>
      <c r="D1057" s="113">
        <f t="shared" si="534"/>
        <v>5692.31</v>
      </c>
      <c r="E1057" s="114">
        <f t="shared" si="521"/>
        <v>5739.56</v>
      </c>
      <c r="F1057" s="115">
        <f t="shared" si="522"/>
        <v>45282</v>
      </c>
      <c r="G1057" s="116">
        <f t="shared" si="527"/>
        <v>8.3006723105383262E-3</v>
      </c>
      <c r="H1057" s="117">
        <f t="shared" si="535"/>
        <v>45342</v>
      </c>
      <c r="I1057" s="117">
        <f t="shared" si="528"/>
        <v>45342</v>
      </c>
      <c r="J1057" s="118">
        <f t="shared" si="536"/>
        <v>19</v>
      </c>
      <c r="K1057" s="118">
        <f t="shared" si="525"/>
        <v>7</v>
      </c>
      <c r="L1057" s="8">
        <f t="shared" si="537"/>
        <v>1.0030501599999999</v>
      </c>
      <c r="M1057" s="119">
        <f t="shared" si="524"/>
        <v>1.0083006699999999</v>
      </c>
      <c r="N1057" s="119">
        <f t="shared" si="544"/>
        <v>1.3115108303560699</v>
      </c>
      <c r="O1057" s="112">
        <f t="shared" si="523"/>
        <v>1.3155111399999999</v>
      </c>
      <c r="P1057" s="112">
        <f t="shared" si="529"/>
        <v>0</v>
      </c>
      <c r="Q1057" s="162">
        <f t="shared" si="540"/>
        <v>0</v>
      </c>
      <c r="R1057" s="30">
        <f t="shared" si="541"/>
        <v>0</v>
      </c>
      <c r="S1057" s="112">
        <f t="shared" si="520"/>
        <v>0</v>
      </c>
      <c r="T1057" s="122">
        <f t="shared" si="538"/>
        <v>0.20100000000000001</v>
      </c>
      <c r="U1057" s="120">
        <f t="shared" si="519"/>
        <v>7</v>
      </c>
      <c r="V1057" s="120">
        <v>252</v>
      </c>
      <c r="W1057" s="119">
        <f t="shared" si="530"/>
        <v>1.0051005900000001</v>
      </c>
      <c r="X1057" s="112">
        <f t="shared" si="531"/>
        <v>0</v>
      </c>
      <c r="Y1057" s="112">
        <f t="shared" si="532"/>
        <v>0</v>
      </c>
      <c r="Z1057" s="125" t="str">
        <f t="shared" si="542"/>
        <v>A+J=</v>
      </c>
      <c r="AA1057" s="117">
        <f t="shared" si="543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4"/>
      <c r="DO1057" s="1"/>
      <c r="DP1057" s="1"/>
      <c r="DQ1057" s="1"/>
      <c r="DR1057" s="1"/>
      <c r="DS1057" s="1"/>
      <c r="DT1057" s="1"/>
    </row>
    <row r="1058" spans="1:124" ht="12.75" x14ac:dyDescent="0.2">
      <c r="A1058" s="111">
        <f t="shared" si="533"/>
        <v>45323</v>
      </c>
      <c r="B1058" s="112">
        <f t="shared" si="526"/>
        <v>0</v>
      </c>
      <c r="C1058" s="112">
        <f t="shared" si="539"/>
        <v>0</v>
      </c>
      <c r="D1058" s="113">
        <f t="shared" si="534"/>
        <v>5692.31</v>
      </c>
      <c r="E1058" s="114">
        <f t="shared" si="521"/>
        <v>5739.56</v>
      </c>
      <c r="F1058" s="115">
        <f t="shared" si="522"/>
        <v>45282</v>
      </c>
      <c r="G1058" s="116">
        <f t="shared" si="527"/>
        <v>8.3006723105383262E-3</v>
      </c>
      <c r="H1058" s="117">
        <f t="shared" si="535"/>
        <v>45342</v>
      </c>
      <c r="I1058" s="117">
        <f t="shared" si="528"/>
        <v>45342</v>
      </c>
      <c r="J1058" s="118">
        <f t="shared" si="536"/>
        <v>19</v>
      </c>
      <c r="K1058" s="118">
        <f t="shared" si="525"/>
        <v>8</v>
      </c>
      <c r="L1058" s="8">
        <f t="shared" si="537"/>
        <v>1.0034866499999999</v>
      </c>
      <c r="M1058" s="119">
        <f t="shared" si="524"/>
        <v>1.0083006699999999</v>
      </c>
      <c r="N1058" s="119">
        <f t="shared" si="544"/>
        <v>1.3115108303560699</v>
      </c>
      <c r="O1058" s="112">
        <f t="shared" si="523"/>
        <v>1.3160836</v>
      </c>
      <c r="P1058" s="112">
        <f t="shared" si="529"/>
        <v>0</v>
      </c>
      <c r="Q1058" s="162">
        <f t="shared" si="540"/>
        <v>0</v>
      </c>
      <c r="R1058" s="30">
        <f t="shared" si="541"/>
        <v>0</v>
      </c>
      <c r="S1058" s="112">
        <f t="shared" si="520"/>
        <v>0</v>
      </c>
      <c r="T1058" s="122">
        <f t="shared" si="538"/>
        <v>0.20100000000000001</v>
      </c>
      <c r="U1058" s="120">
        <f t="shared" si="519"/>
        <v>8</v>
      </c>
      <c r="V1058" s="120">
        <v>252</v>
      </c>
      <c r="W1058" s="119">
        <f t="shared" si="530"/>
        <v>1.005831366</v>
      </c>
      <c r="X1058" s="112">
        <f t="shared" si="531"/>
        <v>0</v>
      </c>
      <c r="Y1058" s="112">
        <f t="shared" si="532"/>
        <v>0</v>
      </c>
      <c r="Z1058" s="125" t="str">
        <f t="shared" si="542"/>
        <v>A+J=</v>
      </c>
      <c r="AA1058" s="117">
        <f t="shared" si="543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4"/>
      <c r="DO1058" s="1"/>
      <c r="DP1058" s="1"/>
      <c r="DQ1058" s="1"/>
      <c r="DR1058" s="1"/>
      <c r="DS1058" s="1"/>
      <c r="DT1058" s="1"/>
    </row>
    <row r="1059" spans="1:124" ht="12.75" x14ac:dyDescent="0.2">
      <c r="A1059" s="111">
        <f t="shared" si="533"/>
        <v>45324</v>
      </c>
      <c r="B1059" s="112">
        <f t="shared" si="526"/>
        <v>0</v>
      </c>
      <c r="C1059" s="112">
        <f t="shared" si="539"/>
        <v>0</v>
      </c>
      <c r="D1059" s="113">
        <f t="shared" si="534"/>
        <v>5692.31</v>
      </c>
      <c r="E1059" s="114">
        <f t="shared" si="521"/>
        <v>5739.56</v>
      </c>
      <c r="F1059" s="115">
        <f t="shared" si="522"/>
        <v>45282</v>
      </c>
      <c r="G1059" s="116">
        <f t="shared" si="527"/>
        <v>8.3006723105383262E-3</v>
      </c>
      <c r="H1059" s="117">
        <f t="shared" si="535"/>
        <v>45342</v>
      </c>
      <c r="I1059" s="117">
        <f t="shared" si="528"/>
        <v>45342</v>
      </c>
      <c r="J1059" s="118">
        <f t="shared" si="536"/>
        <v>19</v>
      </c>
      <c r="K1059" s="118">
        <f t="shared" si="525"/>
        <v>9</v>
      </c>
      <c r="L1059" s="8">
        <f t="shared" si="537"/>
        <v>1.0039233400000001</v>
      </c>
      <c r="M1059" s="119">
        <f t="shared" si="524"/>
        <v>1.0083006699999999</v>
      </c>
      <c r="N1059" s="119">
        <f t="shared" si="544"/>
        <v>1.3115108303560699</v>
      </c>
      <c r="O1059" s="112">
        <f t="shared" si="523"/>
        <v>1.31665633</v>
      </c>
      <c r="P1059" s="112">
        <f t="shared" si="529"/>
        <v>0</v>
      </c>
      <c r="Q1059" s="162">
        <f t="shared" si="540"/>
        <v>0</v>
      </c>
      <c r="R1059" s="30">
        <f t="shared" si="541"/>
        <v>0</v>
      </c>
      <c r="S1059" s="112">
        <f t="shared" si="520"/>
        <v>0</v>
      </c>
      <c r="T1059" s="122">
        <f t="shared" si="538"/>
        <v>0.20100000000000001</v>
      </c>
      <c r="U1059" s="120">
        <f t="shared" si="519"/>
        <v>9</v>
      </c>
      <c r="V1059" s="120">
        <v>252</v>
      </c>
      <c r="W1059" s="119">
        <f t="shared" si="530"/>
        <v>1.006562674</v>
      </c>
      <c r="X1059" s="112">
        <f t="shared" si="531"/>
        <v>0</v>
      </c>
      <c r="Y1059" s="112">
        <f t="shared" si="532"/>
        <v>0</v>
      </c>
      <c r="Z1059" s="125" t="str">
        <f t="shared" si="542"/>
        <v>A+J=</v>
      </c>
      <c r="AA1059" s="117">
        <f t="shared" si="543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4"/>
      <c r="DO1059" s="1"/>
      <c r="DP1059" s="1"/>
      <c r="DQ1059" s="1"/>
      <c r="DR1059" s="1"/>
      <c r="DS1059" s="1"/>
      <c r="DT1059" s="1"/>
    </row>
    <row r="1060" spans="1:124" ht="12.75" x14ac:dyDescent="0.2">
      <c r="A1060" s="111">
        <f t="shared" si="533"/>
        <v>45325</v>
      </c>
      <c r="B1060" s="112">
        <f t="shared" si="526"/>
        <v>0</v>
      </c>
      <c r="C1060" s="112">
        <f t="shared" si="539"/>
        <v>0</v>
      </c>
      <c r="D1060" s="113">
        <f t="shared" si="534"/>
        <v>5692.31</v>
      </c>
      <c r="E1060" s="114">
        <f t="shared" si="521"/>
        <v>5739.56</v>
      </c>
      <c r="F1060" s="115">
        <f t="shared" si="522"/>
        <v>45282</v>
      </c>
      <c r="G1060" s="116">
        <f t="shared" si="527"/>
        <v>8.3006723105383262E-3</v>
      </c>
      <c r="H1060" s="117">
        <f t="shared" si="535"/>
        <v>45342</v>
      </c>
      <c r="I1060" s="117">
        <f t="shared" si="528"/>
        <v>45342</v>
      </c>
      <c r="J1060" s="118">
        <f t="shared" si="536"/>
        <v>19</v>
      </c>
      <c r="K1060" s="118">
        <f t="shared" si="525"/>
        <v>10</v>
      </c>
      <c r="L1060" s="8">
        <f t="shared" si="537"/>
        <v>1.0043602199999999</v>
      </c>
      <c r="M1060" s="119">
        <f t="shared" si="524"/>
        <v>1.0083006699999999</v>
      </c>
      <c r="N1060" s="119">
        <f t="shared" si="544"/>
        <v>1.3115108303560699</v>
      </c>
      <c r="O1060" s="112">
        <f t="shared" si="523"/>
        <v>1.3172292999999999</v>
      </c>
      <c r="P1060" s="112">
        <f t="shared" si="529"/>
        <v>0</v>
      </c>
      <c r="Q1060" s="162">
        <f t="shared" si="540"/>
        <v>0</v>
      </c>
      <c r="R1060" s="30">
        <f t="shared" si="541"/>
        <v>0</v>
      </c>
      <c r="S1060" s="112">
        <f t="shared" si="520"/>
        <v>0</v>
      </c>
      <c r="T1060" s="122">
        <f t="shared" si="538"/>
        <v>0.20100000000000001</v>
      </c>
      <c r="U1060" s="120">
        <f t="shared" si="519"/>
        <v>10</v>
      </c>
      <c r="V1060" s="120">
        <v>252</v>
      </c>
      <c r="W1060" s="119">
        <f t="shared" si="530"/>
        <v>1.007294514</v>
      </c>
      <c r="X1060" s="112">
        <f t="shared" si="531"/>
        <v>0</v>
      </c>
      <c r="Y1060" s="112">
        <f t="shared" si="532"/>
        <v>0</v>
      </c>
      <c r="Z1060" s="125" t="str">
        <f t="shared" si="542"/>
        <v>A+J=</v>
      </c>
      <c r="AA1060" s="117">
        <f t="shared" si="543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4"/>
      <c r="DO1060" s="1"/>
      <c r="DP1060" s="1"/>
      <c r="DQ1060" s="1"/>
      <c r="DR1060" s="1"/>
      <c r="DS1060" s="1"/>
      <c r="DT1060" s="1"/>
    </row>
    <row r="1061" spans="1:124" ht="12.75" x14ac:dyDescent="0.2">
      <c r="A1061" s="111">
        <f t="shared" si="533"/>
        <v>45326</v>
      </c>
      <c r="B1061" s="112">
        <f t="shared" si="526"/>
        <v>0</v>
      </c>
      <c r="C1061" s="112">
        <f t="shared" si="539"/>
        <v>0</v>
      </c>
      <c r="D1061" s="113">
        <f t="shared" si="534"/>
        <v>5692.31</v>
      </c>
      <c r="E1061" s="114">
        <f t="shared" si="521"/>
        <v>5739.56</v>
      </c>
      <c r="F1061" s="115">
        <f t="shared" si="522"/>
        <v>45282</v>
      </c>
      <c r="G1061" s="116">
        <f t="shared" si="527"/>
        <v>8.3006723105383262E-3</v>
      </c>
      <c r="H1061" s="117">
        <f t="shared" si="535"/>
        <v>45342</v>
      </c>
      <c r="I1061" s="117">
        <f t="shared" si="528"/>
        <v>45342</v>
      </c>
      <c r="J1061" s="118">
        <f t="shared" si="536"/>
        <v>19</v>
      </c>
      <c r="K1061" s="118">
        <f t="shared" si="525"/>
        <v>10</v>
      </c>
      <c r="L1061" s="8">
        <f t="shared" si="537"/>
        <v>1.0043602199999999</v>
      </c>
      <c r="M1061" s="119">
        <f t="shared" si="524"/>
        <v>1.0083006699999999</v>
      </c>
      <c r="N1061" s="119">
        <f t="shared" si="544"/>
        <v>1.3115108303560699</v>
      </c>
      <c r="O1061" s="112">
        <f t="shared" si="523"/>
        <v>1.3172292999999999</v>
      </c>
      <c r="P1061" s="112">
        <f t="shared" si="529"/>
        <v>0</v>
      </c>
      <c r="Q1061" s="162">
        <f t="shared" si="540"/>
        <v>0</v>
      </c>
      <c r="R1061" s="30">
        <f t="shared" si="541"/>
        <v>0</v>
      </c>
      <c r="S1061" s="112">
        <f t="shared" si="520"/>
        <v>0</v>
      </c>
      <c r="T1061" s="122">
        <f t="shared" si="538"/>
        <v>0.20100000000000001</v>
      </c>
      <c r="U1061" s="120">
        <f t="shared" ref="U1061:U1124" si="545">IF(Q1060&gt;0,1,IF(K1061=K1060,U1060,U1060+1))</f>
        <v>10</v>
      </c>
      <c r="V1061" s="120">
        <v>252</v>
      </c>
      <c r="W1061" s="119">
        <f t="shared" si="530"/>
        <v>1.007294514</v>
      </c>
      <c r="X1061" s="112">
        <f t="shared" si="531"/>
        <v>0</v>
      </c>
      <c r="Y1061" s="112">
        <f t="shared" si="532"/>
        <v>0</v>
      </c>
      <c r="Z1061" s="125" t="str">
        <f t="shared" si="542"/>
        <v>A+J=</v>
      </c>
      <c r="AA1061" s="117">
        <f t="shared" si="543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4"/>
      <c r="DO1061" s="1"/>
      <c r="DP1061" s="1"/>
      <c r="DQ1061" s="1"/>
      <c r="DR1061" s="1"/>
      <c r="DS1061" s="1"/>
      <c r="DT1061" s="1"/>
    </row>
    <row r="1062" spans="1:124" ht="12.75" x14ac:dyDescent="0.2">
      <c r="A1062" s="111">
        <f t="shared" si="533"/>
        <v>45327</v>
      </c>
      <c r="B1062" s="112">
        <f t="shared" si="526"/>
        <v>0</v>
      </c>
      <c r="C1062" s="112">
        <f t="shared" si="539"/>
        <v>0</v>
      </c>
      <c r="D1062" s="113">
        <f t="shared" si="534"/>
        <v>5692.31</v>
      </c>
      <c r="E1062" s="114">
        <f t="shared" si="521"/>
        <v>5739.56</v>
      </c>
      <c r="F1062" s="115">
        <f t="shared" si="522"/>
        <v>45282</v>
      </c>
      <c r="G1062" s="116">
        <f t="shared" si="527"/>
        <v>8.3006723105383262E-3</v>
      </c>
      <c r="H1062" s="117">
        <f t="shared" si="535"/>
        <v>45342</v>
      </c>
      <c r="I1062" s="117">
        <f t="shared" si="528"/>
        <v>45342</v>
      </c>
      <c r="J1062" s="118">
        <f t="shared" si="536"/>
        <v>19</v>
      </c>
      <c r="K1062" s="118">
        <f t="shared" si="525"/>
        <v>10</v>
      </c>
      <c r="L1062" s="8">
        <f t="shared" si="537"/>
        <v>1.0043602199999999</v>
      </c>
      <c r="M1062" s="119">
        <f t="shared" si="524"/>
        <v>1.0083006699999999</v>
      </c>
      <c r="N1062" s="119">
        <f t="shared" si="544"/>
        <v>1.3115108303560699</v>
      </c>
      <c r="O1062" s="112">
        <f t="shared" si="523"/>
        <v>1.3172292999999999</v>
      </c>
      <c r="P1062" s="112">
        <f t="shared" si="529"/>
        <v>0</v>
      </c>
      <c r="Q1062" s="162">
        <f t="shared" si="540"/>
        <v>0</v>
      </c>
      <c r="R1062" s="30">
        <f t="shared" si="541"/>
        <v>0</v>
      </c>
      <c r="S1062" s="112">
        <f t="shared" si="520"/>
        <v>0</v>
      </c>
      <c r="T1062" s="122">
        <f t="shared" si="538"/>
        <v>0.20100000000000001</v>
      </c>
      <c r="U1062" s="120">
        <f t="shared" si="545"/>
        <v>10</v>
      </c>
      <c r="V1062" s="120">
        <v>252</v>
      </c>
      <c r="W1062" s="119">
        <f t="shared" si="530"/>
        <v>1.007294514</v>
      </c>
      <c r="X1062" s="112">
        <f t="shared" si="531"/>
        <v>0</v>
      </c>
      <c r="Y1062" s="112">
        <f t="shared" si="532"/>
        <v>0</v>
      </c>
      <c r="Z1062" s="125" t="str">
        <f t="shared" si="542"/>
        <v>A+J=</v>
      </c>
      <c r="AA1062" s="117">
        <f t="shared" si="543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4"/>
      <c r="DO1062" s="1"/>
      <c r="DP1062" s="1"/>
      <c r="DQ1062" s="1"/>
      <c r="DR1062" s="1"/>
      <c r="DS1062" s="1"/>
      <c r="DT1062" s="1"/>
    </row>
    <row r="1063" spans="1:124" ht="12.75" x14ac:dyDescent="0.2">
      <c r="A1063" s="111">
        <f t="shared" si="533"/>
        <v>45328</v>
      </c>
      <c r="B1063" s="112">
        <f t="shared" si="526"/>
        <v>0</v>
      </c>
      <c r="C1063" s="112">
        <f t="shared" si="539"/>
        <v>0</v>
      </c>
      <c r="D1063" s="113">
        <f t="shared" si="534"/>
        <v>5692.31</v>
      </c>
      <c r="E1063" s="114">
        <f t="shared" si="521"/>
        <v>5739.56</v>
      </c>
      <c r="F1063" s="115">
        <f t="shared" si="522"/>
        <v>45282</v>
      </c>
      <c r="G1063" s="116">
        <f t="shared" si="527"/>
        <v>8.3006723105383262E-3</v>
      </c>
      <c r="H1063" s="117">
        <f t="shared" si="535"/>
        <v>45342</v>
      </c>
      <c r="I1063" s="117">
        <f t="shared" si="528"/>
        <v>45342</v>
      </c>
      <c r="J1063" s="118">
        <f t="shared" si="536"/>
        <v>19</v>
      </c>
      <c r="K1063" s="118">
        <f t="shared" si="525"/>
        <v>11</v>
      </c>
      <c r="L1063" s="8">
        <f t="shared" si="537"/>
        <v>1.00479728</v>
      </c>
      <c r="M1063" s="119">
        <f t="shared" si="524"/>
        <v>1.0083006699999999</v>
      </c>
      <c r="N1063" s="119">
        <f t="shared" si="544"/>
        <v>1.3115108303560699</v>
      </c>
      <c r="O1063" s="112">
        <f t="shared" si="523"/>
        <v>1.3178025099999999</v>
      </c>
      <c r="P1063" s="112">
        <f t="shared" si="529"/>
        <v>0</v>
      </c>
      <c r="Q1063" s="162">
        <f t="shared" si="540"/>
        <v>0</v>
      </c>
      <c r="R1063" s="30">
        <f t="shared" si="541"/>
        <v>0</v>
      </c>
      <c r="S1063" s="112">
        <f t="shared" ref="S1063:S1126" si="546">IF(R1063&gt;0,TRUNC(R1063*P1063,8),0)</f>
        <v>0</v>
      </c>
      <c r="T1063" s="122">
        <f t="shared" si="538"/>
        <v>0.20100000000000001</v>
      </c>
      <c r="U1063" s="120">
        <f t="shared" si="545"/>
        <v>11</v>
      </c>
      <c r="V1063" s="120">
        <v>252</v>
      </c>
      <c r="W1063" s="119">
        <f t="shared" si="530"/>
        <v>1.008026885</v>
      </c>
      <c r="X1063" s="112">
        <f t="shared" si="531"/>
        <v>0</v>
      </c>
      <c r="Y1063" s="112">
        <f t="shared" si="532"/>
        <v>0</v>
      </c>
      <c r="Z1063" s="125" t="str">
        <f t="shared" si="542"/>
        <v>A+J=</v>
      </c>
      <c r="AA1063" s="117">
        <f t="shared" si="543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4"/>
      <c r="DO1063" s="1"/>
      <c r="DP1063" s="1"/>
      <c r="DQ1063" s="1"/>
      <c r="DR1063" s="1"/>
      <c r="DS1063" s="1"/>
      <c r="DT1063" s="1"/>
    </row>
    <row r="1064" spans="1:124" ht="12.75" x14ac:dyDescent="0.2">
      <c r="A1064" s="111">
        <f t="shared" si="533"/>
        <v>45329</v>
      </c>
      <c r="B1064" s="112">
        <f t="shared" si="526"/>
        <v>0</v>
      </c>
      <c r="C1064" s="112">
        <f t="shared" si="539"/>
        <v>0</v>
      </c>
      <c r="D1064" s="113">
        <f t="shared" si="534"/>
        <v>5692.31</v>
      </c>
      <c r="E1064" s="114">
        <f t="shared" ref="E1064:E1127" si="547">IF($K1064=1,VLOOKUP($A1063,$AO$10:$AS$131,4),E1063)</f>
        <v>5739.56</v>
      </c>
      <c r="F1064" s="115">
        <f t="shared" ref="F1064:F1127" si="548">IF($K1064=1,VLOOKUP($A1063,$AO$10:$AS$131,5),F1063)</f>
        <v>45282</v>
      </c>
      <c r="G1064" s="116">
        <f t="shared" si="527"/>
        <v>8.3006723105383262E-3</v>
      </c>
      <c r="H1064" s="117">
        <f t="shared" si="535"/>
        <v>45342</v>
      </c>
      <c r="I1064" s="117">
        <f t="shared" si="528"/>
        <v>45342</v>
      </c>
      <c r="J1064" s="118">
        <f t="shared" si="536"/>
        <v>19</v>
      </c>
      <c r="K1064" s="118">
        <f t="shared" si="525"/>
        <v>12</v>
      </c>
      <c r="L1064" s="8">
        <f t="shared" si="537"/>
        <v>1.00523454</v>
      </c>
      <c r="M1064" s="119">
        <f t="shared" si="524"/>
        <v>1.0083006699999999</v>
      </c>
      <c r="N1064" s="119">
        <f t="shared" si="544"/>
        <v>1.3115108303560699</v>
      </c>
      <c r="O1064" s="112">
        <f t="shared" si="523"/>
        <v>1.3183759799999999</v>
      </c>
      <c r="P1064" s="112">
        <f t="shared" si="529"/>
        <v>0</v>
      </c>
      <c r="Q1064" s="162">
        <f t="shared" si="540"/>
        <v>0</v>
      </c>
      <c r="R1064" s="30">
        <f t="shared" si="541"/>
        <v>0</v>
      </c>
      <c r="S1064" s="112">
        <f t="shared" si="546"/>
        <v>0</v>
      </c>
      <c r="T1064" s="122">
        <f t="shared" si="538"/>
        <v>0.20100000000000001</v>
      </c>
      <c r="U1064" s="120">
        <f t="shared" si="545"/>
        <v>12</v>
      </c>
      <c r="V1064" s="120">
        <v>252</v>
      </c>
      <c r="W1064" s="119">
        <f t="shared" si="530"/>
        <v>1.008759789</v>
      </c>
      <c r="X1064" s="112">
        <f t="shared" si="531"/>
        <v>0</v>
      </c>
      <c r="Y1064" s="112">
        <f t="shared" si="532"/>
        <v>0</v>
      </c>
      <c r="Z1064" s="125" t="str">
        <f t="shared" si="542"/>
        <v>A+J=</v>
      </c>
      <c r="AA1064" s="117">
        <f t="shared" si="543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4"/>
      <c r="DO1064" s="1"/>
      <c r="DP1064" s="1"/>
      <c r="DQ1064" s="1"/>
      <c r="DR1064" s="1"/>
      <c r="DS1064" s="1"/>
      <c r="DT1064" s="1"/>
    </row>
    <row r="1065" spans="1:124" ht="12.75" x14ac:dyDescent="0.2">
      <c r="A1065" s="111">
        <f t="shared" si="533"/>
        <v>45330</v>
      </c>
      <c r="B1065" s="112">
        <f t="shared" si="526"/>
        <v>0</v>
      </c>
      <c r="C1065" s="112">
        <f t="shared" si="539"/>
        <v>0</v>
      </c>
      <c r="D1065" s="113">
        <f t="shared" si="534"/>
        <v>5692.31</v>
      </c>
      <c r="E1065" s="114">
        <f t="shared" si="547"/>
        <v>5739.56</v>
      </c>
      <c r="F1065" s="115">
        <f t="shared" si="548"/>
        <v>45282</v>
      </c>
      <c r="G1065" s="116">
        <f t="shared" si="527"/>
        <v>8.3006723105383262E-3</v>
      </c>
      <c r="H1065" s="117">
        <f t="shared" si="535"/>
        <v>45342</v>
      </c>
      <c r="I1065" s="117">
        <f t="shared" si="528"/>
        <v>45342</v>
      </c>
      <c r="J1065" s="118">
        <f t="shared" si="536"/>
        <v>19</v>
      </c>
      <c r="K1065" s="118">
        <f t="shared" si="525"/>
        <v>13</v>
      </c>
      <c r="L1065" s="8">
        <f t="shared" si="537"/>
        <v>1.00567199</v>
      </c>
      <c r="M1065" s="119">
        <f t="shared" si="524"/>
        <v>1.0083006699999999</v>
      </c>
      <c r="N1065" s="119">
        <f t="shared" si="544"/>
        <v>1.3115108303560699</v>
      </c>
      <c r="O1065" s="112">
        <f t="shared" ref="O1065:O1128" si="549">TRUNC(TRUNC((L1065*N1065),15),8)</f>
        <v>1.3189496999999999</v>
      </c>
      <c r="P1065" s="112">
        <f t="shared" si="529"/>
        <v>0</v>
      </c>
      <c r="Q1065" s="162">
        <f t="shared" si="540"/>
        <v>0</v>
      </c>
      <c r="R1065" s="30">
        <f t="shared" si="541"/>
        <v>0</v>
      </c>
      <c r="S1065" s="112">
        <f t="shared" si="546"/>
        <v>0</v>
      </c>
      <c r="T1065" s="122">
        <f t="shared" si="538"/>
        <v>0.20100000000000001</v>
      </c>
      <c r="U1065" s="120">
        <f t="shared" si="545"/>
        <v>13</v>
      </c>
      <c r="V1065" s="120">
        <v>252</v>
      </c>
      <c r="W1065" s="119">
        <f t="shared" si="530"/>
        <v>1.009493226</v>
      </c>
      <c r="X1065" s="112">
        <f t="shared" si="531"/>
        <v>0</v>
      </c>
      <c r="Y1065" s="112">
        <f t="shared" si="532"/>
        <v>0</v>
      </c>
      <c r="Z1065" s="125" t="str">
        <f t="shared" si="542"/>
        <v>A+J=</v>
      </c>
      <c r="AA1065" s="117">
        <f t="shared" si="543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4"/>
      <c r="DO1065" s="1"/>
      <c r="DP1065" s="1"/>
      <c r="DQ1065" s="1"/>
      <c r="DR1065" s="1"/>
      <c r="DS1065" s="1"/>
      <c r="DT1065" s="1"/>
    </row>
    <row r="1066" spans="1:124" ht="12.75" x14ac:dyDescent="0.2">
      <c r="A1066" s="111">
        <f t="shared" si="533"/>
        <v>45331</v>
      </c>
      <c r="B1066" s="112">
        <f t="shared" si="526"/>
        <v>0</v>
      </c>
      <c r="C1066" s="112">
        <f t="shared" si="539"/>
        <v>0</v>
      </c>
      <c r="D1066" s="113">
        <f t="shared" si="534"/>
        <v>5692.31</v>
      </c>
      <c r="E1066" s="114">
        <f t="shared" si="547"/>
        <v>5739.56</v>
      </c>
      <c r="F1066" s="115">
        <f t="shared" si="548"/>
        <v>45282</v>
      </c>
      <c r="G1066" s="116">
        <f t="shared" si="527"/>
        <v>8.3006723105383262E-3</v>
      </c>
      <c r="H1066" s="117">
        <f t="shared" si="535"/>
        <v>45342</v>
      </c>
      <c r="I1066" s="117">
        <f t="shared" si="528"/>
        <v>45342</v>
      </c>
      <c r="J1066" s="118">
        <f t="shared" si="536"/>
        <v>19</v>
      </c>
      <c r="K1066" s="118">
        <f t="shared" si="525"/>
        <v>14</v>
      </c>
      <c r="L1066" s="8">
        <f t="shared" si="537"/>
        <v>1.0061096199999999</v>
      </c>
      <c r="M1066" s="119">
        <f t="shared" ref="M1066:M1129" si="550">IF(I1066&gt;I1065,L1065,M1065)</f>
        <v>1.0083006699999999</v>
      </c>
      <c r="N1066" s="119">
        <f t="shared" si="544"/>
        <v>1.3115108303560699</v>
      </c>
      <c r="O1066" s="112">
        <f t="shared" si="549"/>
        <v>1.31952366</v>
      </c>
      <c r="P1066" s="112">
        <f t="shared" si="529"/>
        <v>0</v>
      </c>
      <c r="Q1066" s="162">
        <f t="shared" si="540"/>
        <v>0</v>
      </c>
      <c r="R1066" s="30">
        <f t="shared" si="541"/>
        <v>0</v>
      </c>
      <c r="S1066" s="112">
        <f t="shared" si="546"/>
        <v>0</v>
      </c>
      <c r="T1066" s="122">
        <f t="shared" si="538"/>
        <v>0.20100000000000001</v>
      </c>
      <c r="U1066" s="120">
        <f t="shared" si="545"/>
        <v>14</v>
      </c>
      <c r="V1066" s="120">
        <v>252</v>
      </c>
      <c r="W1066" s="119">
        <f t="shared" si="530"/>
        <v>1.010227196</v>
      </c>
      <c r="X1066" s="112">
        <f t="shared" si="531"/>
        <v>0</v>
      </c>
      <c r="Y1066" s="112">
        <f t="shared" si="532"/>
        <v>0</v>
      </c>
      <c r="Z1066" s="125" t="str">
        <f t="shared" si="542"/>
        <v>A+J=</v>
      </c>
      <c r="AA1066" s="117">
        <f t="shared" si="543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4"/>
      <c r="DO1066" s="1"/>
      <c r="DP1066" s="1"/>
      <c r="DQ1066" s="1"/>
      <c r="DR1066" s="1"/>
      <c r="DS1066" s="1"/>
      <c r="DT1066" s="1"/>
    </row>
    <row r="1067" spans="1:124" ht="12.75" x14ac:dyDescent="0.2">
      <c r="A1067" s="111">
        <f t="shared" si="533"/>
        <v>45332</v>
      </c>
      <c r="B1067" s="112">
        <f t="shared" si="526"/>
        <v>0</v>
      </c>
      <c r="C1067" s="112">
        <f t="shared" si="539"/>
        <v>0</v>
      </c>
      <c r="D1067" s="113">
        <f t="shared" si="534"/>
        <v>5692.31</v>
      </c>
      <c r="E1067" s="114">
        <f t="shared" si="547"/>
        <v>5739.56</v>
      </c>
      <c r="F1067" s="115">
        <f t="shared" si="548"/>
        <v>45282</v>
      </c>
      <c r="G1067" s="116">
        <f t="shared" si="527"/>
        <v>8.3006723105383262E-3</v>
      </c>
      <c r="H1067" s="117">
        <f t="shared" si="535"/>
        <v>45342</v>
      </c>
      <c r="I1067" s="117">
        <f t="shared" si="528"/>
        <v>45342</v>
      </c>
      <c r="J1067" s="118">
        <f t="shared" si="536"/>
        <v>19</v>
      </c>
      <c r="K1067" s="118">
        <f t="shared" si="525"/>
        <v>15</v>
      </c>
      <c r="L1067" s="8">
        <f t="shared" si="537"/>
        <v>1.00654745</v>
      </c>
      <c r="M1067" s="119">
        <f t="shared" si="550"/>
        <v>1.0083006699999999</v>
      </c>
      <c r="N1067" s="119">
        <f t="shared" si="544"/>
        <v>1.3115108303560699</v>
      </c>
      <c r="O1067" s="112">
        <f t="shared" si="549"/>
        <v>1.3200978800000001</v>
      </c>
      <c r="P1067" s="112">
        <f t="shared" si="529"/>
        <v>0</v>
      </c>
      <c r="Q1067" s="162">
        <f t="shared" si="540"/>
        <v>0</v>
      </c>
      <c r="R1067" s="30">
        <f t="shared" si="541"/>
        <v>0</v>
      </c>
      <c r="S1067" s="112">
        <f t="shared" si="546"/>
        <v>0</v>
      </c>
      <c r="T1067" s="122">
        <f t="shared" si="538"/>
        <v>0.20100000000000001</v>
      </c>
      <c r="U1067" s="120">
        <f t="shared" si="545"/>
        <v>15</v>
      </c>
      <c r="V1067" s="120">
        <v>252</v>
      </c>
      <c r="W1067" s="119">
        <f t="shared" si="530"/>
        <v>1.0109617</v>
      </c>
      <c r="X1067" s="112">
        <f t="shared" si="531"/>
        <v>0</v>
      </c>
      <c r="Y1067" s="112">
        <f t="shared" si="532"/>
        <v>0</v>
      </c>
      <c r="Z1067" s="125" t="str">
        <f t="shared" si="542"/>
        <v>A+J=</v>
      </c>
      <c r="AA1067" s="117">
        <f t="shared" si="543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4"/>
      <c r="DO1067" s="1"/>
      <c r="DP1067" s="1"/>
      <c r="DQ1067" s="1"/>
      <c r="DR1067" s="1"/>
      <c r="DS1067" s="1"/>
      <c r="DT1067" s="1"/>
    </row>
    <row r="1068" spans="1:124" ht="12.75" x14ac:dyDescent="0.2">
      <c r="A1068" s="111">
        <f t="shared" si="533"/>
        <v>45333</v>
      </c>
      <c r="B1068" s="112">
        <f t="shared" si="526"/>
        <v>0</v>
      </c>
      <c r="C1068" s="112">
        <f t="shared" si="539"/>
        <v>0</v>
      </c>
      <c r="D1068" s="113">
        <f t="shared" si="534"/>
        <v>5692.31</v>
      </c>
      <c r="E1068" s="114">
        <f t="shared" si="547"/>
        <v>5739.56</v>
      </c>
      <c r="F1068" s="115">
        <f t="shared" si="548"/>
        <v>45282</v>
      </c>
      <c r="G1068" s="116">
        <f t="shared" si="527"/>
        <v>8.3006723105383262E-3</v>
      </c>
      <c r="H1068" s="117">
        <f t="shared" si="535"/>
        <v>45342</v>
      </c>
      <c r="I1068" s="117">
        <f t="shared" si="528"/>
        <v>45342</v>
      </c>
      <c r="J1068" s="118">
        <f t="shared" si="536"/>
        <v>19</v>
      </c>
      <c r="K1068" s="118">
        <f t="shared" si="525"/>
        <v>15</v>
      </c>
      <c r="L1068" s="8">
        <f t="shared" si="537"/>
        <v>1.00654745</v>
      </c>
      <c r="M1068" s="119">
        <f t="shared" si="550"/>
        <v>1.0083006699999999</v>
      </c>
      <c r="N1068" s="119">
        <f t="shared" si="544"/>
        <v>1.3115108303560699</v>
      </c>
      <c r="O1068" s="112">
        <f t="shared" si="549"/>
        <v>1.3200978800000001</v>
      </c>
      <c r="P1068" s="112">
        <f t="shared" si="529"/>
        <v>0</v>
      </c>
      <c r="Q1068" s="162">
        <f t="shared" si="540"/>
        <v>0</v>
      </c>
      <c r="R1068" s="30">
        <f t="shared" si="541"/>
        <v>0</v>
      </c>
      <c r="S1068" s="112">
        <f t="shared" si="546"/>
        <v>0</v>
      </c>
      <c r="T1068" s="122">
        <f t="shared" si="538"/>
        <v>0.20100000000000001</v>
      </c>
      <c r="U1068" s="120">
        <f t="shared" si="545"/>
        <v>15</v>
      </c>
      <c r="V1068" s="120">
        <v>252</v>
      </c>
      <c r="W1068" s="119">
        <f t="shared" si="530"/>
        <v>1.0109617</v>
      </c>
      <c r="X1068" s="112">
        <f t="shared" si="531"/>
        <v>0</v>
      </c>
      <c r="Y1068" s="112">
        <f t="shared" si="532"/>
        <v>0</v>
      </c>
      <c r="Z1068" s="125" t="str">
        <f t="shared" si="542"/>
        <v>A+J=</v>
      </c>
      <c r="AA1068" s="117">
        <f t="shared" si="543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4"/>
      <c r="DO1068" s="1"/>
      <c r="DP1068" s="1"/>
      <c r="DQ1068" s="1"/>
      <c r="DR1068" s="1"/>
      <c r="DS1068" s="1"/>
      <c r="DT1068" s="1"/>
    </row>
    <row r="1069" spans="1:124" ht="12.75" x14ac:dyDescent="0.2">
      <c r="A1069" s="111">
        <f t="shared" si="533"/>
        <v>45334</v>
      </c>
      <c r="B1069" s="112">
        <f t="shared" si="526"/>
        <v>0</v>
      </c>
      <c r="C1069" s="112">
        <f t="shared" si="539"/>
        <v>0</v>
      </c>
      <c r="D1069" s="113">
        <f t="shared" si="534"/>
        <v>5692.31</v>
      </c>
      <c r="E1069" s="114">
        <f t="shared" si="547"/>
        <v>5739.56</v>
      </c>
      <c r="F1069" s="115">
        <f t="shared" si="548"/>
        <v>45282</v>
      </c>
      <c r="G1069" s="116">
        <f t="shared" si="527"/>
        <v>8.3006723105383262E-3</v>
      </c>
      <c r="H1069" s="117">
        <f t="shared" si="535"/>
        <v>45342</v>
      </c>
      <c r="I1069" s="117">
        <f t="shared" si="528"/>
        <v>45342</v>
      </c>
      <c r="J1069" s="118">
        <f t="shared" si="536"/>
        <v>19</v>
      </c>
      <c r="K1069" s="118">
        <f t="shared" si="525"/>
        <v>15</v>
      </c>
      <c r="L1069" s="8">
        <f t="shared" si="537"/>
        <v>1.00654745</v>
      </c>
      <c r="M1069" s="119">
        <f t="shared" si="550"/>
        <v>1.0083006699999999</v>
      </c>
      <c r="N1069" s="119">
        <f t="shared" si="544"/>
        <v>1.3115108303560699</v>
      </c>
      <c r="O1069" s="112">
        <f t="shared" si="549"/>
        <v>1.3200978800000001</v>
      </c>
      <c r="P1069" s="112">
        <f t="shared" si="529"/>
        <v>0</v>
      </c>
      <c r="Q1069" s="162">
        <f t="shared" si="540"/>
        <v>0</v>
      </c>
      <c r="R1069" s="30">
        <f t="shared" si="541"/>
        <v>0</v>
      </c>
      <c r="S1069" s="112">
        <f t="shared" si="546"/>
        <v>0</v>
      </c>
      <c r="T1069" s="122">
        <f t="shared" si="538"/>
        <v>0.20100000000000001</v>
      </c>
      <c r="U1069" s="120">
        <f t="shared" si="545"/>
        <v>15</v>
      </c>
      <c r="V1069" s="120">
        <v>252</v>
      </c>
      <c r="W1069" s="119">
        <f t="shared" si="530"/>
        <v>1.0109617</v>
      </c>
      <c r="X1069" s="112">
        <f t="shared" si="531"/>
        <v>0</v>
      </c>
      <c r="Y1069" s="112">
        <f t="shared" si="532"/>
        <v>0</v>
      </c>
      <c r="Z1069" s="125" t="str">
        <f t="shared" si="542"/>
        <v>A+J=</v>
      </c>
      <c r="AA1069" s="117">
        <f t="shared" si="543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4"/>
      <c r="DO1069" s="1"/>
      <c r="DP1069" s="1"/>
      <c r="DQ1069" s="1"/>
      <c r="DR1069" s="1"/>
      <c r="DS1069" s="1"/>
      <c r="DT1069" s="1"/>
    </row>
    <row r="1070" spans="1:124" ht="12.75" x14ac:dyDescent="0.2">
      <c r="A1070" s="111">
        <f t="shared" si="533"/>
        <v>45335</v>
      </c>
      <c r="B1070" s="112">
        <f t="shared" si="526"/>
        <v>0</v>
      </c>
      <c r="C1070" s="112">
        <f t="shared" si="539"/>
        <v>0</v>
      </c>
      <c r="D1070" s="113">
        <f t="shared" si="534"/>
        <v>5692.31</v>
      </c>
      <c r="E1070" s="114">
        <f t="shared" si="547"/>
        <v>5739.56</v>
      </c>
      <c r="F1070" s="115">
        <f t="shared" si="548"/>
        <v>45282</v>
      </c>
      <c r="G1070" s="116">
        <f t="shared" si="527"/>
        <v>8.3006723105383262E-3</v>
      </c>
      <c r="H1070" s="117">
        <f t="shared" si="535"/>
        <v>45342</v>
      </c>
      <c r="I1070" s="117">
        <f t="shared" si="528"/>
        <v>45342</v>
      </c>
      <c r="J1070" s="118">
        <f t="shared" si="536"/>
        <v>19</v>
      </c>
      <c r="K1070" s="118">
        <f t="shared" ref="K1070:K1133" si="551">(J1070-(NETWORKDAYS(A1070,I1070,AD$148:AD$502)-1))</f>
        <v>15</v>
      </c>
      <c r="L1070" s="8">
        <f t="shared" si="537"/>
        <v>1.00654745</v>
      </c>
      <c r="M1070" s="119">
        <f t="shared" si="550"/>
        <v>1.0083006699999999</v>
      </c>
      <c r="N1070" s="119">
        <f t="shared" si="544"/>
        <v>1.3115108303560699</v>
      </c>
      <c r="O1070" s="112">
        <f t="shared" si="549"/>
        <v>1.3200978800000001</v>
      </c>
      <c r="P1070" s="112">
        <f t="shared" si="529"/>
        <v>0</v>
      </c>
      <c r="Q1070" s="162">
        <f t="shared" si="540"/>
        <v>0</v>
      </c>
      <c r="R1070" s="30">
        <f t="shared" si="541"/>
        <v>0</v>
      </c>
      <c r="S1070" s="112">
        <f t="shared" si="546"/>
        <v>0</v>
      </c>
      <c r="T1070" s="122">
        <f t="shared" si="538"/>
        <v>0.20100000000000001</v>
      </c>
      <c r="U1070" s="120">
        <f t="shared" si="545"/>
        <v>15</v>
      </c>
      <c r="V1070" s="120">
        <v>252</v>
      </c>
      <c r="W1070" s="119">
        <f t="shared" si="530"/>
        <v>1.0109617</v>
      </c>
      <c r="X1070" s="112">
        <f t="shared" si="531"/>
        <v>0</v>
      </c>
      <c r="Y1070" s="112">
        <f t="shared" si="532"/>
        <v>0</v>
      </c>
      <c r="Z1070" s="125" t="str">
        <f t="shared" si="542"/>
        <v>A+J=</v>
      </c>
      <c r="AA1070" s="117">
        <f t="shared" si="543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4"/>
      <c r="DO1070" s="1"/>
      <c r="DP1070" s="1"/>
      <c r="DQ1070" s="1"/>
      <c r="DR1070" s="1"/>
      <c r="DS1070" s="1"/>
      <c r="DT1070" s="1"/>
    </row>
    <row r="1071" spans="1:124" ht="12.75" x14ac:dyDescent="0.2">
      <c r="A1071" s="111">
        <f t="shared" si="533"/>
        <v>45336</v>
      </c>
      <c r="B1071" s="112">
        <f t="shared" si="526"/>
        <v>0</v>
      </c>
      <c r="C1071" s="112">
        <f t="shared" si="539"/>
        <v>0</v>
      </c>
      <c r="D1071" s="113">
        <f t="shared" si="534"/>
        <v>5692.31</v>
      </c>
      <c r="E1071" s="114">
        <f t="shared" si="547"/>
        <v>5739.56</v>
      </c>
      <c r="F1071" s="115">
        <f t="shared" si="548"/>
        <v>45282</v>
      </c>
      <c r="G1071" s="116">
        <f t="shared" si="527"/>
        <v>8.3006723105383262E-3</v>
      </c>
      <c r="H1071" s="117">
        <f t="shared" si="535"/>
        <v>45342</v>
      </c>
      <c r="I1071" s="117">
        <f t="shared" si="528"/>
        <v>45342</v>
      </c>
      <c r="J1071" s="118">
        <f t="shared" si="536"/>
        <v>19</v>
      </c>
      <c r="K1071" s="118">
        <f t="shared" si="551"/>
        <v>15</v>
      </c>
      <c r="L1071" s="8">
        <f t="shared" si="537"/>
        <v>1.00654745</v>
      </c>
      <c r="M1071" s="119">
        <f t="shared" si="550"/>
        <v>1.0083006699999999</v>
      </c>
      <c r="N1071" s="119">
        <f t="shared" si="544"/>
        <v>1.3115108303560699</v>
      </c>
      <c r="O1071" s="112">
        <f t="shared" si="549"/>
        <v>1.3200978800000001</v>
      </c>
      <c r="P1071" s="112">
        <f t="shared" si="529"/>
        <v>0</v>
      </c>
      <c r="Q1071" s="162">
        <f t="shared" si="540"/>
        <v>0</v>
      </c>
      <c r="R1071" s="30">
        <f t="shared" si="541"/>
        <v>0</v>
      </c>
      <c r="S1071" s="112">
        <f t="shared" si="546"/>
        <v>0</v>
      </c>
      <c r="T1071" s="122">
        <f t="shared" si="538"/>
        <v>0.20100000000000001</v>
      </c>
      <c r="U1071" s="120">
        <f t="shared" si="545"/>
        <v>15</v>
      </c>
      <c r="V1071" s="120">
        <v>252</v>
      </c>
      <c r="W1071" s="119">
        <f t="shared" si="530"/>
        <v>1.0109617</v>
      </c>
      <c r="X1071" s="112">
        <f t="shared" si="531"/>
        <v>0</v>
      </c>
      <c r="Y1071" s="112">
        <f t="shared" si="532"/>
        <v>0</v>
      </c>
      <c r="Z1071" s="125" t="str">
        <f t="shared" si="542"/>
        <v>A+J=</v>
      </c>
      <c r="AA1071" s="117">
        <f t="shared" si="543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4"/>
      <c r="DO1071" s="1"/>
      <c r="DP1071" s="1"/>
      <c r="DQ1071" s="1"/>
      <c r="DR1071" s="1"/>
      <c r="DS1071" s="1"/>
      <c r="DT1071" s="1"/>
    </row>
    <row r="1072" spans="1:124" ht="12.75" x14ac:dyDescent="0.2">
      <c r="A1072" s="111">
        <f t="shared" si="533"/>
        <v>45337</v>
      </c>
      <c r="B1072" s="112">
        <f t="shared" si="526"/>
        <v>0</v>
      </c>
      <c r="C1072" s="112">
        <f t="shared" si="539"/>
        <v>0</v>
      </c>
      <c r="D1072" s="113">
        <f t="shared" si="534"/>
        <v>5692.31</v>
      </c>
      <c r="E1072" s="114">
        <f t="shared" si="547"/>
        <v>5739.56</v>
      </c>
      <c r="F1072" s="115">
        <f t="shared" si="548"/>
        <v>45282</v>
      </c>
      <c r="G1072" s="116">
        <f t="shared" si="527"/>
        <v>8.3006723105383262E-3</v>
      </c>
      <c r="H1072" s="117">
        <f t="shared" si="535"/>
        <v>45342</v>
      </c>
      <c r="I1072" s="117">
        <f t="shared" si="528"/>
        <v>45342</v>
      </c>
      <c r="J1072" s="118">
        <f t="shared" si="536"/>
        <v>19</v>
      </c>
      <c r="K1072" s="118">
        <f t="shared" si="551"/>
        <v>16</v>
      </c>
      <c r="L1072" s="8">
        <f t="shared" si="537"/>
        <v>1.00698547</v>
      </c>
      <c r="M1072" s="119">
        <f t="shared" si="550"/>
        <v>1.0083006699999999</v>
      </c>
      <c r="N1072" s="119">
        <f t="shared" si="544"/>
        <v>1.3115108303560699</v>
      </c>
      <c r="O1072" s="112">
        <f t="shared" si="549"/>
        <v>1.32067234</v>
      </c>
      <c r="P1072" s="112">
        <f t="shared" si="529"/>
        <v>0</v>
      </c>
      <c r="Q1072" s="162">
        <f t="shared" si="540"/>
        <v>0</v>
      </c>
      <c r="R1072" s="30">
        <f t="shared" si="541"/>
        <v>0</v>
      </c>
      <c r="S1072" s="112">
        <f t="shared" si="546"/>
        <v>0</v>
      </c>
      <c r="T1072" s="122">
        <f t="shared" si="538"/>
        <v>0.20100000000000001</v>
      </c>
      <c r="U1072" s="120">
        <f t="shared" si="545"/>
        <v>16</v>
      </c>
      <c r="V1072" s="120">
        <v>252</v>
      </c>
      <c r="W1072" s="119">
        <f t="shared" si="530"/>
        <v>1.0116967379999999</v>
      </c>
      <c r="X1072" s="112">
        <f t="shared" si="531"/>
        <v>0</v>
      </c>
      <c r="Y1072" s="112">
        <f t="shared" si="532"/>
        <v>0</v>
      </c>
      <c r="Z1072" s="125" t="str">
        <f t="shared" si="542"/>
        <v>A+J=</v>
      </c>
      <c r="AA1072" s="117">
        <f t="shared" si="543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4"/>
      <c r="DO1072" s="1"/>
      <c r="DP1072" s="1"/>
      <c r="DQ1072" s="1"/>
      <c r="DR1072" s="1"/>
      <c r="DS1072" s="1"/>
      <c r="DT1072" s="1"/>
    </row>
    <row r="1073" spans="1:124" ht="12.75" x14ac:dyDescent="0.2">
      <c r="A1073" s="111">
        <f t="shared" si="533"/>
        <v>45338</v>
      </c>
      <c r="B1073" s="112">
        <f t="shared" si="526"/>
        <v>0</v>
      </c>
      <c r="C1073" s="112">
        <f t="shared" si="539"/>
        <v>0</v>
      </c>
      <c r="D1073" s="113">
        <f t="shared" si="534"/>
        <v>5692.31</v>
      </c>
      <c r="E1073" s="114">
        <f t="shared" si="547"/>
        <v>5739.56</v>
      </c>
      <c r="F1073" s="115">
        <f t="shared" si="548"/>
        <v>45282</v>
      </c>
      <c r="G1073" s="116">
        <f t="shared" si="527"/>
        <v>8.3006723105383262E-3</v>
      </c>
      <c r="H1073" s="117">
        <f t="shared" si="535"/>
        <v>45342</v>
      </c>
      <c r="I1073" s="117">
        <f t="shared" si="528"/>
        <v>45342</v>
      </c>
      <c r="J1073" s="118">
        <f t="shared" si="536"/>
        <v>19</v>
      </c>
      <c r="K1073" s="118">
        <f t="shared" si="551"/>
        <v>17</v>
      </c>
      <c r="L1073" s="8">
        <f t="shared" si="537"/>
        <v>1.00742368</v>
      </c>
      <c r="M1073" s="119">
        <f t="shared" si="550"/>
        <v>1.0083006699999999</v>
      </c>
      <c r="N1073" s="119">
        <f t="shared" si="544"/>
        <v>1.3115108303560699</v>
      </c>
      <c r="O1073" s="112">
        <f t="shared" si="549"/>
        <v>1.3212470599999999</v>
      </c>
      <c r="P1073" s="112">
        <f t="shared" si="529"/>
        <v>0</v>
      </c>
      <c r="Q1073" s="162">
        <f t="shared" si="540"/>
        <v>0</v>
      </c>
      <c r="R1073" s="30">
        <f t="shared" si="541"/>
        <v>0</v>
      </c>
      <c r="S1073" s="112">
        <f t="shared" si="546"/>
        <v>0</v>
      </c>
      <c r="T1073" s="122">
        <f t="shared" si="538"/>
        <v>0.20100000000000001</v>
      </c>
      <c r="U1073" s="120">
        <f t="shared" si="545"/>
        <v>17</v>
      </c>
      <c r="V1073" s="120">
        <v>252</v>
      </c>
      <c r="W1073" s="119">
        <f t="shared" si="530"/>
        <v>1.0124323099999999</v>
      </c>
      <c r="X1073" s="112">
        <f t="shared" si="531"/>
        <v>0</v>
      </c>
      <c r="Y1073" s="112">
        <f t="shared" si="532"/>
        <v>0</v>
      </c>
      <c r="Z1073" s="125" t="str">
        <f t="shared" si="542"/>
        <v>A+J=</v>
      </c>
      <c r="AA1073" s="117">
        <f t="shared" si="543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4"/>
      <c r="DO1073" s="1"/>
      <c r="DP1073" s="1"/>
      <c r="DQ1073" s="1"/>
      <c r="DR1073" s="1"/>
      <c r="DS1073" s="1"/>
      <c r="DT1073" s="1"/>
    </row>
    <row r="1074" spans="1:124" ht="12.75" x14ac:dyDescent="0.2">
      <c r="A1074" s="111">
        <f t="shared" si="533"/>
        <v>45339</v>
      </c>
      <c r="B1074" s="112">
        <f t="shared" si="526"/>
        <v>0</v>
      </c>
      <c r="C1074" s="112">
        <f t="shared" si="539"/>
        <v>0</v>
      </c>
      <c r="D1074" s="113">
        <f t="shared" si="534"/>
        <v>5692.31</v>
      </c>
      <c r="E1074" s="114">
        <f t="shared" si="547"/>
        <v>5739.56</v>
      </c>
      <c r="F1074" s="115">
        <f t="shared" si="548"/>
        <v>45282</v>
      </c>
      <c r="G1074" s="116">
        <f t="shared" si="527"/>
        <v>8.3006723105383262E-3</v>
      </c>
      <c r="H1074" s="117">
        <f t="shared" si="535"/>
        <v>45342</v>
      </c>
      <c r="I1074" s="117">
        <f t="shared" si="528"/>
        <v>45342</v>
      </c>
      <c r="J1074" s="118">
        <f t="shared" si="536"/>
        <v>19</v>
      </c>
      <c r="K1074" s="118">
        <f t="shared" si="551"/>
        <v>18</v>
      </c>
      <c r="L1074" s="8">
        <f t="shared" si="537"/>
        <v>1.00786208</v>
      </c>
      <c r="M1074" s="119">
        <f t="shared" si="550"/>
        <v>1.0083006699999999</v>
      </c>
      <c r="N1074" s="119">
        <f t="shared" si="544"/>
        <v>1.3115108303560699</v>
      </c>
      <c r="O1074" s="112">
        <f t="shared" si="549"/>
        <v>1.3218220300000001</v>
      </c>
      <c r="P1074" s="112">
        <f t="shared" si="529"/>
        <v>0</v>
      </c>
      <c r="Q1074" s="162">
        <f t="shared" si="540"/>
        <v>0</v>
      </c>
      <c r="R1074" s="30">
        <f t="shared" si="541"/>
        <v>0</v>
      </c>
      <c r="S1074" s="112">
        <f t="shared" si="546"/>
        <v>0</v>
      </c>
      <c r="T1074" s="122">
        <f t="shared" si="538"/>
        <v>0.20100000000000001</v>
      </c>
      <c r="U1074" s="120">
        <f t="shared" si="545"/>
        <v>18</v>
      </c>
      <c r="V1074" s="120">
        <v>252</v>
      </c>
      <c r="W1074" s="119">
        <f t="shared" si="530"/>
        <v>1.0131684169999999</v>
      </c>
      <c r="X1074" s="112">
        <f t="shared" si="531"/>
        <v>0</v>
      </c>
      <c r="Y1074" s="112">
        <f t="shared" si="532"/>
        <v>0</v>
      </c>
      <c r="Z1074" s="125" t="str">
        <f t="shared" si="542"/>
        <v>A+J=</v>
      </c>
      <c r="AA1074" s="117">
        <f t="shared" si="543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4"/>
      <c r="DO1074" s="1"/>
      <c r="DP1074" s="1"/>
      <c r="DQ1074" s="1"/>
      <c r="DR1074" s="1"/>
      <c r="DS1074" s="1"/>
      <c r="DT1074" s="1"/>
    </row>
    <row r="1075" spans="1:124" ht="12.75" x14ac:dyDescent="0.2">
      <c r="A1075" s="111">
        <f t="shared" si="533"/>
        <v>45340</v>
      </c>
      <c r="B1075" s="112">
        <f t="shared" si="526"/>
        <v>0</v>
      </c>
      <c r="C1075" s="112">
        <f t="shared" si="539"/>
        <v>0</v>
      </c>
      <c r="D1075" s="113">
        <f t="shared" si="534"/>
        <v>5692.31</v>
      </c>
      <c r="E1075" s="114">
        <f t="shared" si="547"/>
        <v>5739.56</v>
      </c>
      <c r="F1075" s="115">
        <f t="shared" si="548"/>
        <v>45282</v>
      </c>
      <c r="G1075" s="116">
        <f t="shared" si="527"/>
        <v>8.3006723105383262E-3</v>
      </c>
      <c r="H1075" s="117">
        <f t="shared" si="535"/>
        <v>45342</v>
      </c>
      <c r="I1075" s="117">
        <f t="shared" si="528"/>
        <v>45342</v>
      </c>
      <c r="J1075" s="118">
        <f t="shared" si="536"/>
        <v>19</v>
      </c>
      <c r="K1075" s="118">
        <f t="shared" si="551"/>
        <v>18</v>
      </c>
      <c r="L1075" s="8">
        <f t="shared" si="537"/>
        <v>1.00786208</v>
      </c>
      <c r="M1075" s="119">
        <f t="shared" si="550"/>
        <v>1.0083006699999999</v>
      </c>
      <c r="N1075" s="119">
        <f t="shared" si="544"/>
        <v>1.3115108303560699</v>
      </c>
      <c r="O1075" s="112">
        <f t="shared" si="549"/>
        <v>1.3218220300000001</v>
      </c>
      <c r="P1075" s="112">
        <f t="shared" si="529"/>
        <v>0</v>
      </c>
      <c r="Q1075" s="162">
        <f t="shared" si="540"/>
        <v>0</v>
      </c>
      <c r="R1075" s="30">
        <f t="shared" si="541"/>
        <v>0</v>
      </c>
      <c r="S1075" s="112">
        <f t="shared" si="546"/>
        <v>0</v>
      </c>
      <c r="T1075" s="122">
        <f t="shared" si="538"/>
        <v>0.20100000000000001</v>
      </c>
      <c r="U1075" s="120">
        <f t="shared" si="545"/>
        <v>18</v>
      </c>
      <c r="V1075" s="120">
        <v>252</v>
      </c>
      <c r="W1075" s="119">
        <f t="shared" si="530"/>
        <v>1.0131684169999999</v>
      </c>
      <c r="X1075" s="112">
        <f t="shared" si="531"/>
        <v>0</v>
      </c>
      <c r="Y1075" s="112">
        <f t="shared" si="532"/>
        <v>0</v>
      </c>
      <c r="Z1075" s="125" t="str">
        <f t="shared" si="542"/>
        <v>A+J=</v>
      </c>
      <c r="AA1075" s="117">
        <f t="shared" si="543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4"/>
      <c r="DO1075" s="1"/>
      <c r="DP1075" s="1"/>
      <c r="DQ1075" s="1"/>
      <c r="DR1075" s="1"/>
      <c r="DS1075" s="1"/>
      <c r="DT1075" s="1"/>
    </row>
    <row r="1076" spans="1:124" ht="12.75" x14ac:dyDescent="0.2">
      <c r="A1076" s="111">
        <f t="shared" si="533"/>
        <v>45341</v>
      </c>
      <c r="B1076" s="112">
        <f t="shared" si="526"/>
        <v>0</v>
      </c>
      <c r="C1076" s="112">
        <f t="shared" si="539"/>
        <v>0</v>
      </c>
      <c r="D1076" s="113">
        <f t="shared" si="534"/>
        <v>5692.31</v>
      </c>
      <c r="E1076" s="114">
        <f t="shared" si="547"/>
        <v>5739.56</v>
      </c>
      <c r="F1076" s="115">
        <f t="shared" si="548"/>
        <v>45282</v>
      </c>
      <c r="G1076" s="116">
        <f t="shared" si="527"/>
        <v>8.3006723105383262E-3</v>
      </c>
      <c r="H1076" s="117">
        <f t="shared" si="535"/>
        <v>45342</v>
      </c>
      <c r="I1076" s="117">
        <f t="shared" si="528"/>
        <v>45342</v>
      </c>
      <c r="J1076" s="118">
        <f t="shared" si="536"/>
        <v>19</v>
      </c>
      <c r="K1076" s="118">
        <f t="shared" si="551"/>
        <v>18</v>
      </c>
      <c r="L1076" s="8">
        <f t="shared" si="537"/>
        <v>1.00786208</v>
      </c>
      <c r="M1076" s="119">
        <f t="shared" si="550"/>
        <v>1.0083006699999999</v>
      </c>
      <c r="N1076" s="119">
        <f t="shared" si="544"/>
        <v>1.3115108303560699</v>
      </c>
      <c r="O1076" s="112">
        <f t="shared" si="549"/>
        <v>1.3218220300000001</v>
      </c>
      <c r="P1076" s="112">
        <f t="shared" si="529"/>
        <v>0</v>
      </c>
      <c r="Q1076" s="162">
        <f t="shared" si="540"/>
        <v>0</v>
      </c>
      <c r="R1076" s="30">
        <f t="shared" si="541"/>
        <v>0</v>
      </c>
      <c r="S1076" s="112">
        <f t="shared" si="546"/>
        <v>0</v>
      </c>
      <c r="T1076" s="122">
        <f t="shared" si="538"/>
        <v>0.20100000000000001</v>
      </c>
      <c r="U1076" s="120">
        <f t="shared" si="545"/>
        <v>18</v>
      </c>
      <c r="V1076" s="120">
        <v>252</v>
      </c>
      <c r="W1076" s="119">
        <f t="shared" si="530"/>
        <v>1.0131684169999999</v>
      </c>
      <c r="X1076" s="112">
        <f t="shared" si="531"/>
        <v>0</v>
      </c>
      <c r="Y1076" s="112">
        <f t="shared" si="532"/>
        <v>0</v>
      </c>
      <c r="Z1076" s="125" t="str">
        <f t="shared" si="542"/>
        <v>A+J=</v>
      </c>
      <c r="AA1076" s="117">
        <f t="shared" si="543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4"/>
      <c r="DO1076" s="1"/>
      <c r="DP1076" s="1"/>
      <c r="DQ1076" s="1"/>
      <c r="DR1076" s="1"/>
      <c r="DS1076" s="1"/>
      <c r="DT1076" s="1"/>
    </row>
    <row r="1077" spans="1:124" ht="12.75" x14ac:dyDescent="0.2">
      <c r="A1077" s="111">
        <f t="shared" si="533"/>
        <v>45342</v>
      </c>
      <c r="B1077" s="112">
        <f t="shared" si="526"/>
        <v>0</v>
      </c>
      <c r="C1077" s="112">
        <f t="shared" si="539"/>
        <v>0</v>
      </c>
      <c r="D1077" s="113">
        <f t="shared" si="534"/>
        <v>5692.31</v>
      </c>
      <c r="E1077" s="114">
        <f t="shared" si="547"/>
        <v>5739.56</v>
      </c>
      <c r="F1077" s="115">
        <f t="shared" si="548"/>
        <v>45282</v>
      </c>
      <c r="G1077" s="116">
        <f t="shared" si="527"/>
        <v>8.3006723105383262E-3</v>
      </c>
      <c r="H1077" s="117">
        <f t="shared" si="535"/>
        <v>45371</v>
      </c>
      <c r="I1077" s="117">
        <f t="shared" si="528"/>
        <v>45342</v>
      </c>
      <c r="J1077" s="118">
        <f t="shared" si="536"/>
        <v>19</v>
      </c>
      <c r="K1077" s="118">
        <f t="shared" si="551"/>
        <v>19</v>
      </c>
      <c r="L1077" s="8">
        <f t="shared" si="537"/>
        <v>1.0083006699999999</v>
      </c>
      <c r="M1077" s="119">
        <f t="shared" si="550"/>
        <v>1.0083006699999999</v>
      </c>
      <c r="N1077" s="119">
        <f t="shared" si="544"/>
        <v>1.3115108303560699</v>
      </c>
      <c r="O1077" s="112">
        <f t="shared" si="549"/>
        <v>1.3223972399999999</v>
      </c>
      <c r="P1077" s="112">
        <f t="shared" si="529"/>
        <v>0</v>
      </c>
      <c r="Q1077" s="162">
        <f t="shared" si="540"/>
        <v>35</v>
      </c>
      <c r="R1077" s="30">
        <f t="shared" si="541"/>
        <v>8.4769000000000011E-2</v>
      </c>
      <c r="S1077" s="112">
        <f t="shared" si="546"/>
        <v>0</v>
      </c>
      <c r="T1077" s="122">
        <f t="shared" si="538"/>
        <v>0.20100000000000001</v>
      </c>
      <c r="U1077" s="120">
        <f t="shared" si="545"/>
        <v>19</v>
      </c>
      <c r="V1077" s="120">
        <v>252</v>
      </c>
      <c r="W1077" s="119">
        <f t="shared" si="530"/>
        <v>1.0139050590000001</v>
      </c>
      <c r="X1077" s="112">
        <f t="shared" si="531"/>
        <v>0</v>
      </c>
      <c r="Y1077" s="112">
        <f t="shared" si="532"/>
        <v>0</v>
      </c>
      <c r="Z1077" s="125" t="str">
        <f t="shared" si="542"/>
        <v>A+J=</v>
      </c>
      <c r="AA1077" s="117">
        <f t="shared" si="543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4"/>
      <c r="DO1077" s="1"/>
      <c r="DP1077" s="1"/>
      <c r="DQ1077" s="1"/>
      <c r="DR1077" s="1"/>
      <c r="DS1077" s="1"/>
      <c r="DT1077" s="1"/>
    </row>
    <row r="1078" spans="1:124" ht="12.75" x14ac:dyDescent="0.2">
      <c r="A1078" s="111">
        <f t="shared" si="533"/>
        <v>45343</v>
      </c>
      <c r="B1078" s="112">
        <f t="shared" si="526"/>
        <v>0</v>
      </c>
      <c r="C1078" s="112">
        <f t="shared" si="539"/>
        <v>0</v>
      </c>
      <c r="D1078" s="113">
        <f t="shared" si="534"/>
        <v>5692.31</v>
      </c>
      <c r="E1078" s="114">
        <f t="shared" si="547"/>
        <v>5739.56</v>
      </c>
      <c r="F1078" s="115">
        <f t="shared" si="548"/>
        <v>45311</v>
      </c>
      <c r="G1078" s="116">
        <f t="shared" si="527"/>
        <v>8.3006723105383262E-3</v>
      </c>
      <c r="H1078" s="117">
        <f t="shared" si="535"/>
        <v>45371</v>
      </c>
      <c r="I1078" s="117">
        <f t="shared" si="528"/>
        <v>45371</v>
      </c>
      <c r="J1078" s="118">
        <f t="shared" si="536"/>
        <v>21</v>
      </c>
      <c r="K1078" s="118">
        <f t="shared" si="551"/>
        <v>1</v>
      </c>
      <c r="L1078" s="8">
        <f t="shared" si="537"/>
        <v>1.00039371</v>
      </c>
      <c r="M1078" s="119">
        <f t="shared" si="550"/>
        <v>1.0083006699999999</v>
      </c>
      <c r="N1078" s="119">
        <f t="shared" si="544"/>
        <v>1.3223972489602815</v>
      </c>
      <c r="O1078" s="112">
        <f t="shared" si="549"/>
        <v>1.3229178800000001</v>
      </c>
      <c r="P1078" s="112">
        <f t="shared" si="529"/>
        <v>0</v>
      </c>
      <c r="Q1078" s="162">
        <f t="shared" si="540"/>
        <v>0</v>
      </c>
      <c r="R1078" s="30">
        <f t="shared" si="541"/>
        <v>0</v>
      </c>
      <c r="S1078" s="112">
        <f t="shared" si="546"/>
        <v>0</v>
      </c>
      <c r="T1078" s="122">
        <f t="shared" si="538"/>
        <v>0.20100000000000001</v>
      </c>
      <c r="U1078" s="120">
        <f t="shared" si="545"/>
        <v>1</v>
      </c>
      <c r="V1078" s="120">
        <v>252</v>
      </c>
      <c r="W1078" s="119">
        <f t="shared" si="530"/>
        <v>1.000727068</v>
      </c>
      <c r="X1078" s="112">
        <f t="shared" si="531"/>
        <v>0</v>
      </c>
      <c r="Y1078" s="112">
        <f t="shared" si="532"/>
        <v>0</v>
      </c>
      <c r="Z1078" s="125" t="str">
        <f t="shared" si="542"/>
        <v>A+J=</v>
      </c>
      <c r="AA1078" s="117">
        <f t="shared" si="543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4"/>
      <c r="DO1078" s="1"/>
      <c r="DP1078" s="1"/>
      <c r="DQ1078" s="1"/>
      <c r="DR1078" s="1"/>
      <c r="DS1078" s="1"/>
      <c r="DT1078" s="1"/>
    </row>
    <row r="1079" spans="1:124" ht="12.75" x14ac:dyDescent="0.2">
      <c r="A1079" s="111">
        <f t="shared" si="533"/>
        <v>45344</v>
      </c>
      <c r="B1079" s="112">
        <f t="shared" si="526"/>
        <v>0</v>
      </c>
      <c r="C1079" s="112">
        <f t="shared" si="539"/>
        <v>0</v>
      </c>
      <c r="D1079" s="113">
        <f t="shared" si="534"/>
        <v>5692.31</v>
      </c>
      <c r="E1079" s="114">
        <f t="shared" si="547"/>
        <v>5739.56</v>
      </c>
      <c r="F1079" s="115">
        <f t="shared" si="548"/>
        <v>45311</v>
      </c>
      <c r="G1079" s="116">
        <f t="shared" si="527"/>
        <v>8.3006723105383262E-3</v>
      </c>
      <c r="H1079" s="117">
        <f t="shared" si="535"/>
        <v>45371</v>
      </c>
      <c r="I1079" s="117">
        <f t="shared" si="528"/>
        <v>45371</v>
      </c>
      <c r="J1079" s="118">
        <f t="shared" si="536"/>
        <v>21</v>
      </c>
      <c r="K1079" s="118">
        <f t="shared" si="551"/>
        <v>2</v>
      </c>
      <c r="L1079" s="8">
        <f t="shared" si="537"/>
        <v>1.0007875799999999</v>
      </c>
      <c r="M1079" s="119">
        <f t="shared" si="550"/>
        <v>1.0083006699999999</v>
      </c>
      <c r="N1079" s="119">
        <f t="shared" si="544"/>
        <v>1.3223972489602815</v>
      </c>
      <c r="O1079" s="112">
        <f t="shared" si="549"/>
        <v>1.3234387400000001</v>
      </c>
      <c r="P1079" s="112">
        <f t="shared" si="529"/>
        <v>0</v>
      </c>
      <c r="Q1079" s="162">
        <f t="shared" si="540"/>
        <v>0</v>
      </c>
      <c r="R1079" s="30">
        <f t="shared" si="541"/>
        <v>0</v>
      </c>
      <c r="S1079" s="112">
        <f t="shared" si="546"/>
        <v>0</v>
      </c>
      <c r="T1079" s="122">
        <f t="shared" si="538"/>
        <v>0.20100000000000001</v>
      </c>
      <c r="U1079" s="120">
        <f t="shared" si="545"/>
        <v>2</v>
      </c>
      <c r="V1079" s="120">
        <v>252</v>
      </c>
      <c r="W1079" s="119">
        <f t="shared" si="530"/>
        <v>1.0014546639999999</v>
      </c>
      <c r="X1079" s="112">
        <f t="shared" si="531"/>
        <v>0</v>
      </c>
      <c r="Y1079" s="112">
        <f t="shared" si="532"/>
        <v>0</v>
      </c>
      <c r="Z1079" s="125" t="str">
        <f t="shared" si="542"/>
        <v>A+J=</v>
      </c>
      <c r="AA1079" s="117">
        <f t="shared" si="543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4"/>
      <c r="DO1079" s="1"/>
      <c r="DP1079" s="1"/>
      <c r="DQ1079" s="1"/>
      <c r="DR1079" s="1"/>
      <c r="DS1079" s="1"/>
      <c r="DT1079" s="1"/>
    </row>
    <row r="1080" spans="1:124" ht="12.75" x14ac:dyDescent="0.2">
      <c r="A1080" s="111">
        <f t="shared" si="533"/>
        <v>45345</v>
      </c>
      <c r="B1080" s="112">
        <f t="shared" si="526"/>
        <v>0</v>
      </c>
      <c r="C1080" s="112">
        <f t="shared" si="539"/>
        <v>0</v>
      </c>
      <c r="D1080" s="113">
        <f t="shared" si="534"/>
        <v>5692.31</v>
      </c>
      <c r="E1080" s="114">
        <f t="shared" si="547"/>
        <v>5739.56</v>
      </c>
      <c r="F1080" s="115">
        <f t="shared" si="548"/>
        <v>45311</v>
      </c>
      <c r="G1080" s="116">
        <f t="shared" si="527"/>
        <v>8.3006723105383262E-3</v>
      </c>
      <c r="H1080" s="117">
        <f t="shared" si="535"/>
        <v>45371</v>
      </c>
      <c r="I1080" s="117">
        <f t="shared" si="528"/>
        <v>45371</v>
      </c>
      <c r="J1080" s="118">
        <f t="shared" si="536"/>
        <v>21</v>
      </c>
      <c r="K1080" s="118">
        <f t="shared" si="551"/>
        <v>3</v>
      </c>
      <c r="L1080" s="8">
        <f t="shared" si="537"/>
        <v>1.0011816099999999</v>
      </c>
      <c r="M1080" s="119">
        <f t="shared" si="550"/>
        <v>1.0083006699999999</v>
      </c>
      <c r="N1080" s="119">
        <f t="shared" si="544"/>
        <v>1.3223972489602815</v>
      </c>
      <c r="O1080" s="112">
        <f t="shared" si="549"/>
        <v>1.3239597999999999</v>
      </c>
      <c r="P1080" s="112">
        <f t="shared" si="529"/>
        <v>0</v>
      </c>
      <c r="Q1080" s="162">
        <f t="shared" si="540"/>
        <v>0</v>
      </c>
      <c r="R1080" s="30">
        <f t="shared" si="541"/>
        <v>0</v>
      </c>
      <c r="S1080" s="112">
        <f t="shared" si="546"/>
        <v>0</v>
      </c>
      <c r="T1080" s="122">
        <f t="shared" si="538"/>
        <v>0.20100000000000001</v>
      </c>
      <c r="U1080" s="120">
        <f t="shared" si="545"/>
        <v>3</v>
      </c>
      <c r="V1080" s="120">
        <v>252</v>
      </c>
      <c r="W1080" s="119">
        <f t="shared" si="530"/>
        <v>1.00218279</v>
      </c>
      <c r="X1080" s="112">
        <f t="shared" si="531"/>
        <v>0</v>
      </c>
      <c r="Y1080" s="112">
        <f t="shared" si="532"/>
        <v>0</v>
      </c>
      <c r="Z1080" s="125" t="str">
        <f t="shared" si="542"/>
        <v>A+J=</v>
      </c>
      <c r="AA1080" s="117">
        <f t="shared" si="543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4"/>
      <c r="DO1080" s="1"/>
      <c r="DP1080" s="1"/>
      <c r="DQ1080" s="1"/>
      <c r="DR1080" s="1"/>
      <c r="DS1080" s="1"/>
      <c r="DT1080" s="1"/>
    </row>
    <row r="1081" spans="1:124" ht="12.75" x14ac:dyDescent="0.2">
      <c r="A1081" s="111">
        <f t="shared" si="533"/>
        <v>45346</v>
      </c>
      <c r="B1081" s="112">
        <f t="shared" si="526"/>
        <v>0</v>
      </c>
      <c r="C1081" s="112">
        <f t="shared" si="539"/>
        <v>0</v>
      </c>
      <c r="D1081" s="113">
        <f t="shared" si="534"/>
        <v>5692.31</v>
      </c>
      <c r="E1081" s="114">
        <f t="shared" si="547"/>
        <v>5739.56</v>
      </c>
      <c r="F1081" s="115">
        <f t="shared" si="548"/>
        <v>45311</v>
      </c>
      <c r="G1081" s="116">
        <f t="shared" si="527"/>
        <v>8.3006723105383262E-3</v>
      </c>
      <c r="H1081" s="117">
        <f t="shared" si="535"/>
        <v>45371</v>
      </c>
      <c r="I1081" s="117">
        <f t="shared" si="528"/>
        <v>45371</v>
      </c>
      <c r="J1081" s="118">
        <f t="shared" si="536"/>
        <v>21</v>
      </c>
      <c r="K1081" s="118">
        <f t="shared" si="551"/>
        <v>4</v>
      </c>
      <c r="L1081" s="8">
        <f t="shared" si="537"/>
        <v>1.00157579</v>
      </c>
      <c r="M1081" s="119">
        <f t="shared" si="550"/>
        <v>1.0083006699999999</v>
      </c>
      <c r="N1081" s="119">
        <f t="shared" si="544"/>
        <v>1.3223972489602815</v>
      </c>
      <c r="O1081" s="112">
        <f t="shared" si="549"/>
        <v>1.3244810600000001</v>
      </c>
      <c r="P1081" s="112">
        <f t="shared" si="529"/>
        <v>0</v>
      </c>
      <c r="Q1081" s="162">
        <f t="shared" si="540"/>
        <v>0</v>
      </c>
      <c r="R1081" s="30">
        <f t="shared" si="541"/>
        <v>0</v>
      </c>
      <c r="S1081" s="112">
        <f t="shared" si="546"/>
        <v>0</v>
      </c>
      <c r="T1081" s="122">
        <f t="shared" si="538"/>
        <v>0.20100000000000001</v>
      </c>
      <c r="U1081" s="120">
        <f t="shared" si="545"/>
        <v>4</v>
      </c>
      <c r="V1081" s="120">
        <v>252</v>
      </c>
      <c r="W1081" s="119">
        <f t="shared" si="530"/>
        <v>1.0029114450000001</v>
      </c>
      <c r="X1081" s="112">
        <f t="shared" si="531"/>
        <v>0</v>
      </c>
      <c r="Y1081" s="112">
        <f t="shared" si="532"/>
        <v>0</v>
      </c>
      <c r="Z1081" s="125" t="str">
        <f t="shared" si="542"/>
        <v>A+J=</v>
      </c>
      <c r="AA1081" s="117">
        <f t="shared" si="543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4"/>
      <c r="DO1081" s="1"/>
      <c r="DP1081" s="1"/>
      <c r="DQ1081" s="1"/>
      <c r="DR1081" s="1"/>
      <c r="DS1081" s="1"/>
      <c r="DT1081" s="1"/>
    </row>
    <row r="1082" spans="1:124" ht="12.75" x14ac:dyDescent="0.2">
      <c r="A1082" s="111">
        <f t="shared" si="533"/>
        <v>45347</v>
      </c>
      <c r="B1082" s="112">
        <f t="shared" si="526"/>
        <v>0</v>
      </c>
      <c r="C1082" s="112">
        <f t="shared" si="539"/>
        <v>0</v>
      </c>
      <c r="D1082" s="113">
        <f t="shared" si="534"/>
        <v>5692.31</v>
      </c>
      <c r="E1082" s="114">
        <f t="shared" si="547"/>
        <v>5739.56</v>
      </c>
      <c r="F1082" s="115">
        <f t="shared" si="548"/>
        <v>45311</v>
      </c>
      <c r="G1082" s="116">
        <f t="shared" si="527"/>
        <v>8.3006723105383262E-3</v>
      </c>
      <c r="H1082" s="117">
        <f t="shared" si="535"/>
        <v>45371</v>
      </c>
      <c r="I1082" s="117">
        <f t="shared" si="528"/>
        <v>45371</v>
      </c>
      <c r="J1082" s="118">
        <f t="shared" si="536"/>
        <v>21</v>
      </c>
      <c r="K1082" s="118">
        <f t="shared" si="551"/>
        <v>4</v>
      </c>
      <c r="L1082" s="8">
        <f t="shared" si="537"/>
        <v>1.00157579</v>
      </c>
      <c r="M1082" s="119">
        <f t="shared" si="550"/>
        <v>1.0083006699999999</v>
      </c>
      <c r="N1082" s="119">
        <f t="shared" si="544"/>
        <v>1.3223972489602815</v>
      </c>
      <c r="O1082" s="112">
        <f t="shared" si="549"/>
        <v>1.3244810600000001</v>
      </c>
      <c r="P1082" s="112">
        <f t="shared" si="529"/>
        <v>0</v>
      </c>
      <c r="Q1082" s="162">
        <f t="shared" si="540"/>
        <v>0</v>
      </c>
      <c r="R1082" s="30">
        <f t="shared" si="541"/>
        <v>0</v>
      </c>
      <c r="S1082" s="112">
        <f t="shared" si="546"/>
        <v>0</v>
      </c>
      <c r="T1082" s="122">
        <f t="shared" si="538"/>
        <v>0.20100000000000001</v>
      </c>
      <c r="U1082" s="120">
        <f t="shared" si="545"/>
        <v>4</v>
      </c>
      <c r="V1082" s="120">
        <v>252</v>
      </c>
      <c r="W1082" s="119">
        <f t="shared" si="530"/>
        <v>1.0029114450000001</v>
      </c>
      <c r="X1082" s="112">
        <f t="shared" si="531"/>
        <v>0</v>
      </c>
      <c r="Y1082" s="112">
        <f t="shared" si="532"/>
        <v>0</v>
      </c>
      <c r="Z1082" s="125" t="str">
        <f t="shared" si="542"/>
        <v>A+J=</v>
      </c>
      <c r="AA1082" s="117">
        <f t="shared" si="543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4"/>
      <c r="DO1082" s="1"/>
      <c r="DP1082" s="1"/>
      <c r="DQ1082" s="1"/>
      <c r="DR1082" s="1"/>
      <c r="DS1082" s="1"/>
      <c r="DT1082" s="1"/>
    </row>
    <row r="1083" spans="1:124" ht="12.75" x14ac:dyDescent="0.2">
      <c r="A1083" s="111">
        <f t="shared" si="533"/>
        <v>45348</v>
      </c>
      <c r="B1083" s="112">
        <f t="shared" si="526"/>
        <v>0</v>
      </c>
      <c r="C1083" s="112">
        <f t="shared" si="539"/>
        <v>0</v>
      </c>
      <c r="D1083" s="113">
        <f t="shared" si="534"/>
        <v>5692.31</v>
      </c>
      <c r="E1083" s="114">
        <f t="shared" si="547"/>
        <v>5739.56</v>
      </c>
      <c r="F1083" s="115">
        <f t="shared" si="548"/>
        <v>45311</v>
      </c>
      <c r="G1083" s="116">
        <f t="shared" si="527"/>
        <v>8.3006723105383262E-3</v>
      </c>
      <c r="H1083" s="117">
        <f t="shared" si="535"/>
        <v>45371</v>
      </c>
      <c r="I1083" s="117">
        <f t="shared" si="528"/>
        <v>45371</v>
      </c>
      <c r="J1083" s="118">
        <f t="shared" si="536"/>
        <v>21</v>
      </c>
      <c r="K1083" s="118">
        <f t="shared" si="551"/>
        <v>4</v>
      </c>
      <c r="L1083" s="8">
        <f t="shared" si="537"/>
        <v>1.00157579</v>
      </c>
      <c r="M1083" s="119">
        <f t="shared" si="550"/>
        <v>1.0083006699999999</v>
      </c>
      <c r="N1083" s="119">
        <f t="shared" si="544"/>
        <v>1.3223972489602815</v>
      </c>
      <c r="O1083" s="112">
        <f t="shared" si="549"/>
        <v>1.3244810600000001</v>
      </c>
      <c r="P1083" s="112">
        <f t="shared" si="529"/>
        <v>0</v>
      </c>
      <c r="Q1083" s="162">
        <f t="shared" si="540"/>
        <v>0</v>
      </c>
      <c r="R1083" s="30">
        <f t="shared" si="541"/>
        <v>0</v>
      </c>
      <c r="S1083" s="112">
        <f t="shared" si="546"/>
        <v>0</v>
      </c>
      <c r="T1083" s="122">
        <f t="shared" si="538"/>
        <v>0.20100000000000001</v>
      </c>
      <c r="U1083" s="120">
        <f t="shared" si="545"/>
        <v>4</v>
      </c>
      <c r="V1083" s="120">
        <v>252</v>
      </c>
      <c r="W1083" s="119">
        <f t="shared" si="530"/>
        <v>1.0029114450000001</v>
      </c>
      <c r="X1083" s="112">
        <f t="shared" si="531"/>
        <v>0</v>
      </c>
      <c r="Y1083" s="112">
        <f t="shared" si="532"/>
        <v>0</v>
      </c>
      <c r="Z1083" s="125" t="str">
        <f t="shared" si="542"/>
        <v>A+J=</v>
      </c>
      <c r="AA1083" s="117">
        <f t="shared" si="543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4"/>
      <c r="DO1083" s="1"/>
      <c r="DP1083" s="1"/>
      <c r="DQ1083" s="1"/>
      <c r="DR1083" s="1"/>
      <c r="DS1083" s="1"/>
      <c r="DT1083" s="1"/>
    </row>
    <row r="1084" spans="1:124" ht="12.75" x14ac:dyDescent="0.2">
      <c r="A1084" s="111">
        <f t="shared" si="533"/>
        <v>45349</v>
      </c>
      <c r="B1084" s="112">
        <f t="shared" si="526"/>
        <v>0</v>
      </c>
      <c r="C1084" s="112">
        <f t="shared" si="539"/>
        <v>0</v>
      </c>
      <c r="D1084" s="113">
        <f t="shared" si="534"/>
        <v>5692.31</v>
      </c>
      <c r="E1084" s="114">
        <f t="shared" si="547"/>
        <v>5739.56</v>
      </c>
      <c r="F1084" s="115">
        <f t="shared" si="548"/>
        <v>45311</v>
      </c>
      <c r="G1084" s="116">
        <f t="shared" si="527"/>
        <v>8.3006723105383262E-3</v>
      </c>
      <c r="H1084" s="117">
        <f t="shared" si="535"/>
        <v>45371</v>
      </c>
      <c r="I1084" s="117">
        <f t="shared" si="528"/>
        <v>45371</v>
      </c>
      <c r="J1084" s="118">
        <f t="shared" si="536"/>
        <v>21</v>
      </c>
      <c r="K1084" s="118">
        <f t="shared" si="551"/>
        <v>5</v>
      </c>
      <c r="L1084" s="8">
        <f t="shared" si="537"/>
        <v>1.0019701299999999</v>
      </c>
      <c r="M1084" s="119">
        <f t="shared" si="550"/>
        <v>1.0083006699999999</v>
      </c>
      <c r="N1084" s="119">
        <f t="shared" si="544"/>
        <v>1.3223972489602815</v>
      </c>
      <c r="O1084" s="112">
        <f t="shared" si="549"/>
        <v>1.3250025400000001</v>
      </c>
      <c r="P1084" s="112">
        <f t="shared" si="529"/>
        <v>0</v>
      </c>
      <c r="Q1084" s="162">
        <f t="shared" si="540"/>
        <v>0</v>
      </c>
      <c r="R1084" s="30">
        <f t="shared" si="541"/>
        <v>0</v>
      </c>
      <c r="S1084" s="112">
        <f t="shared" si="546"/>
        <v>0</v>
      </c>
      <c r="T1084" s="122">
        <f t="shared" si="538"/>
        <v>0.20100000000000001</v>
      </c>
      <c r="U1084" s="120">
        <f t="shared" si="545"/>
        <v>5</v>
      </c>
      <c r="V1084" s="120">
        <v>252</v>
      </c>
      <c r="W1084" s="119">
        <f t="shared" si="530"/>
        <v>1.00364063</v>
      </c>
      <c r="X1084" s="112">
        <f t="shared" si="531"/>
        <v>0</v>
      </c>
      <c r="Y1084" s="112">
        <f t="shared" si="532"/>
        <v>0</v>
      </c>
      <c r="Z1084" s="125" t="str">
        <f t="shared" si="542"/>
        <v>A+J=</v>
      </c>
      <c r="AA1084" s="117">
        <f t="shared" si="543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4"/>
      <c r="DO1084" s="1"/>
      <c r="DP1084" s="1"/>
      <c r="DQ1084" s="1"/>
      <c r="DR1084" s="1"/>
      <c r="DS1084" s="1"/>
      <c r="DT1084" s="1"/>
    </row>
    <row r="1085" spans="1:124" ht="12.75" x14ac:dyDescent="0.2">
      <c r="A1085" s="111">
        <f t="shared" si="533"/>
        <v>45350</v>
      </c>
      <c r="B1085" s="112">
        <f t="shared" si="526"/>
        <v>0</v>
      </c>
      <c r="C1085" s="112">
        <f t="shared" si="539"/>
        <v>0</v>
      </c>
      <c r="D1085" s="113">
        <f t="shared" si="534"/>
        <v>5692.31</v>
      </c>
      <c r="E1085" s="114">
        <f t="shared" si="547"/>
        <v>5739.56</v>
      </c>
      <c r="F1085" s="115">
        <f t="shared" si="548"/>
        <v>45311</v>
      </c>
      <c r="G1085" s="116">
        <f t="shared" si="527"/>
        <v>8.3006723105383262E-3</v>
      </c>
      <c r="H1085" s="117">
        <f t="shared" si="535"/>
        <v>45371</v>
      </c>
      <c r="I1085" s="117">
        <f t="shared" si="528"/>
        <v>45371</v>
      </c>
      <c r="J1085" s="118">
        <f t="shared" si="536"/>
        <v>21</v>
      </c>
      <c r="K1085" s="118">
        <f t="shared" si="551"/>
        <v>6</v>
      </c>
      <c r="L1085" s="8">
        <f t="shared" si="537"/>
        <v>1.00236462</v>
      </c>
      <c r="M1085" s="119">
        <f t="shared" si="550"/>
        <v>1.0083006699999999</v>
      </c>
      <c r="N1085" s="119">
        <f t="shared" si="544"/>
        <v>1.3223972489602815</v>
      </c>
      <c r="O1085" s="112">
        <f t="shared" si="549"/>
        <v>1.32552421</v>
      </c>
      <c r="P1085" s="112">
        <f t="shared" si="529"/>
        <v>0</v>
      </c>
      <c r="Q1085" s="162">
        <f t="shared" si="540"/>
        <v>0</v>
      </c>
      <c r="R1085" s="30">
        <f t="shared" si="541"/>
        <v>0</v>
      </c>
      <c r="S1085" s="112">
        <f t="shared" si="546"/>
        <v>0</v>
      </c>
      <c r="T1085" s="122">
        <f t="shared" si="538"/>
        <v>0.20100000000000001</v>
      </c>
      <c r="U1085" s="120">
        <f t="shared" si="545"/>
        <v>6</v>
      </c>
      <c r="V1085" s="120">
        <v>252</v>
      </c>
      <c r="W1085" s="119">
        <f t="shared" si="530"/>
        <v>1.0043703450000001</v>
      </c>
      <c r="X1085" s="112">
        <f t="shared" si="531"/>
        <v>0</v>
      </c>
      <c r="Y1085" s="112">
        <f t="shared" si="532"/>
        <v>0</v>
      </c>
      <c r="Z1085" s="125" t="str">
        <f t="shared" si="542"/>
        <v>A+J=</v>
      </c>
      <c r="AA1085" s="117">
        <f t="shared" si="543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4"/>
      <c r="DO1085" s="1"/>
      <c r="DP1085" s="1"/>
      <c r="DQ1085" s="1"/>
      <c r="DR1085" s="1"/>
      <c r="DS1085" s="1"/>
      <c r="DT1085" s="1"/>
    </row>
    <row r="1086" spans="1:124" ht="12.75" x14ac:dyDescent="0.2">
      <c r="A1086" s="111">
        <f t="shared" si="533"/>
        <v>45351</v>
      </c>
      <c r="B1086" s="112">
        <f t="shared" si="526"/>
        <v>0</v>
      </c>
      <c r="C1086" s="112">
        <f t="shared" si="539"/>
        <v>0</v>
      </c>
      <c r="D1086" s="113">
        <f t="shared" si="534"/>
        <v>5692.31</v>
      </c>
      <c r="E1086" s="114">
        <f t="shared" si="547"/>
        <v>5739.56</v>
      </c>
      <c r="F1086" s="115">
        <f t="shared" si="548"/>
        <v>45311</v>
      </c>
      <c r="G1086" s="116">
        <f t="shared" si="527"/>
        <v>8.3006723105383262E-3</v>
      </c>
      <c r="H1086" s="117">
        <f t="shared" si="535"/>
        <v>45371</v>
      </c>
      <c r="I1086" s="117">
        <f t="shared" si="528"/>
        <v>45371</v>
      </c>
      <c r="J1086" s="118">
        <f t="shared" si="536"/>
        <v>21</v>
      </c>
      <c r="K1086" s="118">
        <f t="shared" si="551"/>
        <v>7</v>
      </c>
      <c r="L1086" s="8">
        <f t="shared" si="537"/>
        <v>1.0027592700000001</v>
      </c>
      <c r="M1086" s="119">
        <f t="shared" si="550"/>
        <v>1.0083006699999999</v>
      </c>
      <c r="N1086" s="119">
        <f t="shared" si="544"/>
        <v>1.3223972489602815</v>
      </c>
      <c r="O1086" s="112">
        <f t="shared" si="549"/>
        <v>1.3260460999999999</v>
      </c>
      <c r="P1086" s="112">
        <f t="shared" si="529"/>
        <v>0</v>
      </c>
      <c r="Q1086" s="162">
        <f t="shared" si="540"/>
        <v>0</v>
      </c>
      <c r="R1086" s="30">
        <f t="shared" si="541"/>
        <v>0</v>
      </c>
      <c r="S1086" s="112">
        <f t="shared" si="546"/>
        <v>0</v>
      </c>
      <c r="T1086" s="122">
        <f t="shared" si="538"/>
        <v>0.20100000000000001</v>
      </c>
      <c r="U1086" s="120">
        <f t="shared" si="545"/>
        <v>7</v>
      </c>
      <c r="V1086" s="120">
        <v>252</v>
      </c>
      <c r="W1086" s="119">
        <f t="shared" si="530"/>
        <v>1.0051005900000001</v>
      </c>
      <c r="X1086" s="112">
        <f t="shared" si="531"/>
        <v>0</v>
      </c>
      <c r="Y1086" s="112">
        <f t="shared" si="532"/>
        <v>0</v>
      </c>
      <c r="Z1086" s="125" t="str">
        <f t="shared" si="542"/>
        <v>A+J=</v>
      </c>
      <c r="AA1086" s="117">
        <f t="shared" si="543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4"/>
      <c r="DO1086" s="1"/>
      <c r="DP1086" s="1"/>
      <c r="DQ1086" s="1"/>
      <c r="DR1086" s="1"/>
      <c r="DS1086" s="1"/>
      <c r="DT1086" s="1"/>
    </row>
    <row r="1087" spans="1:124" ht="12.75" x14ac:dyDescent="0.2">
      <c r="A1087" s="111">
        <f t="shared" si="533"/>
        <v>45352</v>
      </c>
      <c r="B1087" s="112">
        <f t="shared" si="526"/>
        <v>0</v>
      </c>
      <c r="C1087" s="112">
        <f t="shared" si="539"/>
        <v>0</v>
      </c>
      <c r="D1087" s="113">
        <f t="shared" si="534"/>
        <v>5692.31</v>
      </c>
      <c r="E1087" s="114">
        <f t="shared" si="547"/>
        <v>5739.56</v>
      </c>
      <c r="F1087" s="115">
        <f t="shared" si="548"/>
        <v>45311</v>
      </c>
      <c r="G1087" s="116">
        <f t="shared" si="527"/>
        <v>8.3006723105383262E-3</v>
      </c>
      <c r="H1087" s="117">
        <f t="shared" si="535"/>
        <v>45371</v>
      </c>
      <c r="I1087" s="117">
        <f t="shared" si="528"/>
        <v>45371</v>
      </c>
      <c r="J1087" s="118">
        <f t="shared" si="536"/>
        <v>21</v>
      </c>
      <c r="K1087" s="118">
        <f t="shared" si="551"/>
        <v>8</v>
      </c>
      <c r="L1087" s="8">
        <f t="shared" si="537"/>
        <v>1.0031540699999999</v>
      </c>
      <c r="M1087" s="119">
        <f t="shared" si="550"/>
        <v>1.0083006699999999</v>
      </c>
      <c r="N1087" s="119">
        <f t="shared" si="544"/>
        <v>1.3223972489602815</v>
      </c>
      <c r="O1087" s="112">
        <f t="shared" si="549"/>
        <v>1.32656818</v>
      </c>
      <c r="P1087" s="112">
        <f t="shared" si="529"/>
        <v>0</v>
      </c>
      <c r="Q1087" s="162">
        <f t="shared" si="540"/>
        <v>0</v>
      </c>
      <c r="R1087" s="30">
        <f t="shared" si="541"/>
        <v>0</v>
      </c>
      <c r="S1087" s="112">
        <f t="shared" si="546"/>
        <v>0</v>
      </c>
      <c r="T1087" s="122">
        <f t="shared" si="538"/>
        <v>0.20100000000000001</v>
      </c>
      <c r="U1087" s="120">
        <f t="shared" si="545"/>
        <v>8</v>
      </c>
      <c r="V1087" s="120">
        <v>252</v>
      </c>
      <c r="W1087" s="119">
        <f t="shared" si="530"/>
        <v>1.005831366</v>
      </c>
      <c r="X1087" s="112">
        <f t="shared" si="531"/>
        <v>0</v>
      </c>
      <c r="Y1087" s="112">
        <f t="shared" si="532"/>
        <v>0</v>
      </c>
      <c r="Z1087" s="125" t="str">
        <f t="shared" si="542"/>
        <v>A+J=</v>
      </c>
      <c r="AA1087" s="117">
        <f t="shared" si="543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4"/>
      <c r="DO1087" s="1"/>
      <c r="DP1087" s="1"/>
      <c r="DQ1087" s="1"/>
      <c r="DR1087" s="1"/>
      <c r="DS1087" s="1"/>
      <c r="DT1087" s="1"/>
    </row>
    <row r="1088" spans="1:124" ht="12.75" x14ac:dyDescent="0.2">
      <c r="A1088" s="111">
        <f t="shared" si="533"/>
        <v>45353</v>
      </c>
      <c r="B1088" s="112">
        <f t="shared" si="526"/>
        <v>0</v>
      </c>
      <c r="C1088" s="112">
        <f t="shared" si="539"/>
        <v>0</v>
      </c>
      <c r="D1088" s="113">
        <f t="shared" si="534"/>
        <v>5692.31</v>
      </c>
      <c r="E1088" s="114">
        <f t="shared" si="547"/>
        <v>5739.56</v>
      </c>
      <c r="F1088" s="115">
        <f t="shared" si="548"/>
        <v>45311</v>
      </c>
      <c r="G1088" s="116">
        <f t="shared" si="527"/>
        <v>8.3006723105383262E-3</v>
      </c>
      <c r="H1088" s="117">
        <f t="shared" si="535"/>
        <v>45371</v>
      </c>
      <c r="I1088" s="117">
        <f t="shared" si="528"/>
        <v>45371</v>
      </c>
      <c r="J1088" s="118">
        <f t="shared" si="536"/>
        <v>21</v>
      </c>
      <c r="K1088" s="118">
        <f t="shared" si="551"/>
        <v>9</v>
      </c>
      <c r="L1088" s="8">
        <f t="shared" si="537"/>
        <v>1.0035490300000001</v>
      </c>
      <c r="M1088" s="119">
        <f t="shared" si="550"/>
        <v>1.0083006699999999</v>
      </c>
      <c r="N1088" s="119">
        <f t="shared" si="544"/>
        <v>1.3223972489602815</v>
      </c>
      <c r="O1088" s="112">
        <f t="shared" si="549"/>
        <v>1.3270904699999999</v>
      </c>
      <c r="P1088" s="112">
        <f t="shared" si="529"/>
        <v>0</v>
      </c>
      <c r="Q1088" s="162">
        <f t="shared" si="540"/>
        <v>0</v>
      </c>
      <c r="R1088" s="30">
        <f t="shared" si="541"/>
        <v>0</v>
      </c>
      <c r="S1088" s="112">
        <f t="shared" si="546"/>
        <v>0</v>
      </c>
      <c r="T1088" s="122">
        <f t="shared" si="538"/>
        <v>0.20100000000000001</v>
      </c>
      <c r="U1088" s="120">
        <f t="shared" si="545"/>
        <v>9</v>
      </c>
      <c r="V1088" s="120">
        <v>252</v>
      </c>
      <c r="W1088" s="119">
        <f t="shared" si="530"/>
        <v>1.006562674</v>
      </c>
      <c r="X1088" s="112">
        <f t="shared" si="531"/>
        <v>0</v>
      </c>
      <c r="Y1088" s="112">
        <f t="shared" si="532"/>
        <v>0</v>
      </c>
      <c r="Z1088" s="125" t="str">
        <f t="shared" si="542"/>
        <v>A+J=</v>
      </c>
      <c r="AA1088" s="117">
        <f t="shared" si="543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4"/>
      <c r="DO1088" s="1"/>
      <c r="DP1088" s="1"/>
      <c r="DQ1088" s="1"/>
      <c r="DR1088" s="1"/>
      <c r="DS1088" s="1"/>
      <c r="DT1088" s="1"/>
    </row>
    <row r="1089" spans="1:124" ht="12.75" x14ac:dyDescent="0.2">
      <c r="A1089" s="111">
        <f t="shared" si="533"/>
        <v>45354</v>
      </c>
      <c r="B1089" s="112">
        <f t="shared" si="526"/>
        <v>0</v>
      </c>
      <c r="C1089" s="112">
        <f t="shared" si="539"/>
        <v>0</v>
      </c>
      <c r="D1089" s="113">
        <f t="shared" si="534"/>
        <v>5692.31</v>
      </c>
      <c r="E1089" s="114">
        <f t="shared" si="547"/>
        <v>5739.56</v>
      </c>
      <c r="F1089" s="115">
        <f t="shared" si="548"/>
        <v>45311</v>
      </c>
      <c r="G1089" s="116">
        <f t="shared" si="527"/>
        <v>8.3006723105383262E-3</v>
      </c>
      <c r="H1089" s="117">
        <f t="shared" si="535"/>
        <v>45371</v>
      </c>
      <c r="I1089" s="117">
        <f t="shared" si="528"/>
        <v>45371</v>
      </c>
      <c r="J1089" s="118">
        <f t="shared" si="536"/>
        <v>21</v>
      </c>
      <c r="K1089" s="118">
        <f t="shared" si="551"/>
        <v>9</v>
      </c>
      <c r="L1089" s="8">
        <f t="shared" si="537"/>
        <v>1.0035490300000001</v>
      </c>
      <c r="M1089" s="119">
        <f t="shared" si="550"/>
        <v>1.0083006699999999</v>
      </c>
      <c r="N1089" s="119">
        <f t="shared" si="544"/>
        <v>1.3223972489602815</v>
      </c>
      <c r="O1089" s="112">
        <f t="shared" si="549"/>
        <v>1.3270904699999999</v>
      </c>
      <c r="P1089" s="112">
        <f t="shared" si="529"/>
        <v>0</v>
      </c>
      <c r="Q1089" s="162">
        <f t="shared" si="540"/>
        <v>0</v>
      </c>
      <c r="R1089" s="30">
        <f t="shared" si="541"/>
        <v>0</v>
      </c>
      <c r="S1089" s="112">
        <f t="shared" si="546"/>
        <v>0</v>
      </c>
      <c r="T1089" s="122">
        <f t="shared" si="538"/>
        <v>0.20100000000000001</v>
      </c>
      <c r="U1089" s="120">
        <f t="shared" si="545"/>
        <v>9</v>
      </c>
      <c r="V1089" s="120">
        <v>252</v>
      </c>
      <c r="W1089" s="119">
        <f t="shared" si="530"/>
        <v>1.006562674</v>
      </c>
      <c r="X1089" s="112">
        <f t="shared" si="531"/>
        <v>0</v>
      </c>
      <c r="Y1089" s="112">
        <f t="shared" si="532"/>
        <v>0</v>
      </c>
      <c r="Z1089" s="125" t="str">
        <f t="shared" si="542"/>
        <v>A+J=</v>
      </c>
      <c r="AA1089" s="117">
        <f t="shared" si="543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4"/>
      <c r="DO1089" s="1"/>
      <c r="DP1089" s="1"/>
      <c r="DQ1089" s="1"/>
      <c r="DR1089" s="1"/>
      <c r="DS1089" s="1"/>
      <c r="DT1089" s="1"/>
    </row>
    <row r="1090" spans="1:124" ht="12.75" x14ac:dyDescent="0.2">
      <c r="A1090" s="111">
        <f t="shared" si="533"/>
        <v>45355</v>
      </c>
      <c r="B1090" s="112">
        <f t="shared" si="526"/>
        <v>0</v>
      </c>
      <c r="C1090" s="112">
        <f t="shared" si="539"/>
        <v>0</v>
      </c>
      <c r="D1090" s="113">
        <f t="shared" si="534"/>
        <v>5692.31</v>
      </c>
      <c r="E1090" s="114">
        <f t="shared" si="547"/>
        <v>5739.56</v>
      </c>
      <c r="F1090" s="115">
        <f t="shared" si="548"/>
        <v>45311</v>
      </c>
      <c r="G1090" s="116">
        <f t="shared" si="527"/>
        <v>8.3006723105383262E-3</v>
      </c>
      <c r="H1090" s="117">
        <f t="shared" si="535"/>
        <v>45371</v>
      </c>
      <c r="I1090" s="117">
        <f t="shared" si="528"/>
        <v>45371</v>
      </c>
      <c r="J1090" s="118">
        <f t="shared" si="536"/>
        <v>21</v>
      </c>
      <c r="K1090" s="118">
        <f t="shared" si="551"/>
        <v>9</v>
      </c>
      <c r="L1090" s="8">
        <f t="shared" si="537"/>
        <v>1.0035490300000001</v>
      </c>
      <c r="M1090" s="119">
        <f t="shared" si="550"/>
        <v>1.0083006699999999</v>
      </c>
      <c r="N1090" s="119">
        <f t="shared" si="544"/>
        <v>1.3223972489602815</v>
      </c>
      <c r="O1090" s="112">
        <f t="shared" si="549"/>
        <v>1.3270904699999999</v>
      </c>
      <c r="P1090" s="112">
        <f t="shared" si="529"/>
        <v>0</v>
      </c>
      <c r="Q1090" s="162">
        <f t="shared" si="540"/>
        <v>0</v>
      </c>
      <c r="R1090" s="30">
        <f t="shared" si="541"/>
        <v>0</v>
      </c>
      <c r="S1090" s="112">
        <f t="shared" si="546"/>
        <v>0</v>
      </c>
      <c r="T1090" s="122">
        <f t="shared" si="538"/>
        <v>0.20100000000000001</v>
      </c>
      <c r="U1090" s="120">
        <f t="shared" si="545"/>
        <v>9</v>
      </c>
      <c r="V1090" s="120">
        <v>252</v>
      </c>
      <c r="W1090" s="119">
        <f t="shared" si="530"/>
        <v>1.006562674</v>
      </c>
      <c r="X1090" s="112">
        <f t="shared" si="531"/>
        <v>0</v>
      </c>
      <c r="Y1090" s="112">
        <f t="shared" si="532"/>
        <v>0</v>
      </c>
      <c r="Z1090" s="125" t="str">
        <f t="shared" si="542"/>
        <v>A+J=</v>
      </c>
      <c r="AA1090" s="117">
        <f t="shared" si="543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4"/>
      <c r="DO1090" s="1"/>
      <c r="DP1090" s="1"/>
      <c r="DQ1090" s="1"/>
      <c r="DR1090" s="1"/>
      <c r="DS1090" s="1"/>
      <c r="DT1090" s="1"/>
    </row>
    <row r="1091" spans="1:124" ht="12.75" x14ac:dyDescent="0.2">
      <c r="A1091" s="111">
        <f t="shared" si="533"/>
        <v>45356</v>
      </c>
      <c r="B1091" s="112">
        <f t="shared" si="526"/>
        <v>0</v>
      </c>
      <c r="C1091" s="112">
        <f t="shared" si="539"/>
        <v>0</v>
      </c>
      <c r="D1091" s="113">
        <f t="shared" si="534"/>
        <v>5692.31</v>
      </c>
      <c r="E1091" s="114">
        <f t="shared" si="547"/>
        <v>5739.56</v>
      </c>
      <c r="F1091" s="115">
        <f t="shared" si="548"/>
        <v>45311</v>
      </c>
      <c r="G1091" s="116">
        <f t="shared" si="527"/>
        <v>8.3006723105383262E-3</v>
      </c>
      <c r="H1091" s="117">
        <f t="shared" si="535"/>
        <v>45371</v>
      </c>
      <c r="I1091" s="117">
        <f t="shared" si="528"/>
        <v>45371</v>
      </c>
      <c r="J1091" s="118">
        <f t="shared" si="536"/>
        <v>21</v>
      </c>
      <c r="K1091" s="118">
        <f t="shared" si="551"/>
        <v>10</v>
      </c>
      <c r="L1091" s="8">
        <f t="shared" si="537"/>
        <v>1.00394414</v>
      </c>
      <c r="M1091" s="119">
        <f t="shared" si="550"/>
        <v>1.0083006699999999</v>
      </c>
      <c r="N1091" s="119">
        <f t="shared" si="544"/>
        <v>1.3223972489602815</v>
      </c>
      <c r="O1091" s="112">
        <f t="shared" si="549"/>
        <v>1.32761296</v>
      </c>
      <c r="P1091" s="112">
        <f t="shared" si="529"/>
        <v>0</v>
      </c>
      <c r="Q1091" s="162">
        <f t="shared" si="540"/>
        <v>0</v>
      </c>
      <c r="R1091" s="30">
        <f t="shared" si="541"/>
        <v>0</v>
      </c>
      <c r="S1091" s="112">
        <f t="shared" si="546"/>
        <v>0</v>
      </c>
      <c r="T1091" s="122">
        <f t="shared" si="538"/>
        <v>0.20100000000000001</v>
      </c>
      <c r="U1091" s="120">
        <f t="shared" si="545"/>
        <v>10</v>
      </c>
      <c r="V1091" s="120">
        <v>252</v>
      </c>
      <c r="W1091" s="119">
        <f t="shared" si="530"/>
        <v>1.007294514</v>
      </c>
      <c r="X1091" s="112">
        <f t="shared" si="531"/>
        <v>0</v>
      </c>
      <c r="Y1091" s="112">
        <f t="shared" si="532"/>
        <v>0</v>
      </c>
      <c r="Z1091" s="125" t="str">
        <f t="shared" si="542"/>
        <v>A+J=</v>
      </c>
      <c r="AA1091" s="117">
        <f t="shared" si="543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4"/>
      <c r="DO1091" s="1"/>
      <c r="DP1091" s="1"/>
      <c r="DQ1091" s="1"/>
      <c r="DR1091" s="1"/>
      <c r="DS1091" s="1"/>
      <c r="DT1091" s="1"/>
    </row>
    <row r="1092" spans="1:124" ht="12.75" x14ac:dyDescent="0.2">
      <c r="A1092" s="111">
        <f t="shared" si="533"/>
        <v>45357</v>
      </c>
      <c r="B1092" s="112">
        <f t="shared" si="526"/>
        <v>0</v>
      </c>
      <c r="C1092" s="112">
        <f t="shared" si="539"/>
        <v>0</v>
      </c>
      <c r="D1092" s="113">
        <f t="shared" si="534"/>
        <v>5692.31</v>
      </c>
      <c r="E1092" s="114">
        <f t="shared" si="547"/>
        <v>5739.56</v>
      </c>
      <c r="F1092" s="115">
        <f t="shared" si="548"/>
        <v>45311</v>
      </c>
      <c r="G1092" s="116">
        <f t="shared" si="527"/>
        <v>8.3006723105383262E-3</v>
      </c>
      <c r="H1092" s="117">
        <f t="shared" si="535"/>
        <v>45371</v>
      </c>
      <c r="I1092" s="117">
        <f t="shared" si="528"/>
        <v>45371</v>
      </c>
      <c r="J1092" s="118">
        <f t="shared" si="536"/>
        <v>21</v>
      </c>
      <c r="K1092" s="118">
        <f t="shared" si="551"/>
        <v>11</v>
      </c>
      <c r="L1092" s="8">
        <f t="shared" si="537"/>
        <v>1.00433941</v>
      </c>
      <c r="M1092" s="119">
        <f t="shared" si="550"/>
        <v>1.0083006699999999</v>
      </c>
      <c r="N1092" s="119">
        <f t="shared" si="544"/>
        <v>1.3223972489602815</v>
      </c>
      <c r="O1092" s="112">
        <f t="shared" si="549"/>
        <v>1.32813567</v>
      </c>
      <c r="P1092" s="112">
        <f t="shared" si="529"/>
        <v>0</v>
      </c>
      <c r="Q1092" s="162">
        <f t="shared" si="540"/>
        <v>0</v>
      </c>
      <c r="R1092" s="30">
        <f t="shared" si="541"/>
        <v>0</v>
      </c>
      <c r="S1092" s="112">
        <f t="shared" si="546"/>
        <v>0</v>
      </c>
      <c r="T1092" s="122">
        <f t="shared" si="538"/>
        <v>0.20100000000000001</v>
      </c>
      <c r="U1092" s="120">
        <f t="shared" si="545"/>
        <v>11</v>
      </c>
      <c r="V1092" s="120">
        <v>252</v>
      </c>
      <c r="W1092" s="119">
        <f t="shared" si="530"/>
        <v>1.008026885</v>
      </c>
      <c r="X1092" s="112">
        <f t="shared" si="531"/>
        <v>0</v>
      </c>
      <c r="Y1092" s="112">
        <f t="shared" si="532"/>
        <v>0</v>
      </c>
      <c r="Z1092" s="125" t="str">
        <f t="shared" si="542"/>
        <v>A+J=</v>
      </c>
      <c r="AA1092" s="117">
        <f t="shared" si="543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4"/>
      <c r="DO1092" s="1"/>
      <c r="DP1092" s="1"/>
      <c r="DQ1092" s="1"/>
      <c r="DR1092" s="1"/>
      <c r="DS1092" s="1"/>
      <c r="DT1092" s="1"/>
    </row>
    <row r="1093" spans="1:124" ht="12.75" x14ac:dyDescent="0.2">
      <c r="A1093" s="111">
        <f t="shared" si="533"/>
        <v>45358</v>
      </c>
      <c r="B1093" s="112">
        <f t="shared" si="526"/>
        <v>0</v>
      </c>
      <c r="C1093" s="112">
        <f t="shared" si="539"/>
        <v>0</v>
      </c>
      <c r="D1093" s="113">
        <f t="shared" si="534"/>
        <v>5692.31</v>
      </c>
      <c r="E1093" s="114">
        <f t="shared" si="547"/>
        <v>5739.56</v>
      </c>
      <c r="F1093" s="115">
        <f t="shared" si="548"/>
        <v>45311</v>
      </c>
      <c r="G1093" s="116">
        <f t="shared" si="527"/>
        <v>8.3006723105383262E-3</v>
      </c>
      <c r="H1093" s="117">
        <f t="shared" si="535"/>
        <v>45371</v>
      </c>
      <c r="I1093" s="117">
        <f t="shared" si="528"/>
        <v>45371</v>
      </c>
      <c r="J1093" s="118">
        <f t="shared" si="536"/>
        <v>21</v>
      </c>
      <c r="K1093" s="118">
        <f t="shared" si="551"/>
        <v>12</v>
      </c>
      <c r="L1093" s="8">
        <f t="shared" si="537"/>
        <v>1.0047348300000001</v>
      </c>
      <c r="M1093" s="119">
        <f t="shared" si="550"/>
        <v>1.0083006699999999</v>
      </c>
      <c r="N1093" s="119">
        <f t="shared" si="544"/>
        <v>1.3223972489602815</v>
      </c>
      <c r="O1093" s="112">
        <f t="shared" si="549"/>
        <v>1.32865857</v>
      </c>
      <c r="P1093" s="112">
        <f t="shared" si="529"/>
        <v>0</v>
      </c>
      <c r="Q1093" s="162">
        <f t="shared" si="540"/>
        <v>0</v>
      </c>
      <c r="R1093" s="30">
        <f t="shared" si="541"/>
        <v>0</v>
      </c>
      <c r="S1093" s="112">
        <f t="shared" si="546"/>
        <v>0</v>
      </c>
      <c r="T1093" s="122">
        <f t="shared" si="538"/>
        <v>0.20100000000000001</v>
      </c>
      <c r="U1093" s="120">
        <f t="shared" si="545"/>
        <v>12</v>
      </c>
      <c r="V1093" s="120">
        <v>252</v>
      </c>
      <c r="W1093" s="119">
        <f t="shared" si="530"/>
        <v>1.008759789</v>
      </c>
      <c r="X1093" s="112">
        <f t="shared" si="531"/>
        <v>0</v>
      </c>
      <c r="Y1093" s="112">
        <f t="shared" si="532"/>
        <v>0</v>
      </c>
      <c r="Z1093" s="125" t="str">
        <f t="shared" si="542"/>
        <v>A+J=</v>
      </c>
      <c r="AA1093" s="117">
        <f t="shared" si="543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4"/>
      <c r="DO1093" s="1"/>
      <c r="DP1093" s="1"/>
      <c r="DQ1093" s="1"/>
      <c r="DR1093" s="1"/>
      <c r="DS1093" s="1"/>
      <c r="DT1093" s="1"/>
    </row>
    <row r="1094" spans="1:124" ht="12.75" x14ac:dyDescent="0.2">
      <c r="A1094" s="111">
        <f t="shared" si="533"/>
        <v>45359</v>
      </c>
      <c r="B1094" s="112">
        <f t="shared" si="526"/>
        <v>0</v>
      </c>
      <c r="C1094" s="112">
        <f t="shared" si="539"/>
        <v>0</v>
      </c>
      <c r="D1094" s="113">
        <f t="shared" si="534"/>
        <v>5692.31</v>
      </c>
      <c r="E1094" s="114">
        <f t="shared" si="547"/>
        <v>5739.56</v>
      </c>
      <c r="F1094" s="115">
        <f t="shared" si="548"/>
        <v>45311</v>
      </c>
      <c r="G1094" s="116">
        <f t="shared" si="527"/>
        <v>8.3006723105383262E-3</v>
      </c>
      <c r="H1094" s="117">
        <f t="shared" si="535"/>
        <v>45371</v>
      </c>
      <c r="I1094" s="117">
        <f t="shared" si="528"/>
        <v>45371</v>
      </c>
      <c r="J1094" s="118">
        <f t="shared" si="536"/>
        <v>21</v>
      </c>
      <c r="K1094" s="118">
        <f t="shared" si="551"/>
        <v>13</v>
      </c>
      <c r="L1094" s="8">
        <f t="shared" si="537"/>
        <v>1.00513041</v>
      </c>
      <c r="M1094" s="119">
        <f t="shared" si="550"/>
        <v>1.0083006699999999</v>
      </c>
      <c r="N1094" s="119">
        <f t="shared" si="544"/>
        <v>1.3223972489602815</v>
      </c>
      <c r="O1094" s="112">
        <f t="shared" si="549"/>
        <v>1.32918168</v>
      </c>
      <c r="P1094" s="112">
        <f t="shared" si="529"/>
        <v>0</v>
      </c>
      <c r="Q1094" s="162">
        <f t="shared" si="540"/>
        <v>0</v>
      </c>
      <c r="R1094" s="30">
        <f t="shared" si="541"/>
        <v>0</v>
      </c>
      <c r="S1094" s="112">
        <f t="shared" si="546"/>
        <v>0</v>
      </c>
      <c r="T1094" s="122">
        <f t="shared" si="538"/>
        <v>0.20100000000000001</v>
      </c>
      <c r="U1094" s="120">
        <f t="shared" si="545"/>
        <v>13</v>
      </c>
      <c r="V1094" s="120">
        <v>252</v>
      </c>
      <c r="W1094" s="119">
        <f t="shared" si="530"/>
        <v>1.009493226</v>
      </c>
      <c r="X1094" s="112">
        <f t="shared" si="531"/>
        <v>0</v>
      </c>
      <c r="Y1094" s="112">
        <f t="shared" si="532"/>
        <v>0</v>
      </c>
      <c r="Z1094" s="125" t="str">
        <f t="shared" si="542"/>
        <v>A+J=</v>
      </c>
      <c r="AA1094" s="117">
        <f t="shared" si="543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4"/>
      <c r="DO1094" s="1"/>
      <c r="DP1094" s="1"/>
      <c r="DQ1094" s="1"/>
      <c r="DR1094" s="1"/>
      <c r="DS1094" s="1"/>
      <c r="DT1094" s="1"/>
    </row>
    <row r="1095" spans="1:124" ht="12.75" x14ac:dyDescent="0.2">
      <c r="A1095" s="111">
        <f t="shared" si="533"/>
        <v>45360</v>
      </c>
      <c r="B1095" s="112">
        <f t="shared" si="526"/>
        <v>0</v>
      </c>
      <c r="C1095" s="112">
        <f t="shared" si="539"/>
        <v>0</v>
      </c>
      <c r="D1095" s="113">
        <f t="shared" si="534"/>
        <v>5692.31</v>
      </c>
      <c r="E1095" s="114">
        <f t="shared" si="547"/>
        <v>5739.56</v>
      </c>
      <c r="F1095" s="115">
        <f t="shared" si="548"/>
        <v>45311</v>
      </c>
      <c r="G1095" s="116">
        <f t="shared" si="527"/>
        <v>8.3006723105383262E-3</v>
      </c>
      <c r="H1095" s="117">
        <f t="shared" si="535"/>
        <v>45371</v>
      </c>
      <c r="I1095" s="117">
        <f t="shared" si="528"/>
        <v>45371</v>
      </c>
      <c r="J1095" s="118">
        <f t="shared" si="536"/>
        <v>21</v>
      </c>
      <c r="K1095" s="118">
        <f t="shared" si="551"/>
        <v>14</v>
      </c>
      <c r="L1095" s="8">
        <f t="shared" si="537"/>
        <v>1.0055261499999999</v>
      </c>
      <c r="M1095" s="119">
        <f t="shared" si="550"/>
        <v>1.0083006699999999</v>
      </c>
      <c r="N1095" s="119">
        <f t="shared" si="544"/>
        <v>1.3223972489602815</v>
      </c>
      <c r="O1095" s="112">
        <f t="shared" si="549"/>
        <v>1.3297050100000001</v>
      </c>
      <c r="P1095" s="112">
        <f t="shared" si="529"/>
        <v>0</v>
      </c>
      <c r="Q1095" s="162">
        <f t="shared" si="540"/>
        <v>0</v>
      </c>
      <c r="R1095" s="30">
        <f t="shared" si="541"/>
        <v>0</v>
      </c>
      <c r="S1095" s="112">
        <f t="shared" si="546"/>
        <v>0</v>
      </c>
      <c r="T1095" s="122">
        <f t="shared" si="538"/>
        <v>0.20100000000000001</v>
      </c>
      <c r="U1095" s="120">
        <f t="shared" si="545"/>
        <v>14</v>
      </c>
      <c r="V1095" s="120">
        <v>252</v>
      </c>
      <c r="W1095" s="119">
        <f t="shared" si="530"/>
        <v>1.010227196</v>
      </c>
      <c r="X1095" s="112">
        <f t="shared" si="531"/>
        <v>0</v>
      </c>
      <c r="Y1095" s="112">
        <f t="shared" si="532"/>
        <v>0</v>
      </c>
      <c r="Z1095" s="125" t="str">
        <f t="shared" si="542"/>
        <v>A+J=</v>
      </c>
      <c r="AA1095" s="117">
        <f t="shared" si="543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4"/>
      <c r="DO1095" s="1"/>
      <c r="DP1095" s="1"/>
      <c r="DQ1095" s="1"/>
      <c r="DR1095" s="1"/>
      <c r="DS1095" s="1"/>
      <c r="DT1095" s="1"/>
    </row>
    <row r="1096" spans="1:124" ht="12.75" x14ac:dyDescent="0.2">
      <c r="A1096" s="111">
        <f t="shared" si="533"/>
        <v>45361</v>
      </c>
      <c r="B1096" s="112">
        <f t="shared" si="526"/>
        <v>0</v>
      </c>
      <c r="C1096" s="112">
        <f t="shared" si="539"/>
        <v>0</v>
      </c>
      <c r="D1096" s="113">
        <f t="shared" si="534"/>
        <v>5692.31</v>
      </c>
      <c r="E1096" s="114">
        <f t="shared" si="547"/>
        <v>5739.56</v>
      </c>
      <c r="F1096" s="115">
        <f t="shared" si="548"/>
        <v>45311</v>
      </c>
      <c r="G1096" s="116">
        <f t="shared" si="527"/>
        <v>8.3006723105383262E-3</v>
      </c>
      <c r="H1096" s="117">
        <f t="shared" si="535"/>
        <v>45371</v>
      </c>
      <c r="I1096" s="117">
        <f t="shared" si="528"/>
        <v>45371</v>
      </c>
      <c r="J1096" s="118">
        <f t="shared" si="536"/>
        <v>21</v>
      </c>
      <c r="K1096" s="118">
        <f t="shared" si="551"/>
        <v>14</v>
      </c>
      <c r="L1096" s="8">
        <f t="shared" si="537"/>
        <v>1.0055261499999999</v>
      </c>
      <c r="M1096" s="119">
        <f t="shared" si="550"/>
        <v>1.0083006699999999</v>
      </c>
      <c r="N1096" s="119">
        <f t="shared" si="544"/>
        <v>1.3223972489602815</v>
      </c>
      <c r="O1096" s="112">
        <f t="shared" si="549"/>
        <v>1.3297050100000001</v>
      </c>
      <c r="P1096" s="112">
        <f t="shared" si="529"/>
        <v>0</v>
      </c>
      <c r="Q1096" s="162">
        <f t="shared" si="540"/>
        <v>0</v>
      </c>
      <c r="R1096" s="30">
        <f t="shared" si="541"/>
        <v>0</v>
      </c>
      <c r="S1096" s="112">
        <f t="shared" si="546"/>
        <v>0</v>
      </c>
      <c r="T1096" s="122">
        <f t="shared" si="538"/>
        <v>0.20100000000000001</v>
      </c>
      <c r="U1096" s="120">
        <f t="shared" si="545"/>
        <v>14</v>
      </c>
      <c r="V1096" s="120">
        <v>252</v>
      </c>
      <c r="W1096" s="119">
        <f t="shared" si="530"/>
        <v>1.010227196</v>
      </c>
      <c r="X1096" s="112">
        <f t="shared" si="531"/>
        <v>0</v>
      </c>
      <c r="Y1096" s="112">
        <f t="shared" si="532"/>
        <v>0</v>
      </c>
      <c r="Z1096" s="125" t="str">
        <f t="shared" si="542"/>
        <v>A+J=</v>
      </c>
      <c r="AA1096" s="117">
        <f t="shared" si="543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4"/>
      <c r="DO1096" s="1"/>
      <c r="DP1096" s="1"/>
      <c r="DQ1096" s="1"/>
      <c r="DR1096" s="1"/>
      <c r="DS1096" s="1"/>
      <c r="DT1096" s="1"/>
    </row>
    <row r="1097" spans="1:124" ht="12.75" x14ac:dyDescent="0.2">
      <c r="A1097" s="111">
        <f t="shared" si="533"/>
        <v>45362</v>
      </c>
      <c r="B1097" s="112">
        <f t="shared" si="526"/>
        <v>0</v>
      </c>
      <c r="C1097" s="112">
        <f t="shared" si="539"/>
        <v>0</v>
      </c>
      <c r="D1097" s="113">
        <f t="shared" si="534"/>
        <v>5692.31</v>
      </c>
      <c r="E1097" s="114">
        <f t="shared" si="547"/>
        <v>5739.56</v>
      </c>
      <c r="F1097" s="115">
        <f t="shared" si="548"/>
        <v>45311</v>
      </c>
      <c r="G1097" s="116">
        <f t="shared" si="527"/>
        <v>8.3006723105383262E-3</v>
      </c>
      <c r="H1097" s="117">
        <f t="shared" si="535"/>
        <v>45371</v>
      </c>
      <c r="I1097" s="117">
        <f t="shared" si="528"/>
        <v>45371</v>
      </c>
      <c r="J1097" s="118">
        <f t="shared" si="536"/>
        <v>21</v>
      </c>
      <c r="K1097" s="118">
        <f t="shared" si="551"/>
        <v>14</v>
      </c>
      <c r="L1097" s="8">
        <f t="shared" si="537"/>
        <v>1.0055261499999999</v>
      </c>
      <c r="M1097" s="119">
        <f t="shared" si="550"/>
        <v>1.0083006699999999</v>
      </c>
      <c r="N1097" s="119">
        <f t="shared" si="544"/>
        <v>1.3223972489602815</v>
      </c>
      <c r="O1097" s="112">
        <f t="shared" si="549"/>
        <v>1.3297050100000001</v>
      </c>
      <c r="P1097" s="112">
        <f t="shared" si="529"/>
        <v>0</v>
      </c>
      <c r="Q1097" s="162">
        <f t="shared" si="540"/>
        <v>0</v>
      </c>
      <c r="R1097" s="30">
        <f t="shared" si="541"/>
        <v>0</v>
      </c>
      <c r="S1097" s="112">
        <f t="shared" si="546"/>
        <v>0</v>
      </c>
      <c r="T1097" s="122">
        <f t="shared" si="538"/>
        <v>0.20100000000000001</v>
      </c>
      <c r="U1097" s="120">
        <f t="shared" si="545"/>
        <v>14</v>
      </c>
      <c r="V1097" s="120">
        <v>252</v>
      </c>
      <c r="W1097" s="119">
        <f t="shared" si="530"/>
        <v>1.010227196</v>
      </c>
      <c r="X1097" s="112">
        <f t="shared" si="531"/>
        <v>0</v>
      </c>
      <c r="Y1097" s="112">
        <f t="shared" si="532"/>
        <v>0</v>
      </c>
      <c r="Z1097" s="125" t="str">
        <f t="shared" si="542"/>
        <v>A+J=</v>
      </c>
      <c r="AA1097" s="117">
        <f t="shared" si="543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4"/>
      <c r="DO1097" s="1"/>
      <c r="DP1097" s="1"/>
      <c r="DQ1097" s="1"/>
      <c r="DR1097" s="1"/>
      <c r="DS1097" s="1"/>
      <c r="DT1097" s="1"/>
    </row>
    <row r="1098" spans="1:124" ht="12.75" x14ac:dyDescent="0.2">
      <c r="A1098" s="111">
        <f t="shared" si="533"/>
        <v>45363</v>
      </c>
      <c r="B1098" s="112">
        <f t="shared" ref="B1098:B1161" si="552">(P1098+X1098)</f>
        <v>0</v>
      </c>
      <c r="C1098" s="112">
        <f t="shared" si="539"/>
        <v>0</v>
      </c>
      <c r="D1098" s="113">
        <f t="shared" si="534"/>
        <v>5692.31</v>
      </c>
      <c r="E1098" s="114">
        <f t="shared" si="547"/>
        <v>5739.56</v>
      </c>
      <c r="F1098" s="115">
        <f t="shared" si="548"/>
        <v>45311</v>
      </c>
      <c r="G1098" s="116">
        <f t="shared" ref="G1098:G1161" si="553">(E1098/D1098)-1</f>
        <v>8.3006723105383262E-3</v>
      </c>
      <c r="H1098" s="117">
        <f t="shared" si="535"/>
        <v>45371</v>
      </c>
      <c r="I1098" s="117">
        <f t="shared" ref="I1098:I1161" si="554">IF(A1098&gt;I1097,H1098,I1097)</f>
        <v>45371</v>
      </c>
      <c r="J1098" s="118">
        <f t="shared" si="536"/>
        <v>21</v>
      </c>
      <c r="K1098" s="118">
        <f t="shared" si="551"/>
        <v>15</v>
      </c>
      <c r="L1098" s="8">
        <f t="shared" si="537"/>
        <v>1.00592204</v>
      </c>
      <c r="M1098" s="119">
        <f t="shared" si="550"/>
        <v>1.0083006699999999</v>
      </c>
      <c r="N1098" s="119">
        <f t="shared" si="544"/>
        <v>1.3223972489602815</v>
      </c>
      <c r="O1098" s="112">
        <f t="shared" si="549"/>
        <v>1.3302285300000001</v>
      </c>
      <c r="P1098" s="112">
        <f t="shared" ref="P1098:P1161" si="555">TRUNC(C1098*O1098,8)</f>
        <v>0</v>
      </c>
      <c r="Q1098" s="162">
        <f t="shared" si="540"/>
        <v>0</v>
      </c>
      <c r="R1098" s="30">
        <f t="shared" si="541"/>
        <v>0</v>
      </c>
      <c r="S1098" s="112">
        <f t="shared" si="546"/>
        <v>0</v>
      </c>
      <c r="T1098" s="122">
        <f t="shared" si="538"/>
        <v>0.20100000000000001</v>
      </c>
      <c r="U1098" s="120">
        <f t="shared" si="545"/>
        <v>15</v>
      </c>
      <c r="V1098" s="120">
        <v>252</v>
      </c>
      <c r="W1098" s="119">
        <f t="shared" ref="W1098:W1161" si="556">ROUND((1+T1098)^TRUNC((U1098/V1098),9),9)</f>
        <v>1.0109617</v>
      </c>
      <c r="X1098" s="112">
        <f t="shared" ref="X1098:X1161" si="557">TRUNC((P1098*(W1098-1)),8)</f>
        <v>0</v>
      </c>
      <c r="Y1098" s="112">
        <f t="shared" ref="Y1098:Y1161" si="558">IF(Q1098&gt;0,S1098+X1098,0)</f>
        <v>0</v>
      </c>
      <c r="Z1098" s="125" t="str">
        <f t="shared" si="542"/>
        <v>A+J=</v>
      </c>
      <c r="AA1098" s="117">
        <f t="shared" si="543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4"/>
      <c r="DO1098" s="1"/>
      <c r="DP1098" s="1"/>
      <c r="DQ1098" s="1"/>
      <c r="DR1098" s="1"/>
      <c r="DS1098" s="1"/>
      <c r="DT1098" s="1"/>
    </row>
    <row r="1099" spans="1:124" ht="12.75" x14ac:dyDescent="0.2">
      <c r="A1099" s="111">
        <f t="shared" ref="A1099:A1162" si="559">(A1098+1)</f>
        <v>45364</v>
      </c>
      <c r="B1099" s="112">
        <f t="shared" si="552"/>
        <v>0</v>
      </c>
      <c r="C1099" s="112">
        <f t="shared" si="539"/>
        <v>0</v>
      </c>
      <c r="D1099" s="113">
        <f t="shared" ref="D1099:D1162" si="560">IF(E1099=E1098,D1098,E1098)</f>
        <v>5692.31</v>
      </c>
      <c r="E1099" s="114">
        <f t="shared" si="547"/>
        <v>5739.56</v>
      </c>
      <c r="F1099" s="115">
        <f t="shared" si="548"/>
        <v>45311</v>
      </c>
      <c r="G1099" s="116">
        <f t="shared" si="553"/>
        <v>8.3006723105383262E-3</v>
      </c>
      <c r="H1099" s="117">
        <f t="shared" ref="H1099:H1162" si="561">IF(DAY(A1099)=H$9,VLOOKUP(A1099,AH$118:AN$450,4),H1098)</f>
        <v>45371</v>
      </c>
      <c r="I1099" s="117">
        <f t="shared" si="554"/>
        <v>45371</v>
      </c>
      <c r="J1099" s="118">
        <f t="shared" ref="J1099:J1162" si="562">IF(I1099=I1098,J1098,NETWORKDAYS(I1098,I1099,$AD$148:$AD$502)-1)</f>
        <v>21</v>
      </c>
      <c r="K1099" s="118">
        <f t="shared" si="551"/>
        <v>16</v>
      </c>
      <c r="L1099" s="8">
        <f t="shared" ref="L1099:L1162" si="563">IF(E1099&lt;D1099,1,TRUNC((E1099/D1099)^TRUNC((K1099/J1099),9),8))</f>
        <v>1.0063180899999999</v>
      </c>
      <c r="M1099" s="119">
        <f t="shared" si="550"/>
        <v>1.0083006699999999</v>
      </c>
      <c r="N1099" s="119">
        <f t="shared" si="544"/>
        <v>1.3223972489602815</v>
      </c>
      <c r="O1099" s="112">
        <f t="shared" si="549"/>
        <v>1.3307522700000001</v>
      </c>
      <c r="P1099" s="112">
        <f t="shared" si="555"/>
        <v>0</v>
      </c>
      <c r="Q1099" s="162">
        <f t="shared" si="540"/>
        <v>0</v>
      </c>
      <c r="R1099" s="30">
        <f t="shared" si="541"/>
        <v>0</v>
      </c>
      <c r="S1099" s="112">
        <f t="shared" si="546"/>
        <v>0</v>
      </c>
      <c r="T1099" s="122">
        <f t="shared" ref="T1099:T1162" si="564">(T1098)</f>
        <v>0.20100000000000001</v>
      </c>
      <c r="U1099" s="120">
        <f t="shared" si="545"/>
        <v>16</v>
      </c>
      <c r="V1099" s="120">
        <v>252</v>
      </c>
      <c r="W1099" s="119">
        <f t="shared" si="556"/>
        <v>1.0116967379999999</v>
      </c>
      <c r="X1099" s="112">
        <f t="shared" si="557"/>
        <v>0</v>
      </c>
      <c r="Y1099" s="112">
        <f t="shared" si="558"/>
        <v>0</v>
      </c>
      <c r="Z1099" s="125" t="str">
        <f t="shared" si="542"/>
        <v>A+J=</v>
      </c>
      <c r="AA1099" s="117">
        <f t="shared" si="543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4"/>
      <c r="DO1099" s="1"/>
      <c r="DP1099" s="1"/>
      <c r="DQ1099" s="1"/>
      <c r="DR1099" s="1"/>
      <c r="DS1099" s="1"/>
      <c r="DT1099" s="1"/>
    </row>
    <row r="1100" spans="1:124" ht="12.75" x14ac:dyDescent="0.2">
      <c r="A1100" s="111">
        <f t="shared" si="559"/>
        <v>45365</v>
      </c>
      <c r="B1100" s="112">
        <f t="shared" si="552"/>
        <v>0</v>
      </c>
      <c r="C1100" s="112">
        <f t="shared" ref="C1100:C1163" si="565">TRUNC(IF(Q1099&gt;0,VLOOKUP(A1099,$AD$12:$AE$140,2),C1099),8)</f>
        <v>0</v>
      </c>
      <c r="D1100" s="113">
        <f t="shared" si="560"/>
        <v>5692.31</v>
      </c>
      <c r="E1100" s="114">
        <f t="shared" si="547"/>
        <v>5739.56</v>
      </c>
      <c r="F1100" s="115">
        <f t="shared" si="548"/>
        <v>45311</v>
      </c>
      <c r="G1100" s="116">
        <f t="shared" si="553"/>
        <v>8.3006723105383262E-3</v>
      </c>
      <c r="H1100" s="117">
        <f t="shared" si="561"/>
        <v>45371</v>
      </c>
      <c r="I1100" s="117">
        <f t="shared" si="554"/>
        <v>45371</v>
      </c>
      <c r="J1100" s="118">
        <f t="shared" si="562"/>
        <v>21</v>
      </c>
      <c r="K1100" s="118">
        <f t="shared" si="551"/>
        <v>17</v>
      </c>
      <c r="L1100" s="8">
        <f t="shared" si="563"/>
        <v>1.0067142899999999</v>
      </c>
      <c r="M1100" s="119">
        <f t="shared" si="550"/>
        <v>1.0083006699999999</v>
      </c>
      <c r="N1100" s="119">
        <f t="shared" si="544"/>
        <v>1.3223972489602815</v>
      </c>
      <c r="O1100" s="112">
        <f t="shared" si="549"/>
        <v>1.3312762</v>
      </c>
      <c r="P1100" s="112">
        <f t="shared" si="555"/>
        <v>0</v>
      </c>
      <c r="Q1100" s="162">
        <f t="shared" ref="Q1100:Q1163" si="566">IF(VLOOKUP(A1100,AD$10:AK$140,8)=VLOOKUP(A1099,AD$10:AK$140,8),0,VLOOKUP(A1100,AD$10:AK$140,8))</f>
        <v>0</v>
      </c>
      <c r="R1100" s="30">
        <f t="shared" ref="R1100:R1163" si="567">IF(Q1100&gt;0,VLOOKUP($A1100,$AD$10:$AI$140,6),0)</f>
        <v>0</v>
      </c>
      <c r="S1100" s="112">
        <f t="shared" si="546"/>
        <v>0</v>
      </c>
      <c r="T1100" s="122">
        <f t="shared" si="564"/>
        <v>0.20100000000000001</v>
      </c>
      <c r="U1100" s="120">
        <f t="shared" si="545"/>
        <v>17</v>
      </c>
      <c r="V1100" s="120">
        <v>252</v>
      </c>
      <c r="W1100" s="119">
        <f t="shared" si="556"/>
        <v>1.0124323099999999</v>
      </c>
      <c r="X1100" s="112">
        <f t="shared" si="557"/>
        <v>0</v>
      </c>
      <c r="Y1100" s="112">
        <f t="shared" si="558"/>
        <v>0</v>
      </c>
      <c r="Z1100" s="125" t="str">
        <f t="shared" ref="Z1100:Z1163" si="568">IF($Q1099&gt;0,VLOOKUP($A1099,$AD$10:$AM$140,9),Z1099)</f>
        <v>A+J=</v>
      </c>
      <c r="AA1100" s="117">
        <f t="shared" ref="AA1100:AA1163" si="569">IF($Q1099&gt;0,VLOOKUP($A1099,$AD$10:$AM$140,10),AA1099)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4"/>
      <c r="DO1100" s="1"/>
      <c r="DP1100" s="1"/>
      <c r="DQ1100" s="1"/>
      <c r="DR1100" s="1"/>
      <c r="DS1100" s="1"/>
      <c r="DT1100" s="1"/>
    </row>
    <row r="1101" spans="1:124" ht="12.75" x14ac:dyDescent="0.2">
      <c r="A1101" s="111">
        <f t="shared" si="559"/>
        <v>45366</v>
      </c>
      <c r="B1101" s="112">
        <f t="shared" si="552"/>
        <v>0</v>
      </c>
      <c r="C1101" s="112">
        <f t="shared" si="565"/>
        <v>0</v>
      </c>
      <c r="D1101" s="113">
        <f t="shared" si="560"/>
        <v>5692.31</v>
      </c>
      <c r="E1101" s="114">
        <f t="shared" si="547"/>
        <v>5739.56</v>
      </c>
      <c r="F1101" s="115">
        <f t="shared" si="548"/>
        <v>45311</v>
      </c>
      <c r="G1101" s="116">
        <f t="shared" si="553"/>
        <v>8.3006723105383262E-3</v>
      </c>
      <c r="H1101" s="117">
        <f t="shared" si="561"/>
        <v>45371</v>
      </c>
      <c r="I1101" s="117">
        <f t="shared" si="554"/>
        <v>45371</v>
      </c>
      <c r="J1101" s="118">
        <f t="shared" si="562"/>
        <v>21</v>
      </c>
      <c r="K1101" s="118">
        <f t="shared" si="551"/>
        <v>18</v>
      </c>
      <c r="L1101" s="8">
        <f t="shared" si="563"/>
        <v>1.00711065</v>
      </c>
      <c r="M1101" s="119">
        <f t="shared" si="550"/>
        <v>1.0083006699999999</v>
      </c>
      <c r="N1101" s="119">
        <f t="shared" si="544"/>
        <v>1.3223972489602815</v>
      </c>
      <c r="O1101" s="112">
        <f t="shared" si="549"/>
        <v>1.33180035</v>
      </c>
      <c r="P1101" s="112">
        <f t="shared" si="555"/>
        <v>0</v>
      </c>
      <c r="Q1101" s="162">
        <f t="shared" si="566"/>
        <v>0</v>
      </c>
      <c r="R1101" s="30">
        <f t="shared" si="567"/>
        <v>0</v>
      </c>
      <c r="S1101" s="112">
        <f t="shared" si="546"/>
        <v>0</v>
      </c>
      <c r="T1101" s="122">
        <f t="shared" si="564"/>
        <v>0.20100000000000001</v>
      </c>
      <c r="U1101" s="120">
        <f t="shared" si="545"/>
        <v>18</v>
      </c>
      <c r="V1101" s="120">
        <v>252</v>
      </c>
      <c r="W1101" s="119">
        <f t="shared" si="556"/>
        <v>1.0131684169999999</v>
      </c>
      <c r="X1101" s="112">
        <f t="shared" si="557"/>
        <v>0</v>
      </c>
      <c r="Y1101" s="112">
        <f t="shared" si="558"/>
        <v>0</v>
      </c>
      <c r="Z1101" s="125" t="str">
        <f t="shared" si="568"/>
        <v>A+J=</v>
      </c>
      <c r="AA1101" s="117">
        <f t="shared" si="569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4"/>
      <c r="DO1101" s="1"/>
      <c r="DP1101" s="1"/>
      <c r="DQ1101" s="1"/>
      <c r="DR1101" s="1"/>
      <c r="DS1101" s="1"/>
      <c r="DT1101" s="1"/>
    </row>
    <row r="1102" spans="1:124" ht="12.75" x14ac:dyDescent="0.2">
      <c r="A1102" s="111">
        <f t="shared" si="559"/>
        <v>45367</v>
      </c>
      <c r="B1102" s="112">
        <f t="shared" si="552"/>
        <v>0</v>
      </c>
      <c r="C1102" s="112">
        <f t="shared" si="565"/>
        <v>0</v>
      </c>
      <c r="D1102" s="113">
        <f t="shared" si="560"/>
        <v>5692.31</v>
      </c>
      <c r="E1102" s="114">
        <f t="shared" si="547"/>
        <v>5739.56</v>
      </c>
      <c r="F1102" s="115">
        <f t="shared" si="548"/>
        <v>45311</v>
      </c>
      <c r="G1102" s="116">
        <f t="shared" si="553"/>
        <v>8.3006723105383262E-3</v>
      </c>
      <c r="H1102" s="117">
        <f t="shared" si="561"/>
        <v>45371</v>
      </c>
      <c r="I1102" s="117">
        <f t="shared" si="554"/>
        <v>45371</v>
      </c>
      <c r="J1102" s="118">
        <f t="shared" si="562"/>
        <v>21</v>
      </c>
      <c r="K1102" s="118">
        <f t="shared" si="551"/>
        <v>19</v>
      </c>
      <c r="L1102" s="8">
        <f t="shared" si="563"/>
        <v>1.00750717</v>
      </c>
      <c r="M1102" s="119">
        <f t="shared" si="550"/>
        <v>1.0083006699999999</v>
      </c>
      <c r="N1102" s="119">
        <f t="shared" si="544"/>
        <v>1.3223972489602815</v>
      </c>
      <c r="O1102" s="112">
        <f t="shared" si="549"/>
        <v>1.3323247</v>
      </c>
      <c r="P1102" s="112">
        <f t="shared" si="555"/>
        <v>0</v>
      </c>
      <c r="Q1102" s="162">
        <f t="shared" si="566"/>
        <v>0</v>
      </c>
      <c r="R1102" s="30">
        <f t="shared" si="567"/>
        <v>0</v>
      </c>
      <c r="S1102" s="112">
        <f t="shared" si="546"/>
        <v>0</v>
      </c>
      <c r="T1102" s="122">
        <f t="shared" si="564"/>
        <v>0.20100000000000001</v>
      </c>
      <c r="U1102" s="120">
        <f t="shared" si="545"/>
        <v>19</v>
      </c>
      <c r="V1102" s="120">
        <v>252</v>
      </c>
      <c r="W1102" s="119">
        <f t="shared" si="556"/>
        <v>1.0139050590000001</v>
      </c>
      <c r="X1102" s="112">
        <f t="shared" si="557"/>
        <v>0</v>
      </c>
      <c r="Y1102" s="112">
        <f t="shared" si="558"/>
        <v>0</v>
      </c>
      <c r="Z1102" s="125" t="str">
        <f t="shared" si="568"/>
        <v>A+J=</v>
      </c>
      <c r="AA1102" s="117">
        <f t="shared" si="569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4"/>
      <c r="DO1102" s="1"/>
      <c r="DP1102" s="1"/>
      <c r="DQ1102" s="1"/>
      <c r="DR1102" s="1"/>
      <c r="DS1102" s="1"/>
      <c r="DT1102" s="1"/>
    </row>
    <row r="1103" spans="1:124" ht="12.75" x14ac:dyDescent="0.2">
      <c r="A1103" s="111">
        <f t="shared" si="559"/>
        <v>45368</v>
      </c>
      <c r="B1103" s="112">
        <f t="shared" si="552"/>
        <v>0</v>
      </c>
      <c r="C1103" s="112">
        <f t="shared" si="565"/>
        <v>0</v>
      </c>
      <c r="D1103" s="113">
        <f t="shared" si="560"/>
        <v>5692.31</v>
      </c>
      <c r="E1103" s="114">
        <f t="shared" si="547"/>
        <v>5739.56</v>
      </c>
      <c r="F1103" s="115">
        <f t="shared" si="548"/>
        <v>45311</v>
      </c>
      <c r="G1103" s="116">
        <f t="shared" si="553"/>
        <v>8.3006723105383262E-3</v>
      </c>
      <c r="H1103" s="117">
        <f t="shared" si="561"/>
        <v>45371</v>
      </c>
      <c r="I1103" s="117">
        <f t="shared" si="554"/>
        <v>45371</v>
      </c>
      <c r="J1103" s="118">
        <f t="shared" si="562"/>
        <v>21</v>
      </c>
      <c r="K1103" s="118">
        <f t="shared" si="551"/>
        <v>19</v>
      </c>
      <c r="L1103" s="8">
        <f t="shared" si="563"/>
        <v>1.00750717</v>
      </c>
      <c r="M1103" s="119">
        <f t="shared" si="550"/>
        <v>1.0083006699999999</v>
      </c>
      <c r="N1103" s="119">
        <f t="shared" si="544"/>
        <v>1.3223972489602815</v>
      </c>
      <c r="O1103" s="112">
        <f t="shared" si="549"/>
        <v>1.3323247</v>
      </c>
      <c r="P1103" s="112">
        <f t="shared" si="555"/>
        <v>0</v>
      </c>
      <c r="Q1103" s="162">
        <f t="shared" si="566"/>
        <v>0</v>
      </c>
      <c r="R1103" s="30">
        <f t="shared" si="567"/>
        <v>0</v>
      </c>
      <c r="S1103" s="112">
        <f t="shared" si="546"/>
        <v>0</v>
      </c>
      <c r="T1103" s="122">
        <f t="shared" si="564"/>
        <v>0.20100000000000001</v>
      </c>
      <c r="U1103" s="120">
        <f t="shared" si="545"/>
        <v>19</v>
      </c>
      <c r="V1103" s="120">
        <v>252</v>
      </c>
      <c r="W1103" s="119">
        <f t="shared" si="556"/>
        <v>1.0139050590000001</v>
      </c>
      <c r="X1103" s="112">
        <f t="shared" si="557"/>
        <v>0</v>
      </c>
      <c r="Y1103" s="112">
        <f t="shared" si="558"/>
        <v>0</v>
      </c>
      <c r="Z1103" s="125" t="str">
        <f t="shared" si="568"/>
        <v>A+J=</v>
      </c>
      <c r="AA1103" s="117">
        <f t="shared" si="569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4"/>
      <c r="DO1103" s="1"/>
      <c r="DP1103" s="1"/>
      <c r="DQ1103" s="1"/>
      <c r="DR1103" s="1"/>
      <c r="DS1103" s="1"/>
      <c r="DT1103" s="1"/>
    </row>
    <row r="1104" spans="1:124" ht="12.75" x14ac:dyDescent="0.2">
      <c r="A1104" s="111">
        <f t="shared" si="559"/>
        <v>45369</v>
      </c>
      <c r="B1104" s="112">
        <f t="shared" si="552"/>
        <v>0</v>
      </c>
      <c r="C1104" s="112">
        <f t="shared" si="565"/>
        <v>0</v>
      </c>
      <c r="D1104" s="113">
        <f t="shared" si="560"/>
        <v>5692.31</v>
      </c>
      <c r="E1104" s="114">
        <f t="shared" si="547"/>
        <v>5739.56</v>
      </c>
      <c r="F1104" s="115">
        <f t="shared" si="548"/>
        <v>45311</v>
      </c>
      <c r="G1104" s="116">
        <f t="shared" si="553"/>
        <v>8.3006723105383262E-3</v>
      </c>
      <c r="H1104" s="117">
        <f t="shared" si="561"/>
        <v>45371</v>
      </c>
      <c r="I1104" s="117">
        <f t="shared" si="554"/>
        <v>45371</v>
      </c>
      <c r="J1104" s="118">
        <f t="shared" si="562"/>
        <v>21</v>
      </c>
      <c r="K1104" s="118">
        <f t="shared" si="551"/>
        <v>19</v>
      </c>
      <c r="L1104" s="8">
        <f t="shared" si="563"/>
        <v>1.00750717</v>
      </c>
      <c r="M1104" s="119">
        <f t="shared" si="550"/>
        <v>1.0083006699999999</v>
      </c>
      <c r="N1104" s="119">
        <f t="shared" si="544"/>
        <v>1.3223972489602815</v>
      </c>
      <c r="O1104" s="112">
        <f t="shared" si="549"/>
        <v>1.3323247</v>
      </c>
      <c r="P1104" s="112">
        <f t="shared" si="555"/>
        <v>0</v>
      </c>
      <c r="Q1104" s="162">
        <f t="shared" si="566"/>
        <v>0</v>
      </c>
      <c r="R1104" s="30">
        <f t="shared" si="567"/>
        <v>0</v>
      </c>
      <c r="S1104" s="112">
        <f t="shared" si="546"/>
        <v>0</v>
      </c>
      <c r="T1104" s="122">
        <f t="shared" si="564"/>
        <v>0.20100000000000001</v>
      </c>
      <c r="U1104" s="120">
        <f t="shared" si="545"/>
        <v>19</v>
      </c>
      <c r="V1104" s="120">
        <v>252</v>
      </c>
      <c r="W1104" s="119">
        <f t="shared" si="556"/>
        <v>1.0139050590000001</v>
      </c>
      <c r="X1104" s="112">
        <f t="shared" si="557"/>
        <v>0</v>
      </c>
      <c r="Y1104" s="112">
        <f t="shared" si="558"/>
        <v>0</v>
      </c>
      <c r="Z1104" s="125" t="str">
        <f t="shared" si="568"/>
        <v>A+J=</v>
      </c>
      <c r="AA1104" s="117">
        <f t="shared" si="569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4"/>
      <c r="DO1104" s="1"/>
      <c r="DP1104" s="1"/>
      <c r="DQ1104" s="1"/>
      <c r="DR1104" s="1"/>
      <c r="DS1104" s="1"/>
      <c r="DT1104" s="1"/>
    </row>
    <row r="1105" spans="1:124" ht="12.75" x14ac:dyDescent="0.2">
      <c r="A1105" s="111">
        <f t="shared" si="559"/>
        <v>45370</v>
      </c>
      <c r="B1105" s="112">
        <f t="shared" si="552"/>
        <v>0</v>
      </c>
      <c r="C1105" s="112">
        <f t="shared" si="565"/>
        <v>0</v>
      </c>
      <c r="D1105" s="113">
        <f t="shared" si="560"/>
        <v>5692.31</v>
      </c>
      <c r="E1105" s="114">
        <f t="shared" si="547"/>
        <v>5739.56</v>
      </c>
      <c r="F1105" s="115">
        <f t="shared" si="548"/>
        <v>45311</v>
      </c>
      <c r="G1105" s="116">
        <f t="shared" si="553"/>
        <v>8.3006723105383262E-3</v>
      </c>
      <c r="H1105" s="117">
        <f t="shared" si="561"/>
        <v>45371</v>
      </c>
      <c r="I1105" s="117">
        <f t="shared" si="554"/>
        <v>45371</v>
      </c>
      <c r="J1105" s="118">
        <f t="shared" si="562"/>
        <v>21</v>
      </c>
      <c r="K1105" s="118">
        <f t="shared" si="551"/>
        <v>20</v>
      </c>
      <c r="L1105" s="8">
        <f t="shared" si="563"/>
        <v>1.00790384</v>
      </c>
      <c r="M1105" s="119">
        <f t="shared" si="550"/>
        <v>1.0083006699999999</v>
      </c>
      <c r="N1105" s="119">
        <f t="shared" si="544"/>
        <v>1.3223972489602815</v>
      </c>
      <c r="O1105" s="112">
        <f t="shared" si="549"/>
        <v>1.3328492599999999</v>
      </c>
      <c r="P1105" s="112">
        <f t="shared" si="555"/>
        <v>0</v>
      </c>
      <c r="Q1105" s="162">
        <f t="shared" si="566"/>
        <v>0</v>
      </c>
      <c r="R1105" s="30">
        <f t="shared" si="567"/>
        <v>0</v>
      </c>
      <c r="S1105" s="112">
        <f t="shared" si="546"/>
        <v>0</v>
      </c>
      <c r="T1105" s="122">
        <f t="shared" si="564"/>
        <v>0.20100000000000001</v>
      </c>
      <c r="U1105" s="120">
        <f t="shared" si="545"/>
        <v>20</v>
      </c>
      <c r="V1105" s="120">
        <v>252</v>
      </c>
      <c r="W1105" s="119">
        <f t="shared" si="556"/>
        <v>1.0146422369999999</v>
      </c>
      <c r="X1105" s="112">
        <f t="shared" si="557"/>
        <v>0</v>
      </c>
      <c r="Y1105" s="112">
        <f t="shared" si="558"/>
        <v>0</v>
      </c>
      <c r="Z1105" s="125" t="str">
        <f t="shared" si="568"/>
        <v>A+J=</v>
      </c>
      <c r="AA1105" s="117">
        <f t="shared" si="569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4"/>
      <c r="DO1105" s="1"/>
      <c r="DP1105" s="1"/>
      <c r="DQ1105" s="1"/>
      <c r="DR1105" s="1"/>
      <c r="DS1105" s="1"/>
      <c r="DT1105" s="1"/>
    </row>
    <row r="1106" spans="1:124" ht="12.75" x14ac:dyDescent="0.2">
      <c r="A1106" s="111">
        <f t="shared" si="559"/>
        <v>45371</v>
      </c>
      <c r="B1106" s="112">
        <f t="shared" si="552"/>
        <v>0</v>
      </c>
      <c r="C1106" s="112">
        <f t="shared" si="565"/>
        <v>0</v>
      </c>
      <c r="D1106" s="113">
        <f t="shared" si="560"/>
        <v>5692.31</v>
      </c>
      <c r="E1106" s="114">
        <f t="shared" si="547"/>
        <v>5739.56</v>
      </c>
      <c r="F1106" s="115">
        <f t="shared" si="548"/>
        <v>45311</v>
      </c>
      <c r="G1106" s="116">
        <f t="shared" si="553"/>
        <v>8.3006723105383262E-3</v>
      </c>
      <c r="H1106" s="117">
        <f t="shared" si="561"/>
        <v>45404</v>
      </c>
      <c r="I1106" s="117">
        <f t="shared" si="554"/>
        <v>45371</v>
      </c>
      <c r="J1106" s="118">
        <f t="shared" si="562"/>
        <v>21</v>
      </c>
      <c r="K1106" s="118">
        <f t="shared" si="551"/>
        <v>21</v>
      </c>
      <c r="L1106" s="8">
        <f t="shared" si="563"/>
        <v>1.0083006699999999</v>
      </c>
      <c r="M1106" s="119">
        <f t="shared" si="550"/>
        <v>1.0083006699999999</v>
      </c>
      <c r="N1106" s="119">
        <f t="shared" si="544"/>
        <v>1.3223972489602815</v>
      </c>
      <c r="O1106" s="112">
        <f t="shared" si="549"/>
        <v>1.3333740300000001</v>
      </c>
      <c r="P1106" s="112">
        <f t="shared" si="555"/>
        <v>0</v>
      </c>
      <c r="Q1106" s="162">
        <f t="shared" si="566"/>
        <v>36</v>
      </c>
      <c r="R1106" s="30">
        <f t="shared" si="567"/>
        <v>8.9617000000000002E-2</v>
      </c>
      <c r="S1106" s="112">
        <f t="shared" si="546"/>
        <v>0</v>
      </c>
      <c r="T1106" s="122">
        <f t="shared" si="564"/>
        <v>0.20100000000000001</v>
      </c>
      <c r="U1106" s="120">
        <f t="shared" si="545"/>
        <v>21</v>
      </c>
      <c r="V1106" s="120">
        <v>252</v>
      </c>
      <c r="W1106" s="119">
        <f t="shared" si="556"/>
        <v>1.0153799509999999</v>
      </c>
      <c r="X1106" s="112">
        <f t="shared" si="557"/>
        <v>0</v>
      </c>
      <c r="Y1106" s="112">
        <f t="shared" si="558"/>
        <v>0</v>
      </c>
      <c r="Z1106" s="125" t="str">
        <f t="shared" si="568"/>
        <v>A+J=</v>
      </c>
      <c r="AA1106" s="117">
        <f t="shared" si="569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4"/>
      <c r="DO1106" s="1"/>
      <c r="DP1106" s="1"/>
      <c r="DQ1106" s="1"/>
      <c r="DR1106" s="1"/>
      <c r="DS1106" s="1"/>
      <c r="DT1106" s="1"/>
    </row>
    <row r="1107" spans="1:124" ht="12.75" x14ac:dyDescent="0.2">
      <c r="A1107" s="111">
        <f t="shared" si="559"/>
        <v>45372</v>
      </c>
      <c r="B1107" s="112">
        <f t="shared" si="552"/>
        <v>0</v>
      </c>
      <c r="C1107" s="112">
        <f t="shared" si="565"/>
        <v>0</v>
      </c>
      <c r="D1107" s="113">
        <f t="shared" si="560"/>
        <v>5692.31</v>
      </c>
      <c r="E1107" s="114">
        <f t="shared" si="547"/>
        <v>5739.56</v>
      </c>
      <c r="F1107" s="115">
        <f t="shared" si="548"/>
        <v>45342</v>
      </c>
      <c r="G1107" s="116">
        <f t="shared" si="553"/>
        <v>8.3006723105383262E-3</v>
      </c>
      <c r="H1107" s="117">
        <f t="shared" si="561"/>
        <v>45404</v>
      </c>
      <c r="I1107" s="117">
        <f t="shared" si="554"/>
        <v>45404</v>
      </c>
      <c r="J1107" s="118">
        <f t="shared" si="562"/>
        <v>22</v>
      </c>
      <c r="K1107" s="118">
        <f t="shared" si="551"/>
        <v>1</v>
      </c>
      <c r="L1107" s="8">
        <f t="shared" si="563"/>
        <v>1.00037581</v>
      </c>
      <c r="M1107" s="119">
        <f t="shared" si="550"/>
        <v>1.0083006699999999</v>
      </c>
      <c r="N1107" s="119">
        <f t="shared" si="544"/>
        <v>1.3333740321328085</v>
      </c>
      <c r="O1107" s="112">
        <f t="shared" si="549"/>
        <v>1.3338751200000001</v>
      </c>
      <c r="P1107" s="112">
        <f t="shared" si="555"/>
        <v>0</v>
      </c>
      <c r="Q1107" s="162">
        <f t="shared" si="566"/>
        <v>0</v>
      </c>
      <c r="R1107" s="30">
        <f t="shared" si="567"/>
        <v>0</v>
      </c>
      <c r="S1107" s="112">
        <f t="shared" si="546"/>
        <v>0</v>
      </c>
      <c r="T1107" s="122">
        <f t="shared" si="564"/>
        <v>0.20100000000000001</v>
      </c>
      <c r="U1107" s="120">
        <f t="shared" si="545"/>
        <v>1</v>
      </c>
      <c r="V1107" s="120">
        <v>252</v>
      </c>
      <c r="W1107" s="119">
        <f t="shared" si="556"/>
        <v>1.000727068</v>
      </c>
      <c r="X1107" s="112">
        <f t="shared" si="557"/>
        <v>0</v>
      </c>
      <c r="Y1107" s="112">
        <f t="shared" si="558"/>
        <v>0</v>
      </c>
      <c r="Z1107" s="125" t="str">
        <f t="shared" si="568"/>
        <v>A+J=</v>
      </c>
      <c r="AA1107" s="117">
        <f t="shared" si="569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4"/>
      <c r="DO1107" s="1"/>
      <c r="DP1107" s="1"/>
      <c r="DQ1107" s="1"/>
      <c r="DR1107" s="1"/>
      <c r="DS1107" s="1"/>
      <c r="DT1107" s="1"/>
    </row>
    <row r="1108" spans="1:124" ht="12.75" x14ac:dyDescent="0.2">
      <c r="A1108" s="111">
        <f t="shared" si="559"/>
        <v>45373</v>
      </c>
      <c r="B1108" s="112">
        <f t="shared" si="552"/>
        <v>0</v>
      </c>
      <c r="C1108" s="112">
        <f t="shared" si="565"/>
        <v>0</v>
      </c>
      <c r="D1108" s="113">
        <f t="shared" si="560"/>
        <v>5692.31</v>
      </c>
      <c r="E1108" s="114">
        <f t="shared" si="547"/>
        <v>5739.56</v>
      </c>
      <c r="F1108" s="115">
        <f t="shared" si="548"/>
        <v>45342</v>
      </c>
      <c r="G1108" s="116">
        <f t="shared" si="553"/>
        <v>8.3006723105383262E-3</v>
      </c>
      <c r="H1108" s="117">
        <f t="shared" si="561"/>
        <v>45404</v>
      </c>
      <c r="I1108" s="117">
        <f t="shared" si="554"/>
        <v>45404</v>
      </c>
      <c r="J1108" s="118">
        <f t="shared" si="562"/>
        <v>22</v>
      </c>
      <c r="K1108" s="118">
        <f t="shared" si="551"/>
        <v>2</v>
      </c>
      <c r="L1108" s="8">
        <f t="shared" si="563"/>
        <v>1.0007517699999999</v>
      </c>
      <c r="M1108" s="119">
        <f t="shared" si="550"/>
        <v>1.0083006699999999</v>
      </c>
      <c r="N1108" s="119">
        <f t="shared" si="544"/>
        <v>1.3333740321328085</v>
      </c>
      <c r="O1108" s="112">
        <f t="shared" si="549"/>
        <v>1.3343764199999999</v>
      </c>
      <c r="P1108" s="112">
        <f t="shared" si="555"/>
        <v>0</v>
      </c>
      <c r="Q1108" s="162">
        <f t="shared" si="566"/>
        <v>0</v>
      </c>
      <c r="R1108" s="30">
        <f t="shared" si="567"/>
        <v>0</v>
      </c>
      <c r="S1108" s="112">
        <f t="shared" si="546"/>
        <v>0</v>
      </c>
      <c r="T1108" s="122">
        <f t="shared" si="564"/>
        <v>0.20100000000000001</v>
      </c>
      <c r="U1108" s="120">
        <f t="shared" si="545"/>
        <v>2</v>
      </c>
      <c r="V1108" s="120">
        <v>252</v>
      </c>
      <c r="W1108" s="119">
        <f t="shared" si="556"/>
        <v>1.0014546639999999</v>
      </c>
      <c r="X1108" s="112">
        <f t="shared" si="557"/>
        <v>0</v>
      </c>
      <c r="Y1108" s="112">
        <f t="shared" si="558"/>
        <v>0</v>
      </c>
      <c r="Z1108" s="125" t="str">
        <f t="shared" si="568"/>
        <v>A+J=</v>
      </c>
      <c r="AA1108" s="117">
        <f t="shared" si="569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4"/>
      <c r="DO1108" s="1"/>
      <c r="DP1108" s="1"/>
      <c r="DQ1108" s="1"/>
      <c r="DR1108" s="1"/>
      <c r="DS1108" s="1"/>
      <c r="DT1108" s="1"/>
    </row>
    <row r="1109" spans="1:124" ht="12.75" x14ac:dyDescent="0.2">
      <c r="A1109" s="111">
        <f t="shared" si="559"/>
        <v>45374</v>
      </c>
      <c r="B1109" s="112">
        <f t="shared" si="552"/>
        <v>0</v>
      </c>
      <c r="C1109" s="112">
        <f t="shared" si="565"/>
        <v>0</v>
      </c>
      <c r="D1109" s="113">
        <f t="shared" si="560"/>
        <v>5692.31</v>
      </c>
      <c r="E1109" s="114">
        <f t="shared" si="547"/>
        <v>5739.56</v>
      </c>
      <c r="F1109" s="115">
        <f t="shared" si="548"/>
        <v>45342</v>
      </c>
      <c r="G1109" s="116">
        <f t="shared" si="553"/>
        <v>8.3006723105383262E-3</v>
      </c>
      <c r="H1109" s="117">
        <f t="shared" si="561"/>
        <v>45404</v>
      </c>
      <c r="I1109" s="117">
        <f t="shared" si="554"/>
        <v>45404</v>
      </c>
      <c r="J1109" s="118">
        <f t="shared" si="562"/>
        <v>22</v>
      </c>
      <c r="K1109" s="118">
        <f t="shared" si="551"/>
        <v>3</v>
      </c>
      <c r="L1109" s="8">
        <f t="shared" si="563"/>
        <v>1.0011278699999999</v>
      </c>
      <c r="M1109" s="119">
        <f t="shared" si="550"/>
        <v>1.0083006699999999</v>
      </c>
      <c r="N1109" s="119">
        <f t="shared" si="544"/>
        <v>1.3333740321328085</v>
      </c>
      <c r="O1109" s="112">
        <f t="shared" si="549"/>
        <v>1.3348779</v>
      </c>
      <c r="P1109" s="112">
        <f t="shared" si="555"/>
        <v>0</v>
      </c>
      <c r="Q1109" s="162">
        <f t="shared" si="566"/>
        <v>0</v>
      </c>
      <c r="R1109" s="30">
        <f t="shared" si="567"/>
        <v>0</v>
      </c>
      <c r="S1109" s="112">
        <f t="shared" si="546"/>
        <v>0</v>
      </c>
      <c r="T1109" s="122">
        <f t="shared" si="564"/>
        <v>0.20100000000000001</v>
      </c>
      <c r="U1109" s="120">
        <f t="shared" si="545"/>
        <v>3</v>
      </c>
      <c r="V1109" s="120">
        <v>252</v>
      </c>
      <c r="W1109" s="119">
        <f t="shared" si="556"/>
        <v>1.00218279</v>
      </c>
      <c r="X1109" s="112">
        <f t="shared" si="557"/>
        <v>0</v>
      </c>
      <c r="Y1109" s="112">
        <f t="shared" si="558"/>
        <v>0</v>
      </c>
      <c r="Z1109" s="125" t="str">
        <f t="shared" si="568"/>
        <v>A+J=</v>
      </c>
      <c r="AA1109" s="117">
        <f t="shared" si="569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4"/>
      <c r="DO1109" s="1"/>
      <c r="DP1109" s="1"/>
      <c r="DQ1109" s="1"/>
      <c r="DR1109" s="1"/>
      <c r="DS1109" s="1"/>
      <c r="DT1109" s="1"/>
    </row>
    <row r="1110" spans="1:124" ht="12.75" x14ac:dyDescent="0.2">
      <c r="A1110" s="111">
        <f t="shared" si="559"/>
        <v>45375</v>
      </c>
      <c r="B1110" s="112">
        <f t="shared" si="552"/>
        <v>0</v>
      </c>
      <c r="C1110" s="112">
        <f t="shared" si="565"/>
        <v>0</v>
      </c>
      <c r="D1110" s="113">
        <f t="shared" si="560"/>
        <v>5692.31</v>
      </c>
      <c r="E1110" s="114">
        <f t="shared" si="547"/>
        <v>5739.56</v>
      </c>
      <c r="F1110" s="115">
        <f t="shared" si="548"/>
        <v>45342</v>
      </c>
      <c r="G1110" s="116">
        <f t="shared" si="553"/>
        <v>8.3006723105383262E-3</v>
      </c>
      <c r="H1110" s="117">
        <f t="shared" si="561"/>
        <v>45404</v>
      </c>
      <c r="I1110" s="117">
        <f t="shared" si="554"/>
        <v>45404</v>
      </c>
      <c r="J1110" s="118">
        <f t="shared" si="562"/>
        <v>22</v>
      </c>
      <c r="K1110" s="118">
        <f t="shared" si="551"/>
        <v>3</v>
      </c>
      <c r="L1110" s="8">
        <f t="shared" si="563"/>
        <v>1.0011278699999999</v>
      </c>
      <c r="M1110" s="119">
        <f t="shared" si="550"/>
        <v>1.0083006699999999</v>
      </c>
      <c r="N1110" s="119">
        <f t="shared" si="544"/>
        <v>1.3333740321328085</v>
      </c>
      <c r="O1110" s="112">
        <f t="shared" si="549"/>
        <v>1.3348779</v>
      </c>
      <c r="P1110" s="112">
        <f t="shared" si="555"/>
        <v>0</v>
      </c>
      <c r="Q1110" s="162">
        <f t="shared" si="566"/>
        <v>0</v>
      </c>
      <c r="R1110" s="30">
        <f t="shared" si="567"/>
        <v>0</v>
      </c>
      <c r="S1110" s="112">
        <f t="shared" si="546"/>
        <v>0</v>
      </c>
      <c r="T1110" s="122">
        <f t="shared" si="564"/>
        <v>0.20100000000000001</v>
      </c>
      <c r="U1110" s="120">
        <f t="shared" si="545"/>
        <v>3</v>
      </c>
      <c r="V1110" s="120">
        <v>252</v>
      </c>
      <c r="W1110" s="119">
        <f t="shared" si="556"/>
        <v>1.00218279</v>
      </c>
      <c r="X1110" s="112">
        <f t="shared" si="557"/>
        <v>0</v>
      </c>
      <c r="Y1110" s="112">
        <f t="shared" si="558"/>
        <v>0</v>
      </c>
      <c r="Z1110" s="125" t="str">
        <f t="shared" si="568"/>
        <v>A+J=</v>
      </c>
      <c r="AA1110" s="117">
        <f t="shared" si="569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4"/>
      <c r="DO1110" s="1"/>
      <c r="DP1110" s="1"/>
      <c r="DQ1110" s="1"/>
      <c r="DR1110" s="1"/>
      <c r="DS1110" s="1"/>
      <c r="DT1110" s="1"/>
    </row>
    <row r="1111" spans="1:124" ht="12.75" x14ac:dyDescent="0.2">
      <c r="A1111" s="111">
        <f t="shared" si="559"/>
        <v>45376</v>
      </c>
      <c r="B1111" s="112">
        <f t="shared" si="552"/>
        <v>0</v>
      </c>
      <c r="C1111" s="112">
        <f t="shared" si="565"/>
        <v>0</v>
      </c>
      <c r="D1111" s="113">
        <f t="shared" si="560"/>
        <v>5692.31</v>
      </c>
      <c r="E1111" s="114">
        <f t="shared" si="547"/>
        <v>5739.56</v>
      </c>
      <c r="F1111" s="115">
        <f t="shared" si="548"/>
        <v>45342</v>
      </c>
      <c r="G1111" s="116">
        <f t="shared" si="553"/>
        <v>8.3006723105383262E-3</v>
      </c>
      <c r="H1111" s="117">
        <f t="shared" si="561"/>
        <v>45404</v>
      </c>
      <c r="I1111" s="117">
        <f t="shared" si="554"/>
        <v>45404</v>
      </c>
      <c r="J1111" s="118">
        <f t="shared" si="562"/>
        <v>22</v>
      </c>
      <c r="K1111" s="118">
        <f t="shared" si="551"/>
        <v>3</v>
      </c>
      <c r="L1111" s="8">
        <f t="shared" si="563"/>
        <v>1.0011278699999999</v>
      </c>
      <c r="M1111" s="119">
        <f t="shared" si="550"/>
        <v>1.0083006699999999</v>
      </c>
      <c r="N1111" s="119">
        <f t="shared" si="544"/>
        <v>1.3333740321328085</v>
      </c>
      <c r="O1111" s="112">
        <f t="shared" si="549"/>
        <v>1.3348779</v>
      </c>
      <c r="P1111" s="112">
        <f t="shared" si="555"/>
        <v>0</v>
      </c>
      <c r="Q1111" s="162">
        <f t="shared" si="566"/>
        <v>0</v>
      </c>
      <c r="R1111" s="30">
        <f t="shared" si="567"/>
        <v>0</v>
      </c>
      <c r="S1111" s="112">
        <f t="shared" si="546"/>
        <v>0</v>
      </c>
      <c r="T1111" s="122">
        <f t="shared" si="564"/>
        <v>0.20100000000000001</v>
      </c>
      <c r="U1111" s="120">
        <f t="shared" si="545"/>
        <v>3</v>
      </c>
      <c r="V1111" s="120">
        <v>252</v>
      </c>
      <c r="W1111" s="119">
        <f t="shared" si="556"/>
        <v>1.00218279</v>
      </c>
      <c r="X1111" s="112">
        <f t="shared" si="557"/>
        <v>0</v>
      </c>
      <c r="Y1111" s="112">
        <f t="shared" si="558"/>
        <v>0</v>
      </c>
      <c r="Z1111" s="125" t="str">
        <f t="shared" si="568"/>
        <v>A+J=</v>
      </c>
      <c r="AA1111" s="117">
        <f t="shared" si="569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4"/>
      <c r="DO1111" s="1"/>
      <c r="DP1111" s="1"/>
      <c r="DQ1111" s="1"/>
      <c r="DR1111" s="1"/>
      <c r="DS1111" s="1"/>
      <c r="DT1111" s="1"/>
    </row>
    <row r="1112" spans="1:124" ht="12.75" x14ac:dyDescent="0.2">
      <c r="A1112" s="111">
        <f t="shared" si="559"/>
        <v>45377</v>
      </c>
      <c r="B1112" s="112">
        <f t="shared" si="552"/>
        <v>0</v>
      </c>
      <c r="C1112" s="112">
        <f t="shared" si="565"/>
        <v>0</v>
      </c>
      <c r="D1112" s="113">
        <f t="shared" si="560"/>
        <v>5692.31</v>
      </c>
      <c r="E1112" s="114">
        <f t="shared" si="547"/>
        <v>5739.56</v>
      </c>
      <c r="F1112" s="115">
        <f t="shared" si="548"/>
        <v>45342</v>
      </c>
      <c r="G1112" s="116">
        <f t="shared" si="553"/>
        <v>8.3006723105383262E-3</v>
      </c>
      <c r="H1112" s="117">
        <f t="shared" si="561"/>
        <v>45404</v>
      </c>
      <c r="I1112" s="117">
        <f t="shared" si="554"/>
        <v>45404</v>
      </c>
      <c r="J1112" s="118">
        <f t="shared" si="562"/>
        <v>22</v>
      </c>
      <c r="K1112" s="118">
        <f t="shared" si="551"/>
        <v>4</v>
      </c>
      <c r="L1112" s="8">
        <f t="shared" si="563"/>
        <v>1.0015041099999999</v>
      </c>
      <c r="M1112" s="119">
        <f t="shared" si="550"/>
        <v>1.0083006699999999</v>
      </c>
      <c r="N1112" s="119">
        <f t="shared" si="544"/>
        <v>1.3333740321328085</v>
      </c>
      <c r="O1112" s="112">
        <f t="shared" si="549"/>
        <v>1.33537957</v>
      </c>
      <c r="P1112" s="112">
        <f t="shared" si="555"/>
        <v>0</v>
      </c>
      <c r="Q1112" s="162">
        <f t="shared" si="566"/>
        <v>0</v>
      </c>
      <c r="R1112" s="30">
        <f t="shared" si="567"/>
        <v>0</v>
      </c>
      <c r="S1112" s="112">
        <f t="shared" si="546"/>
        <v>0</v>
      </c>
      <c r="T1112" s="122">
        <f t="shared" si="564"/>
        <v>0.20100000000000001</v>
      </c>
      <c r="U1112" s="120">
        <f t="shared" si="545"/>
        <v>4</v>
      </c>
      <c r="V1112" s="120">
        <v>252</v>
      </c>
      <c r="W1112" s="119">
        <f t="shared" si="556"/>
        <v>1.0029114450000001</v>
      </c>
      <c r="X1112" s="112">
        <f t="shared" si="557"/>
        <v>0</v>
      </c>
      <c r="Y1112" s="112">
        <f t="shared" si="558"/>
        <v>0</v>
      </c>
      <c r="Z1112" s="125" t="str">
        <f t="shared" si="568"/>
        <v>A+J=</v>
      </c>
      <c r="AA1112" s="117">
        <f t="shared" si="569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4"/>
      <c r="DO1112" s="1"/>
      <c r="DP1112" s="1"/>
      <c r="DQ1112" s="1"/>
      <c r="DR1112" s="1"/>
      <c r="DS1112" s="1"/>
      <c r="DT1112" s="1"/>
    </row>
    <row r="1113" spans="1:124" ht="12.75" x14ac:dyDescent="0.2">
      <c r="A1113" s="111">
        <f t="shared" si="559"/>
        <v>45378</v>
      </c>
      <c r="B1113" s="112">
        <f t="shared" si="552"/>
        <v>0</v>
      </c>
      <c r="C1113" s="112">
        <f t="shared" si="565"/>
        <v>0</v>
      </c>
      <c r="D1113" s="113">
        <f t="shared" si="560"/>
        <v>5692.31</v>
      </c>
      <c r="E1113" s="114">
        <f t="shared" si="547"/>
        <v>5739.56</v>
      </c>
      <c r="F1113" s="115">
        <f t="shared" si="548"/>
        <v>45342</v>
      </c>
      <c r="G1113" s="116">
        <f t="shared" si="553"/>
        <v>8.3006723105383262E-3</v>
      </c>
      <c r="H1113" s="117">
        <f t="shared" si="561"/>
        <v>45404</v>
      </c>
      <c r="I1113" s="117">
        <f t="shared" si="554"/>
        <v>45404</v>
      </c>
      <c r="J1113" s="118">
        <f t="shared" si="562"/>
        <v>22</v>
      </c>
      <c r="K1113" s="118">
        <f t="shared" si="551"/>
        <v>5</v>
      </c>
      <c r="L1113" s="8">
        <f t="shared" si="563"/>
        <v>1.00188049</v>
      </c>
      <c r="M1113" s="119">
        <f t="shared" si="550"/>
        <v>1.0083006699999999</v>
      </c>
      <c r="N1113" s="119">
        <f t="shared" si="544"/>
        <v>1.3333740321328085</v>
      </c>
      <c r="O1113" s="112">
        <f t="shared" si="549"/>
        <v>1.33588142</v>
      </c>
      <c r="P1113" s="112">
        <f t="shared" si="555"/>
        <v>0</v>
      </c>
      <c r="Q1113" s="162">
        <f t="shared" si="566"/>
        <v>0</v>
      </c>
      <c r="R1113" s="30">
        <f t="shared" si="567"/>
        <v>0</v>
      </c>
      <c r="S1113" s="112">
        <f t="shared" si="546"/>
        <v>0</v>
      </c>
      <c r="T1113" s="122">
        <f t="shared" si="564"/>
        <v>0.20100000000000001</v>
      </c>
      <c r="U1113" s="120">
        <f t="shared" si="545"/>
        <v>5</v>
      </c>
      <c r="V1113" s="120">
        <v>252</v>
      </c>
      <c r="W1113" s="119">
        <f t="shared" si="556"/>
        <v>1.00364063</v>
      </c>
      <c r="X1113" s="112">
        <f t="shared" si="557"/>
        <v>0</v>
      </c>
      <c r="Y1113" s="112">
        <f t="shared" si="558"/>
        <v>0</v>
      </c>
      <c r="Z1113" s="125" t="str">
        <f t="shared" si="568"/>
        <v>A+J=</v>
      </c>
      <c r="AA1113" s="117">
        <f t="shared" si="569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4"/>
      <c r="DO1113" s="1"/>
      <c r="DP1113" s="1"/>
      <c r="DQ1113" s="1"/>
      <c r="DR1113" s="1"/>
      <c r="DS1113" s="1"/>
      <c r="DT1113" s="1"/>
    </row>
    <row r="1114" spans="1:124" ht="12.75" x14ac:dyDescent="0.2">
      <c r="A1114" s="111">
        <f t="shared" si="559"/>
        <v>45379</v>
      </c>
      <c r="B1114" s="112">
        <f t="shared" si="552"/>
        <v>0</v>
      </c>
      <c r="C1114" s="112">
        <f t="shared" si="565"/>
        <v>0</v>
      </c>
      <c r="D1114" s="113">
        <f t="shared" si="560"/>
        <v>5692.31</v>
      </c>
      <c r="E1114" s="114">
        <f t="shared" si="547"/>
        <v>5739.56</v>
      </c>
      <c r="F1114" s="115">
        <f t="shared" si="548"/>
        <v>45342</v>
      </c>
      <c r="G1114" s="116">
        <f t="shared" si="553"/>
        <v>8.3006723105383262E-3</v>
      </c>
      <c r="H1114" s="117">
        <f t="shared" si="561"/>
        <v>45404</v>
      </c>
      <c r="I1114" s="117">
        <f t="shared" si="554"/>
        <v>45404</v>
      </c>
      <c r="J1114" s="118">
        <f t="shared" si="562"/>
        <v>22</v>
      </c>
      <c r="K1114" s="118">
        <f t="shared" si="551"/>
        <v>6</v>
      </c>
      <c r="L1114" s="8">
        <f t="shared" si="563"/>
        <v>1.0022570099999999</v>
      </c>
      <c r="M1114" s="119">
        <f t="shared" si="550"/>
        <v>1.0083006699999999</v>
      </c>
      <c r="N1114" s="119">
        <f t="shared" si="544"/>
        <v>1.3333740321328085</v>
      </c>
      <c r="O1114" s="112">
        <f t="shared" si="549"/>
        <v>1.3363834699999999</v>
      </c>
      <c r="P1114" s="112">
        <f t="shared" si="555"/>
        <v>0</v>
      </c>
      <c r="Q1114" s="162">
        <f t="shared" si="566"/>
        <v>0</v>
      </c>
      <c r="R1114" s="30">
        <f t="shared" si="567"/>
        <v>0</v>
      </c>
      <c r="S1114" s="112">
        <f t="shared" si="546"/>
        <v>0</v>
      </c>
      <c r="T1114" s="122">
        <f t="shared" si="564"/>
        <v>0.20100000000000001</v>
      </c>
      <c r="U1114" s="120">
        <f t="shared" si="545"/>
        <v>6</v>
      </c>
      <c r="V1114" s="120">
        <v>252</v>
      </c>
      <c r="W1114" s="119">
        <f t="shared" si="556"/>
        <v>1.0043703450000001</v>
      </c>
      <c r="X1114" s="112">
        <f t="shared" si="557"/>
        <v>0</v>
      </c>
      <c r="Y1114" s="112">
        <f t="shared" si="558"/>
        <v>0</v>
      </c>
      <c r="Z1114" s="125" t="str">
        <f t="shared" si="568"/>
        <v>A+J=</v>
      </c>
      <c r="AA1114" s="117">
        <f t="shared" si="569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4"/>
      <c r="DO1114" s="1"/>
      <c r="DP1114" s="1"/>
      <c r="DQ1114" s="1"/>
      <c r="DR1114" s="1"/>
      <c r="DS1114" s="1"/>
      <c r="DT1114" s="1"/>
    </row>
    <row r="1115" spans="1:124" ht="12.75" x14ac:dyDescent="0.2">
      <c r="A1115" s="111">
        <f t="shared" si="559"/>
        <v>45380</v>
      </c>
      <c r="B1115" s="112">
        <f t="shared" si="552"/>
        <v>0</v>
      </c>
      <c r="C1115" s="112">
        <f t="shared" si="565"/>
        <v>0</v>
      </c>
      <c r="D1115" s="113">
        <f t="shared" si="560"/>
        <v>5692.31</v>
      </c>
      <c r="E1115" s="114">
        <f t="shared" si="547"/>
        <v>5739.56</v>
      </c>
      <c r="F1115" s="115">
        <f t="shared" si="548"/>
        <v>45342</v>
      </c>
      <c r="G1115" s="116">
        <f t="shared" si="553"/>
        <v>8.3006723105383262E-3</v>
      </c>
      <c r="H1115" s="117">
        <f t="shared" si="561"/>
        <v>45404</v>
      </c>
      <c r="I1115" s="117">
        <f t="shared" si="554"/>
        <v>45404</v>
      </c>
      <c r="J1115" s="118">
        <f t="shared" si="562"/>
        <v>22</v>
      </c>
      <c r="K1115" s="118">
        <f t="shared" si="551"/>
        <v>7</v>
      </c>
      <c r="L1115" s="8">
        <f t="shared" si="563"/>
        <v>1.00263368</v>
      </c>
      <c r="M1115" s="119">
        <f t="shared" si="550"/>
        <v>1.0083006699999999</v>
      </c>
      <c r="N1115" s="119">
        <f t="shared" si="544"/>
        <v>1.3333740321328085</v>
      </c>
      <c r="O1115" s="112">
        <f t="shared" si="549"/>
        <v>1.33688571</v>
      </c>
      <c r="P1115" s="112">
        <f t="shared" si="555"/>
        <v>0</v>
      </c>
      <c r="Q1115" s="162">
        <f t="shared" si="566"/>
        <v>0</v>
      </c>
      <c r="R1115" s="30">
        <f t="shared" si="567"/>
        <v>0</v>
      </c>
      <c r="S1115" s="112">
        <f t="shared" si="546"/>
        <v>0</v>
      </c>
      <c r="T1115" s="122">
        <f t="shared" si="564"/>
        <v>0.20100000000000001</v>
      </c>
      <c r="U1115" s="120">
        <f t="shared" si="545"/>
        <v>7</v>
      </c>
      <c r="V1115" s="120">
        <v>252</v>
      </c>
      <c r="W1115" s="119">
        <f t="shared" si="556"/>
        <v>1.0051005900000001</v>
      </c>
      <c r="X1115" s="112">
        <f t="shared" si="557"/>
        <v>0</v>
      </c>
      <c r="Y1115" s="112">
        <f t="shared" si="558"/>
        <v>0</v>
      </c>
      <c r="Z1115" s="125" t="str">
        <f t="shared" si="568"/>
        <v>A+J=</v>
      </c>
      <c r="AA1115" s="117">
        <f t="shared" si="569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4"/>
      <c r="DO1115" s="1"/>
      <c r="DP1115" s="1"/>
      <c r="DQ1115" s="1"/>
      <c r="DR1115" s="1"/>
      <c r="DS1115" s="1"/>
      <c r="DT1115" s="1"/>
    </row>
    <row r="1116" spans="1:124" ht="12.75" x14ac:dyDescent="0.2">
      <c r="A1116" s="111">
        <f t="shared" si="559"/>
        <v>45381</v>
      </c>
      <c r="B1116" s="112">
        <f t="shared" si="552"/>
        <v>0</v>
      </c>
      <c r="C1116" s="112">
        <f t="shared" si="565"/>
        <v>0</v>
      </c>
      <c r="D1116" s="113">
        <f t="shared" si="560"/>
        <v>5692.31</v>
      </c>
      <c r="E1116" s="114">
        <f t="shared" si="547"/>
        <v>5739.56</v>
      </c>
      <c r="F1116" s="115">
        <f t="shared" si="548"/>
        <v>45342</v>
      </c>
      <c r="G1116" s="116">
        <f t="shared" si="553"/>
        <v>8.3006723105383262E-3</v>
      </c>
      <c r="H1116" s="117">
        <f t="shared" si="561"/>
        <v>45404</v>
      </c>
      <c r="I1116" s="117">
        <f t="shared" si="554"/>
        <v>45404</v>
      </c>
      <c r="J1116" s="118">
        <f t="shared" si="562"/>
        <v>22</v>
      </c>
      <c r="K1116" s="118">
        <f t="shared" si="551"/>
        <v>7</v>
      </c>
      <c r="L1116" s="8">
        <f t="shared" si="563"/>
        <v>1.00263368</v>
      </c>
      <c r="M1116" s="119">
        <f t="shared" si="550"/>
        <v>1.0083006699999999</v>
      </c>
      <c r="N1116" s="119">
        <f t="shared" si="544"/>
        <v>1.3333740321328085</v>
      </c>
      <c r="O1116" s="112">
        <f t="shared" si="549"/>
        <v>1.33688571</v>
      </c>
      <c r="P1116" s="112">
        <f t="shared" si="555"/>
        <v>0</v>
      </c>
      <c r="Q1116" s="162">
        <f t="shared" si="566"/>
        <v>0</v>
      </c>
      <c r="R1116" s="30">
        <f t="shared" si="567"/>
        <v>0</v>
      </c>
      <c r="S1116" s="112">
        <f t="shared" si="546"/>
        <v>0</v>
      </c>
      <c r="T1116" s="122">
        <f t="shared" si="564"/>
        <v>0.20100000000000001</v>
      </c>
      <c r="U1116" s="120">
        <f t="shared" si="545"/>
        <v>7</v>
      </c>
      <c r="V1116" s="120">
        <v>252</v>
      </c>
      <c r="W1116" s="119">
        <f t="shared" si="556"/>
        <v>1.0051005900000001</v>
      </c>
      <c r="X1116" s="112">
        <f t="shared" si="557"/>
        <v>0</v>
      </c>
      <c r="Y1116" s="112">
        <f t="shared" si="558"/>
        <v>0</v>
      </c>
      <c r="Z1116" s="125" t="str">
        <f t="shared" si="568"/>
        <v>A+J=</v>
      </c>
      <c r="AA1116" s="117">
        <f t="shared" si="569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4"/>
      <c r="DO1116" s="1"/>
      <c r="DP1116" s="1"/>
      <c r="DQ1116" s="1"/>
      <c r="DR1116" s="1"/>
      <c r="DS1116" s="1"/>
      <c r="DT1116" s="1"/>
    </row>
    <row r="1117" spans="1:124" ht="12.75" x14ac:dyDescent="0.2">
      <c r="A1117" s="111">
        <f t="shared" si="559"/>
        <v>45382</v>
      </c>
      <c r="B1117" s="112">
        <f t="shared" si="552"/>
        <v>0</v>
      </c>
      <c r="C1117" s="112">
        <f t="shared" si="565"/>
        <v>0</v>
      </c>
      <c r="D1117" s="113">
        <f t="shared" si="560"/>
        <v>5692.31</v>
      </c>
      <c r="E1117" s="114">
        <f t="shared" si="547"/>
        <v>5739.56</v>
      </c>
      <c r="F1117" s="115">
        <f t="shared" si="548"/>
        <v>45342</v>
      </c>
      <c r="G1117" s="116">
        <f t="shared" si="553"/>
        <v>8.3006723105383262E-3</v>
      </c>
      <c r="H1117" s="117">
        <f t="shared" si="561"/>
        <v>45404</v>
      </c>
      <c r="I1117" s="117">
        <f t="shared" si="554"/>
        <v>45404</v>
      </c>
      <c r="J1117" s="118">
        <f t="shared" si="562"/>
        <v>22</v>
      </c>
      <c r="K1117" s="118">
        <f t="shared" si="551"/>
        <v>7</v>
      </c>
      <c r="L1117" s="8">
        <f t="shared" si="563"/>
        <v>1.00263368</v>
      </c>
      <c r="M1117" s="119">
        <f t="shared" si="550"/>
        <v>1.0083006699999999</v>
      </c>
      <c r="N1117" s="119">
        <f t="shared" si="544"/>
        <v>1.3333740321328085</v>
      </c>
      <c r="O1117" s="112">
        <f t="shared" si="549"/>
        <v>1.33688571</v>
      </c>
      <c r="P1117" s="112">
        <f t="shared" si="555"/>
        <v>0</v>
      </c>
      <c r="Q1117" s="162">
        <f t="shared" si="566"/>
        <v>0</v>
      </c>
      <c r="R1117" s="30">
        <f t="shared" si="567"/>
        <v>0</v>
      </c>
      <c r="S1117" s="112">
        <f t="shared" si="546"/>
        <v>0</v>
      </c>
      <c r="T1117" s="122">
        <f t="shared" si="564"/>
        <v>0.20100000000000001</v>
      </c>
      <c r="U1117" s="120">
        <f t="shared" si="545"/>
        <v>7</v>
      </c>
      <c r="V1117" s="120">
        <v>252</v>
      </c>
      <c r="W1117" s="119">
        <f t="shared" si="556"/>
        <v>1.0051005900000001</v>
      </c>
      <c r="X1117" s="112">
        <f t="shared" si="557"/>
        <v>0</v>
      </c>
      <c r="Y1117" s="112">
        <f t="shared" si="558"/>
        <v>0</v>
      </c>
      <c r="Z1117" s="125" t="str">
        <f t="shared" si="568"/>
        <v>A+J=</v>
      </c>
      <c r="AA1117" s="117">
        <f t="shared" si="569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4"/>
      <c r="DO1117" s="1"/>
      <c r="DP1117" s="1"/>
      <c r="DQ1117" s="1"/>
      <c r="DR1117" s="1"/>
      <c r="DS1117" s="1"/>
      <c r="DT1117" s="1"/>
    </row>
    <row r="1118" spans="1:124" ht="12.75" x14ac:dyDescent="0.2">
      <c r="A1118" s="111">
        <f t="shared" si="559"/>
        <v>45383</v>
      </c>
      <c r="B1118" s="112">
        <f t="shared" si="552"/>
        <v>0</v>
      </c>
      <c r="C1118" s="112">
        <f t="shared" si="565"/>
        <v>0</v>
      </c>
      <c r="D1118" s="113">
        <f t="shared" si="560"/>
        <v>5692.31</v>
      </c>
      <c r="E1118" s="114">
        <f t="shared" si="547"/>
        <v>5739.56</v>
      </c>
      <c r="F1118" s="115">
        <f t="shared" si="548"/>
        <v>45342</v>
      </c>
      <c r="G1118" s="116">
        <f t="shared" si="553"/>
        <v>8.3006723105383262E-3</v>
      </c>
      <c r="H1118" s="117">
        <f t="shared" si="561"/>
        <v>45404</v>
      </c>
      <c r="I1118" s="117">
        <f t="shared" si="554"/>
        <v>45404</v>
      </c>
      <c r="J1118" s="118">
        <f t="shared" si="562"/>
        <v>22</v>
      </c>
      <c r="K1118" s="118">
        <f t="shared" si="551"/>
        <v>7</v>
      </c>
      <c r="L1118" s="8">
        <f t="shared" si="563"/>
        <v>1.00263368</v>
      </c>
      <c r="M1118" s="119">
        <f t="shared" si="550"/>
        <v>1.0083006699999999</v>
      </c>
      <c r="N1118" s="119">
        <f t="shared" si="544"/>
        <v>1.3333740321328085</v>
      </c>
      <c r="O1118" s="112">
        <f t="shared" si="549"/>
        <v>1.33688571</v>
      </c>
      <c r="P1118" s="112">
        <f t="shared" si="555"/>
        <v>0</v>
      </c>
      <c r="Q1118" s="162">
        <f t="shared" si="566"/>
        <v>0</v>
      </c>
      <c r="R1118" s="30">
        <f t="shared" si="567"/>
        <v>0</v>
      </c>
      <c r="S1118" s="112">
        <f t="shared" si="546"/>
        <v>0</v>
      </c>
      <c r="T1118" s="122">
        <f t="shared" si="564"/>
        <v>0.20100000000000001</v>
      </c>
      <c r="U1118" s="120">
        <f t="shared" si="545"/>
        <v>7</v>
      </c>
      <c r="V1118" s="120">
        <v>252</v>
      </c>
      <c r="W1118" s="119">
        <f t="shared" si="556"/>
        <v>1.0051005900000001</v>
      </c>
      <c r="X1118" s="112">
        <f t="shared" si="557"/>
        <v>0</v>
      </c>
      <c r="Y1118" s="112">
        <f t="shared" si="558"/>
        <v>0</v>
      </c>
      <c r="Z1118" s="125" t="str">
        <f t="shared" si="568"/>
        <v>A+J=</v>
      </c>
      <c r="AA1118" s="117">
        <f t="shared" si="569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4"/>
      <c r="DO1118" s="1"/>
      <c r="DP1118" s="1"/>
      <c r="DQ1118" s="1"/>
      <c r="DR1118" s="1"/>
      <c r="DS1118" s="1"/>
      <c r="DT1118" s="1"/>
    </row>
    <row r="1119" spans="1:124" ht="12.75" x14ac:dyDescent="0.2">
      <c r="A1119" s="111">
        <f t="shared" si="559"/>
        <v>45384</v>
      </c>
      <c r="B1119" s="112">
        <f t="shared" si="552"/>
        <v>0</v>
      </c>
      <c r="C1119" s="112">
        <f t="shared" si="565"/>
        <v>0</v>
      </c>
      <c r="D1119" s="113">
        <f t="shared" si="560"/>
        <v>5692.31</v>
      </c>
      <c r="E1119" s="114">
        <f t="shared" si="547"/>
        <v>5739.56</v>
      </c>
      <c r="F1119" s="115">
        <f t="shared" si="548"/>
        <v>45342</v>
      </c>
      <c r="G1119" s="116">
        <f t="shared" si="553"/>
        <v>8.3006723105383262E-3</v>
      </c>
      <c r="H1119" s="117">
        <f t="shared" si="561"/>
        <v>45404</v>
      </c>
      <c r="I1119" s="117">
        <f t="shared" si="554"/>
        <v>45404</v>
      </c>
      <c r="J1119" s="118">
        <f t="shared" si="562"/>
        <v>22</v>
      </c>
      <c r="K1119" s="118">
        <f t="shared" si="551"/>
        <v>8</v>
      </c>
      <c r="L1119" s="8">
        <f t="shared" si="563"/>
        <v>1.0030104900000001</v>
      </c>
      <c r="M1119" s="119">
        <f t="shared" si="550"/>
        <v>1.0083006699999999</v>
      </c>
      <c r="N1119" s="119">
        <f t="shared" ref="N1119:N1182" si="570">IF(I1119&gt;I1118,N1118*M1119,N1118)</f>
        <v>1.3333740321328085</v>
      </c>
      <c r="O1119" s="112">
        <f t="shared" si="549"/>
        <v>1.3373881400000001</v>
      </c>
      <c r="P1119" s="112">
        <f t="shared" si="555"/>
        <v>0</v>
      </c>
      <c r="Q1119" s="162">
        <f t="shared" si="566"/>
        <v>0</v>
      </c>
      <c r="R1119" s="30">
        <f t="shared" si="567"/>
        <v>0</v>
      </c>
      <c r="S1119" s="112">
        <f t="shared" si="546"/>
        <v>0</v>
      </c>
      <c r="T1119" s="122">
        <f t="shared" si="564"/>
        <v>0.20100000000000001</v>
      </c>
      <c r="U1119" s="120">
        <f t="shared" si="545"/>
        <v>8</v>
      </c>
      <c r="V1119" s="120">
        <v>252</v>
      </c>
      <c r="W1119" s="119">
        <f t="shared" si="556"/>
        <v>1.005831366</v>
      </c>
      <c r="X1119" s="112">
        <f t="shared" si="557"/>
        <v>0</v>
      </c>
      <c r="Y1119" s="112">
        <f t="shared" si="558"/>
        <v>0</v>
      </c>
      <c r="Z1119" s="125" t="str">
        <f t="shared" si="568"/>
        <v>A+J=</v>
      </c>
      <c r="AA1119" s="117">
        <f t="shared" si="569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4"/>
      <c r="DO1119" s="1"/>
      <c r="DP1119" s="1"/>
      <c r="DQ1119" s="1"/>
      <c r="DR1119" s="1"/>
      <c r="DS1119" s="1"/>
      <c r="DT1119" s="1"/>
    </row>
    <row r="1120" spans="1:124" ht="12.75" x14ac:dyDescent="0.2">
      <c r="A1120" s="111">
        <f t="shared" si="559"/>
        <v>45385</v>
      </c>
      <c r="B1120" s="112">
        <f t="shared" si="552"/>
        <v>0</v>
      </c>
      <c r="C1120" s="112">
        <f t="shared" si="565"/>
        <v>0</v>
      </c>
      <c r="D1120" s="113">
        <f t="shared" si="560"/>
        <v>5692.31</v>
      </c>
      <c r="E1120" s="114">
        <f t="shared" si="547"/>
        <v>5739.56</v>
      </c>
      <c r="F1120" s="115">
        <f t="shared" si="548"/>
        <v>45342</v>
      </c>
      <c r="G1120" s="116">
        <f t="shared" si="553"/>
        <v>8.3006723105383262E-3</v>
      </c>
      <c r="H1120" s="117">
        <f t="shared" si="561"/>
        <v>45404</v>
      </c>
      <c r="I1120" s="117">
        <f t="shared" si="554"/>
        <v>45404</v>
      </c>
      <c r="J1120" s="118">
        <f t="shared" si="562"/>
        <v>22</v>
      </c>
      <c r="K1120" s="118">
        <f t="shared" si="551"/>
        <v>9</v>
      </c>
      <c r="L1120" s="8">
        <f t="shared" si="563"/>
        <v>1.0033874300000001</v>
      </c>
      <c r="M1120" s="119">
        <f t="shared" si="550"/>
        <v>1.0083006699999999</v>
      </c>
      <c r="N1120" s="119">
        <f t="shared" si="570"/>
        <v>1.3333740321328085</v>
      </c>
      <c r="O1120" s="112">
        <f t="shared" si="549"/>
        <v>1.33789074</v>
      </c>
      <c r="P1120" s="112">
        <f t="shared" si="555"/>
        <v>0</v>
      </c>
      <c r="Q1120" s="162">
        <f t="shared" si="566"/>
        <v>0</v>
      </c>
      <c r="R1120" s="30">
        <f t="shared" si="567"/>
        <v>0</v>
      </c>
      <c r="S1120" s="112">
        <f t="shared" si="546"/>
        <v>0</v>
      </c>
      <c r="T1120" s="122">
        <f t="shared" si="564"/>
        <v>0.20100000000000001</v>
      </c>
      <c r="U1120" s="120">
        <f t="shared" si="545"/>
        <v>9</v>
      </c>
      <c r="V1120" s="120">
        <v>252</v>
      </c>
      <c r="W1120" s="119">
        <f t="shared" si="556"/>
        <v>1.006562674</v>
      </c>
      <c r="X1120" s="112">
        <f t="shared" si="557"/>
        <v>0</v>
      </c>
      <c r="Y1120" s="112">
        <f t="shared" si="558"/>
        <v>0</v>
      </c>
      <c r="Z1120" s="125" t="str">
        <f t="shared" si="568"/>
        <v>A+J=</v>
      </c>
      <c r="AA1120" s="117">
        <f t="shared" si="569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4"/>
      <c r="DO1120" s="1"/>
      <c r="DP1120" s="1"/>
      <c r="DQ1120" s="1"/>
      <c r="DR1120" s="1"/>
      <c r="DS1120" s="1"/>
      <c r="DT1120" s="1"/>
    </row>
    <row r="1121" spans="1:124" ht="12.75" x14ac:dyDescent="0.2">
      <c r="A1121" s="111">
        <f t="shared" si="559"/>
        <v>45386</v>
      </c>
      <c r="B1121" s="112">
        <f t="shared" si="552"/>
        <v>0</v>
      </c>
      <c r="C1121" s="112">
        <f t="shared" si="565"/>
        <v>0</v>
      </c>
      <c r="D1121" s="113">
        <f t="shared" si="560"/>
        <v>5692.31</v>
      </c>
      <c r="E1121" s="114">
        <f t="shared" si="547"/>
        <v>5739.56</v>
      </c>
      <c r="F1121" s="115">
        <f t="shared" si="548"/>
        <v>45342</v>
      </c>
      <c r="G1121" s="116">
        <f t="shared" si="553"/>
        <v>8.3006723105383262E-3</v>
      </c>
      <c r="H1121" s="117">
        <f t="shared" si="561"/>
        <v>45404</v>
      </c>
      <c r="I1121" s="117">
        <f t="shared" si="554"/>
        <v>45404</v>
      </c>
      <c r="J1121" s="118">
        <f t="shared" si="562"/>
        <v>22</v>
      </c>
      <c r="K1121" s="118">
        <f t="shared" si="551"/>
        <v>10</v>
      </c>
      <c r="L1121" s="8">
        <f t="shared" si="563"/>
        <v>1.00376452</v>
      </c>
      <c r="M1121" s="119">
        <f t="shared" si="550"/>
        <v>1.0083006699999999</v>
      </c>
      <c r="N1121" s="119">
        <f t="shared" si="570"/>
        <v>1.3333740321328085</v>
      </c>
      <c r="O1121" s="112">
        <f t="shared" si="549"/>
        <v>1.33839354</v>
      </c>
      <c r="P1121" s="112">
        <f t="shared" si="555"/>
        <v>0</v>
      </c>
      <c r="Q1121" s="162">
        <f t="shared" si="566"/>
        <v>0</v>
      </c>
      <c r="R1121" s="30">
        <f t="shared" si="567"/>
        <v>0</v>
      </c>
      <c r="S1121" s="112">
        <f t="shared" si="546"/>
        <v>0</v>
      </c>
      <c r="T1121" s="122">
        <f t="shared" si="564"/>
        <v>0.20100000000000001</v>
      </c>
      <c r="U1121" s="120">
        <f t="shared" si="545"/>
        <v>10</v>
      </c>
      <c r="V1121" s="120">
        <v>252</v>
      </c>
      <c r="W1121" s="119">
        <f t="shared" si="556"/>
        <v>1.007294514</v>
      </c>
      <c r="X1121" s="112">
        <f t="shared" si="557"/>
        <v>0</v>
      </c>
      <c r="Y1121" s="112">
        <f t="shared" si="558"/>
        <v>0</v>
      </c>
      <c r="Z1121" s="125" t="str">
        <f t="shared" si="568"/>
        <v>A+J=</v>
      </c>
      <c r="AA1121" s="117">
        <f t="shared" si="569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4"/>
      <c r="DO1121" s="1"/>
      <c r="DP1121" s="1"/>
      <c r="DQ1121" s="1"/>
      <c r="DR1121" s="1"/>
      <c r="DS1121" s="1"/>
      <c r="DT1121" s="1"/>
    </row>
    <row r="1122" spans="1:124" ht="12.75" x14ac:dyDescent="0.2">
      <c r="A1122" s="111">
        <f t="shared" si="559"/>
        <v>45387</v>
      </c>
      <c r="B1122" s="112">
        <f t="shared" si="552"/>
        <v>0</v>
      </c>
      <c r="C1122" s="112">
        <f t="shared" si="565"/>
        <v>0</v>
      </c>
      <c r="D1122" s="113">
        <f t="shared" si="560"/>
        <v>5692.31</v>
      </c>
      <c r="E1122" s="114">
        <f t="shared" si="547"/>
        <v>5739.56</v>
      </c>
      <c r="F1122" s="115">
        <f t="shared" si="548"/>
        <v>45342</v>
      </c>
      <c r="G1122" s="116">
        <f t="shared" si="553"/>
        <v>8.3006723105383262E-3</v>
      </c>
      <c r="H1122" s="117">
        <f t="shared" si="561"/>
        <v>45404</v>
      </c>
      <c r="I1122" s="117">
        <f t="shared" si="554"/>
        <v>45404</v>
      </c>
      <c r="J1122" s="118">
        <f t="shared" si="562"/>
        <v>22</v>
      </c>
      <c r="K1122" s="118">
        <f t="shared" si="551"/>
        <v>11</v>
      </c>
      <c r="L1122" s="8">
        <f t="shared" si="563"/>
        <v>1.0041417500000001</v>
      </c>
      <c r="M1122" s="119">
        <f t="shared" si="550"/>
        <v>1.0083006699999999</v>
      </c>
      <c r="N1122" s="119">
        <f t="shared" si="570"/>
        <v>1.3333740321328085</v>
      </c>
      <c r="O1122" s="112">
        <f t="shared" si="549"/>
        <v>1.33889653</v>
      </c>
      <c r="P1122" s="112">
        <f t="shared" si="555"/>
        <v>0</v>
      </c>
      <c r="Q1122" s="162">
        <f t="shared" si="566"/>
        <v>0</v>
      </c>
      <c r="R1122" s="30">
        <f t="shared" si="567"/>
        <v>0</v>
      </c>
      <c r="S1122" s="112">
        <f t="shared" si="546"/>
        <v>0</v>
      </c>
      <c r="T1122" s="122">
        <f t="shared" si="564"/>
        <v>0.20100000000000001</v>
      </c>
      <c r="U1122" s="120">
        <f t="shared" si="545"/>
        <v>11</v>
      </c>
      <c r="V1122" s="120">
        <v>252</v>
      </c>
      <c r="W1122" s="119">
        <f t="shared" si="556"/>
        <v>1.008026885</v>
      </c>
      <c r="X1122" s="112">
        <f t="shared" si="557"/>
        <v>0</v>
      </c>
      <c r="Y1122" s="112">
        <f t="shared" si="558"/>
        <v>0</v>
      </c>
      <c r="Z1122" s="125" t="str">
        <f t="shared" si="568"/>
        <v>A+J=</v>
      </c>
      <c r="AA1122" s="117">
        <f t="shared" si="569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4"/>
      <c r="DO1122" s="1"/>
      <c r="DP1122" s="1"/>
      <c r="DQ1122" s="1"/>
      <c r="DR1122" s="1"/>
      <c r="DS1122" s="1"/>
      <c r="DT1122" s="1"/>
    </row>
    <row r="1123" spans="1:124" ht="12.75" x14ac:dyDescent="0.2">
      <c r="A1123" s="111">
        <f t="shared" si="559"/>
        <v>45388</v>
      </c>
      <c r="B1123" s="112">
        <f t="shared" si="552"/>
        <v>0</v>
      </c>
      <c r="C1123" s="112">
        <f t="shared" si="565"/>
        <v>0</v>
      </c>
      <c r="D1123" s="113">
        <f t="shared" si="560"/>
        <v>5692.31</v>
      </c>
      <c r="E1123" s="114">
        <f t="shared" si="547"/>
        <v>5739.56</v>
      </c>
      <c r="F1123" s="115">
        <f t="shared" si="548"/>
        <v>45342</v>
      </c>
      <c r="G1123" s="116">
        <f t="shared" si="553"/>
        <v>8.3006723105383262E-3</v>
      </c>
      <c r="H1123" s="117">
        <f t="shared" si="561"/>
        <v>45404</v>
      </c>
      <c r="I1123" s="117">
        <f t="shared" si="554"/>
        <v>45404</v>
      </c>
      <c r="J1123" s="118">
        <f t="shared" si="562"/>
        <v>22</v>
      </c>
      <c r="K1123" s="118">
        <f t="shared" si="551"/>
        <v>12</v>
      </c>
      <c r="L1123" s="8">
        <f t="shared" si="563"/>
        <v>1.00451913</v>
      </c>
      <c r="M1123" s="119">
        <f t="shared" si="550"/>
        <v>1.0083006699999999</v>
      </c>
      <c r="N1123" s="119">
        <f t="shared" si="570"/>
        <v>1.3333740321328085</v>
      </c>
      <c r="O1123" s="112">
        <f t="shared" si="549"/>
        <v>1.3393997200000001</v>
      </c>
      <c r="P1123" s="112">
        <f t="shared" si="555"/>
        <v>0</v>
      </c>
      <c r="Q1123" s="162">
        <f t="shared" si="566"/>
        <v>0</v>
      </c>
      <c r="R1123" s="30">
        <f t="shared" si="567"/>
        <v>0</v>
      </c>
      <c r="S1123" s="112">
        <f t="shared" si="546"/>
        <v>0</v>
      </c>
      <c r="T1123" s="122">
        <f t="shared" si="564"/>
        <v>0.20100000000000001</v>
      </c>
      <c r="U1123" s="120">
        <f t="shared" si="545"/>
        <v>12</v>
      </c>
      <c r="V1123" s="120">
        <v>252</v>
      </c>
      <c r="W1123" s="119">
        <f t="shared" si="556"/>
        <v>1.008759789</v>
      </c>
      <c r="X1123" s="112">
        <f t="shared" si="557"/>
        <v>0</v>
      </c>
      <c r="Y1123" s="112">
        <f t="shared" si="558"/>
        <v>0</v>
      </c>
      <c r="Z1123" s="125" t="str">
        <f t="shared" si="568"/>
        <v>A+J=</v>
      </c>
      <c r="AA1123" s="117">
        <f t="shared" si="569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4"/>
      <c r="DO1123" s="1"/>
      <c r="DP1123" s="1"/>
      <c r="DQ1123" s="1"/>
      <c r="DR1123" s="1"/>
      <c r="DS1123" s="1"/>
      <c r="DT1123" s="1"/>
    </row>
    <row r="1124" spans="1:124" ht="12.75" x14ac:dyDescent="0.2">
      <c r="A1124" s="111">
        <f t="shared" si="559"/>
        <v>45389</v>
      </c>
      <c r="B1124" s="112">
        <f t="shared" si="552"/>
        <v>0</v>
      </c>
      <c r="C1124" s="112">
        <f t="shared" si="565"/>
        <v>0</v>
      </c>
      <c r="D1124" s="113">
        <f t="shared" si="560"/>
        <v>5692.31</v>
      </c>
      <c r="E1124" s="114">
        <f t="shared" si="547"/>
        <v>5739.56</v>
      </c>
      <c r="F1124" s="115">
        <f t="shared" si="548"/>
        <v>45342</v>
      </c>
      <c r="G1124" s="116">
        <f t="shared" si="553"/>
        <v>8.3006723105383262E-3</v>
      </c>
      <c r="H1124" s="117">
        <f t="shared" si="561"/>
        <v>45404</v>
      </c>
      <c r="I1124" s="117">
        <f t="shared" si="554"/>
        <v>45404</v>
      </c>
      <c r="J1124" s="118">
        <f t="shared" si="562"/>
        <v>22</v>
      </c>
      <c r="K1124" s="118">
        <f t="shared" si="551"/>
        <v>12</v>
      </c>
      <c r="L1124" s="8">
        <f t="shared" si="563"/>
        <v>1.00451913</v>
      </c>
      <c r="M1124" s="119">
        <f t="shared" si="550"/>
        <v>1.0083006699999999</v>
      </c>
      <c r="N1124" s="119">
        <f t="shared" si="570"/>
        <v>1.3333740321328085</v>
      </c>
      <c r="O1124" s="112">
        <f t="shared" si="549"/>
        <v>1.3393997200000001</v>
      </c>
      <c r="P1124" s="112">
        <f t="shared" si="555"/>
        <v>0</v>
      </c>
      <c r="Q1124" s="162">
        <f t="shared" si="566"/>
        <v>0</v>
      </c>
      <c r="R1124" s="30">
        <f t="shared" si="567"/>
        <v>0</v>
      </c>
      <c r="S1124" s="112">
        <f t="shared" si="546"/>
        <v>0</v>
      </c>
      <c r="T1124" s="122">
        <f t="shared" si="564"/>
        <v>0.20100000000000001</v>
      </c>
      <c r="U1124" s="120">
        <f t="shared" si="545"/>
        <v>12</v>
      </c>
      <c r="V1124" s="120">
        <v>252</v>
      </c>
      <c r="W1124" s="119">
        <f t="shared" si="556"/>
        <v>1.008759789</v>
      </c>
      <c r="X1124" s="112">
        <f t="shared" si="557"/>
        <v>0</v>
      </c>
      <c r="Y1124" s="112">
        <f t="shared" si="558"/>
        <v>0</v>
      </c>
      <c r="Z1124" s="125" t="str">
        <f t="shared" si="568"/>
        <v>A+J=</v>
      </c>
      <c r="AA1124" s="117">
        <f t="shared" si="569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4"/>
      <c r="DO1124" s="1"/>
      <c r="DP1124" s="1"/>
      <c r="DQ1124" s="1"/>
      <c r="DR1124" s="1"/>
      <c r="DS1124" s="1"/>
      <c r="DT1124" s="1"/>
    </row>
    <row r="1125" spans="1:124" ht="12.75" x14ac:dyDescent="0.2">
      <c r="A1125" s="111">
        <f t="shared" si="559"/>
        <v>45390</v>
      </c>
      <c r="B1125" s="112">
        <f t="shared" si="552"/>
        <v>0</v>
      </c>
      <c r="C1125" s="112">
        <f t="shared" si="565"/>
        <v>0</v>
      </c>
      <c r="D1125" s="113">
        <f t="shared" si="560"/>
        <v>5692.31</v>
      </c>
      <c r="E1125" s="114">
        <f t="shared" si="547"/>
        <v>5739.56</v>
      </c>
      <c r="F1125" s="115">
        <f t="shared" si="548"/>
        <v>45342</v>
      </c>
      <c r="G1125" s="116">
        <f t="shared" si="553"/>
        <v>8.3006723105383262E-3</v>
      </c>
      <c r="H1125" s="117">
        <f t="shared" si="561"/>
        <v>45404</v>
      </c>
      <c r="I1125" s="117">
        <f t="shared" si="554"/>
        <v>45404</v>
      </c>
      <c r="J1125" s="118">
        <f t="shared" si="562"/>
        <v>22</v>
      </c>
      <c r="K1125" s="118">
        <f t="shared" si="551"/>
        <v>12</v>
      </c>
      <c r="L1125" s="8">
        <f t="shared" si="563"/>
        <v>1.00451913</v>
      </c>
      <c r="M1125" s="119">
        <f t="shared" si="550"/>
        <v>1.0083006699999999</v>
      </c>
      <c r="N1125" s="119">
        <f t="shared" si="570"/>
        <v>1.3333740321328085</v>
      </c>
      <c r="O1125" s="112">
        <f t="shared" si="549"/>
        <v>1.3393997200000001</v>
      </c>
      <c r="P1125" s="112">
        <f t="shared" si="555"/>
        <v>0</v>
      </c>
      <c r="Q1125" s="162">
        <f t="shared" si="566"/>
        <v>0</v>
      </c>
      <c r="R1125" s="30">
        <f t="shared" si="567"/>
        <v>0</v>
      </c>
      <c r="S1125" s="112">
        <f t="shared" si="546"/>
        <v>0</v>
      </c>
      <c r="T1125" s="122">
        <f t="shared" si="564"/>
        <v>0.20100000000000001</v>
      </c>
      <c r="U1125" s="120">
        <f t="shared" ref="U1125:U1188" si="571">IF(Q1124&gt;0,1,IF(K1125=K1124,U1124,U1124+1))</f>
        <v>12</v>
      </c>
      <c r="V1125" s="120">
        <v>252</v>
      </c>
      <c r="W1125" s="119">
        <f t="shared" si="556"/>
        <v>1.008759789</v>
      </c>
      <c r="X1125" s="112">
        <f t="shared" si="557"/>
        <v>0</v>
      </c>
      <c r="Y1125" s="112">
        <f t="shared" si="558"/>
        <v>0</v>
      </c>
      <c r="Z1125" s="125" t="str">
        <f t="shared" si="568"/>
        <v>A+J=</v>
      </c>
      <c r="AA1125" s="117">
        <f t="shared" si="569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4"/>
      <c r="DO1125" s="1"/>
      <c r="DP1125" s="1"/>
      <c r="DQ1125" s="1"/>
      <c r="DR1125" s="1"/>
      <c r="DS1125" s="1"/>
      <c r="DT1125" s="1"/>
    </row>
    <row r="1126" spans="1:124" ht="12.75" x14ac:dyDescent="0.2">
      <c r="A1126" s="111">
        <f t="shared" si="559"/>
        <v>45391</v>
      </c>
      <c r="B1126" s="112">
        <f t="shared" si="552"/>
        <v>0</v>
      </c>
      <c r="C1126" s="112">
        <f t="shared" si="565"/>
        <v>0</v>
      </c>
      <c r="D1126" s="113">
        <f t="shared" si="560"/>
        <v>5692.31</v>
      </c>
      <c r="E1126" s="114">
        <f t="shared" si="547"/>
        <v>5739.56</v>
      </c>
      <c r="F1126" s="115">
        <f t="shared" si="548"/>
        <v>45342</v>
      </c>
      <c r="G1126" s="116">
        <f t="shared" si="553"/>
        <v>8.3006723105383262E-3</v>
      </c>
      <c r="H1126" s="117">
        <f t="shared" si="561"/>
        <v>45404</v>
      </c>
      <c r="I1126" s="117">
        <f t="shared" si="554"/>
        <v>45404</v>
      </c>
      <c r="J1126" s="118">
        <f t="shared" si="562"/>
        <v>22</v>
      </c>
      <c r="K1126" s="118">
        <f t="shared" si="551"/>
        <v>13</v>
      </c>
      <c r="L1126" s="8">
        <f t="shared" si="563"/>
        <v>1.0048966399999999</v>
      </c>
      <c r="M1126" s="119">
        <f t="shared" si="550"/>
        <v>1.0083006699999999</v>
      </c>
      <c r="N1126" s="119">
        <f t="shared" si="570"/>
        <v>1.3333740321328085</v>
      </c>
      <c r="O1126" s="112">
        <f t="shared" si="549"/>
        <v>1.33990308</v>
      </c>
      <c r="P1126" s="112">
        <f t="shared" si="555"/>
        <v>0</v>
      </c>
      <c r="Q1126" s="162">
        <f t="shared" si="566"/>
        <v>0</v>
      </c>
      <c r="R1126" s="30">
        <f t="shared" si="567"/>
        <v>0</v>
      </c>
      <c r="S1126" s="112">
        <f t="shared" si="546"/>
        <v>0</v>
      </c>
      <c r="T1126" s="122">
        <f t="shared" si="564"/>
        <v>0.20100000000000001</v>
      </c>
      <c r="U1126" s="120">
        <f t="shared" si="571"/>
        <v>13</v>
      </c>
      <c r="V1126" s="120">
        <v>252</v>
      </c>
      <c r="W1126" s="119">
        <f t="shared" si="556"/>
        <v>1.009493226</v>
      </c>
      <c r="X1126" s="112">
        <f t="shared" si="557"/>
        <v>0</v>
      </c>
      <c r="Y1126" s="112">
        <f t="shared" si="558"/>
        <v>0</v>
      </c>
      <c r="Z1126" s="125" t="str">
        <f t="shared" si="568"/>
        <v>A+J=</v>
      </c>
      <c r="AA1126" s="117">
        <f t="shared" si="569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4"/>
      <c r="DO1126" s="1"/>
      <c r="DP1126" s="1"/>
      <c r="DQ1126" s="1"/>
      <c r="DR1126" s="1"/>
      <c r="DS1126" s="1"/>
      <c r="DT1126" s="1"/>
    </row>
    <row r="1127" spans="1:124" ht="12.75" x14ac:dyDescent="0.2">
      <c r="A1127" s="111">
        <f t="shared" si="559"/>
        <v>45392</v>
      </c>
      <c r="B1127" s="112">
        <f t="shared" si="552"/>
        <v>0</v>
      </c>
      <c r="C1127" s="112">
        <f t="shared" si="565"/>
        <v>0</v>
      </c>
      <c r="D1127" s="113">
        <f t="shared" si="560"/>
        <v>5692.31</v>
      </c>
      <c r="E1127" s="114">
        <f t="shared" si="547"/>
        <v>5739.56</v>
      </c>
      <c r="F1127" s="115">
        <f t="shared" si="548"/>
        <v>45342</v>
      </c>
      <c r="G1127" s="116">
        <f t="shared" si="553"/>
        <v>8.3006723105383262E-3</v>
      </c>
      <c r="H1127" s="117">
        <f t="shared" si="561"/>
        <v>45404</v>
      </c>
      <c r="I1127" s="117">
        <f t="shared" si="554"/>
        <v>45404</v>
      </c>
      <c r="J1127" s="118">
        <f t="shared" si="562"/>
        <v>22</v>
      </c>
      <c r="K1127" s="118">
        <f t="shared" si="551"/>
        <v>14</v>
      </c>
      <c r="L1127" s="8">
        <f t="shared" si="563"/>
        <v>1.0052743</v>
      </c>
      <c r="M1127" s="119">
        <f t="shared" si="550"/>
        <v>1.0083006699999999</v>
      </c>
      <c r="N1127" s="119">
        <f t="shared" si="570"/>
        <v>1.3333740321328085</v>
      </c>
      <c r="O1127" s="112">
        <f t="shared" si="549"/>
        <v>1.3404066400000001</v>
      </c>
      <c r="P1127" s="112">
        <f t="shared" si="555"/>
        <v>0</v>
      </c>
      <c r="Q1127" s="162">
        <f t="shared" si="566"/>
        <v>0</v>
      </c>
      <c r="R1127" s="30">
        <f t="shared" si="567"/>
        <v>0</v>
      </c>
      <c r="S1127" s="112">
        <f t="shared" ref="S1127:S1190" si="572">IF(R1127&gt;0,TRUNC(R1127*P1127,8),0)</f>
        <v>0</v>
      </c>
      <c r="T1127" s="122">
        <f t="shared" si="564"/>
        <v>0.20100000000000001</v>
      </c>
      <c r="U1127" s="120">
        <f t="shared" si="571"/>
        <v>14</v>
      </c>
      <c r="V1127" s="120">
        <v>252</v>
      </c>
      <c r="W1127" s="119">
        <f t="shared" si="556"/>
        <v>1.010227196</v>
      </c>
      <c r="X1127" s="112">
        <f t="shared" si="557"/>
        <v>0</v>
      </c>
      <c r="Y1127" s="112">
        <f t="shared" si="558"/>
        <v>0</v>
      </c>
      <c r="Z1127" s="125" t="str">
        <f t="shared" si="568"/>
        <v>A+J=</v>
      </c>
      <c r="AA1127" s="117">
        <f t="shared" si="569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4"/>
      <c r="DO1127" s="1"/>
      <c r="DP1127" s="1"/>
      <c r="DQ1127" s="1"/>
      <c r="DR1127" s="1"/>
      <c r="DS1127" s="1"/>
      <c r="DT1127" s="1"/>
    </row>
    <row r="1128" spans="1:124" ht="12.75" x14ac:dyDescent="0.2">
      <c r="A1128" s="111">
        <f t="shared" si="559"/>
        <v>45393</v>
      </c>
      <c r="B1128" s="112">
        <f t="shared" si="552"/>
        <v>0</v>
      </c>
      <c r="C1128" s="112">
        <f t="shared" si="565"/>
        <v>0</v>
      </c>
      <c r="D1128" s="113">
        <f t="shared" si="560"/>
        <v>5692.31</v>
      </c>
      <c r="E1128" s="114">
        <f t="shared" ref="E1128:E1191" si="573">IF($K1128=1,VLOOKUP($A1127,$AO$10:$AS$131,4),E1127)</f>
        <v>5739.56</v>
      </c>
      <c r="F1128" s="115">
        <f t="shared" ref="F1128:F1191" si="574">IF($K1128=1,VLOOKUP($A1127,$AO$10:$AS$131,5),F1127)</f>
        <v>45342</v>
      </c>
      <c r="G1128" s="116">
        <f t="shared" si="553"/>
        <v>8.3006723105383262E-3</v>
      </c>
      <c r="H1128" s="117">
        <f t="shared" si="561"/>
        <v>45404</v>
      </c>
      <c r="I1128" s="117">
        <f t="shared" si="554"/>
        <v>45404</v>
      </c>
      <c r="J1128" s="118">
        <f t="shared" si="562"/>
        <v>22</v>
      </c>
      <c r="K1128" s="118">
        <f t="shared" si="551"/>
        <v>15</v>
      </c>
      <c r="L1128" s="8">
        <f t="shared" si="563"/>
        <v>1.0056521</v>
      </c>
      <c r="M1128" s="119">
        <f t="shared" si="550"/>
        <v>1.0083006699999999</v>
      </c>
      <c r="N1128" s="119">
        <f t="shared" si="570"/>
        <v>1.3333740321328085</v>
      </c>
      <c r="O1128" s="112">
        <f t="shared" si="549"/>
        <v>1.3409103899999999</v>
      </c>
      <c r="P1128" s="112">
        <f t="shared" si="555"/>
        <v>0</v>
      </c>
      <c r="Q1128" s="162">
        <f t="shared" si="566"/>
        <v>0</v>
      </c>
      <c r="R1128" s="30">
        <f t="shared" si="567"/>
        <v>0</v>
      </c>
      <c r="S1128" s="112">
        <f t="shared" si="572"/>
        <v>0</v>
      </c>
      <c r="T1128" s="122">
        <f t="shared" si="564"/>
        <v>0.20100000000000001</v>
      </c>
      <c r="U1128" s="120">
        <f t="shared" si="571"/>
        <v>15</v>
      </c>
      <c r="V1128" s="120">
        <v>252</v>
      </c>
      <c r="W1128" s="119">
        <f t="shared" si="556"/>
        <v>1.0109617</v>
      </c>
      <c r="X1128" s="112">
        <f t="shared" si="557"/>
        <v>0</v>
      </c>
      <c r="Y1128" s="112">
        <f t="shared" si="558"/>
        <v>0</v>
      </c>
      <c r="Z1128" s="125" t="str">
        <f t="shared" si="568"/>
        <v>A+J=</v>
      </c>
      <c r="AA1128" s="117">
        <f t="shared" si="569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4"/>
      <c r="DO1128" s="1"/>
      <c r="DP1128" s="1"/>
      <c r="DQ1128" s="1"/>
      <c r="DR1128" s="1"/>
      <c r="DS1128" s="1"/>
      <c r="DT1128" s="1"/>
    </row>
    <row r="1129" spans="1:124" ht="12.75" x14ac:dyDescent="0.2">
      <c r="A1129" s="111">
        <f t="shared" si="559"/>
        <v>45394</v>
      </c>
      <c r="B1129" s="112">
        <f t="shared" si="552"/>
        <v>0</v>
      </c>
      <c r="C1129" s="112">
        <f t="shared" si="565"/>
        <v>0</v>
      </c>
      <c r="D1129" s="113">
        <f t="shared" si="560"/>
        <v>5692.31</v>
      </c>
      <c r="E1129" s="114">
        <f t="shared" si="573"/>
        <v>5739.56</v>
      </c>
      <c r="F1129" s="115">
        <f t="shared" si="574"/>
        <v>45342</v>
      </c>
      <c r="G1129" s="116">
        <f t="shared" si="553"/>
        <v>8.3006723105383262E-3</v>
      </c>
      <c r="H1129" s="117">
        <f t="shared" si="561"/>
        <v>45404</v>
      </c>
      <c r="I1129" s="117">
        <f t="shared" si="554"/>
        <v>45404</v>
      </c>
      <c r="J1129" s="118">
        <f t="shared" si="562"/>
        <v>22</v>
      </c>
      <c r="K1129" s="118">
        <f t="shared" si="551"/>
        <v>16</v>
      </c>
      <c r="L1129" s="8">
        <f t="shared" si="563"/>
        <v>1.00603004</v>
      </c>
      <c r="M1129" s="119">
        <f t="shared" si="550"/>
        <v>1.0083006699999999</v>
      </c>
      <c r="N1129" s="119">
        <f t="shared" si="570"/>
        <v>1.3333740321328085</v>
      </c>
      <c r="O1129" s="112">
        <f t="shared" ref="O1129:O1192" si="575">TRUNC(TRUNC((L1129*N1129),15),8)</f>
        <v>1.3414143300000001</v>
      </c>
      <c r="P1129" s="112">
        <f t="shared" si="555"/>
        <v>0</v>
      </c>
      <c r="Q1129" s="162">
        <f t="shared" si="566"/>
        <v>0</v>
      </c>
      <c r="R1129" s="30">
        <f t="shared" si="567"/>
        <v>0</v>
      </c>
      <c r="S1129" s="112">
        <f t="shared" si="572"/>
        <v>0</v>
      </c>
      <c r="T1129" s="122">
        <f t="shared" si="564"/>
        <v>0.20100000000000001</v>
      </c>
      <c r="U1129" s="120">
        <f t="shared" si="571"/>
        <v>16</v>
      </c>
      <c r="V1129" s="120">
        <v>252</v>
      </c>
      <c r="W1129" s="119">
        <f t="shared" si="556"/>
        <v>1.0116967379999999</v>
      </c>
      <c r="X1129" s="112">
        <f t="shared" si="557"/>
        <v>0</v>
      </c>
      <c r="Y1129" s="112">
        <f t="shared" si="558"/>
        <v>0</v>
      </c>
      <c r="Z1129" s="125" t="str">
        <f t="shared" si="568"/>
        <v>A+J=</v>
      </c>
      <c r="AA1129" s="117">
        <f t="shared" si="569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4"/>
      <c r="DO1129" s="1"/>
      <c r="DP1129" s="1"/>
      <c r="DQ1129" s="1"/>
      <c r="DR1129" s="1"/>
      <c r="DS1129" s="1"/>
      <c r="DT1129" s="1"/>
    </row>
    <row r="1130" spans="1:124" ht="12.75" x14ac:dyDescent="0.2">
      <c r="A1130" s="111">
        <f t="shared" si="559"/>
        <v>45395</v>
      </c>
      <c r="B1130" s="112">
        <f t="shared" si="552"/>
        <v>0</v>
      </c>
      <c r="C1130" s="112">
        <f t="shared" si="565"/>
        <v>0</v>
      </c>
      <c r="D1130" s="113">
        <f t="shared" si="560"/>
        <v>5692.31</v>
      </c>
      <c r="E1130" s="114">
        <f t="shared" si="573"/>
        <v>5739.56</v>
      </c>
      <c r="F1130" s="115">
        <f t="shared" si="574"/>
        <v>45342</v>
      </c>
      <c r="G1130" s="116">
        <f t="shared" si="553"/>
        <v>8.3006723105383262E-3</v>
      </c>
      <c r="H1130" s="117">
        <f t="shared" si="561"/>
        <v>45404</v>
      </c>
      <c r="I1130" s="117">
        <f t="shared" si="554"/>
        <v>45404</v>
      </c>
      <c r="J1130" s="118">
        <f t="shared" si="562"/>
        <v>22</v>
      </c>
      <c r="K1130" s="118">
        <f t="shared" si="551"/>
        <v>17</v>
      </c>
      <c r="L1130" s="8">
        <f t="shared" si="563"/>
        <v>1.0064081199999999</v>
      </c>
      <c r="M1130" s="119">
        <f t="shared" ref="M1130:M1193" si="576">IF(I1130&gt;I1129,L1129,M1129)</f>
        <v>1.0083006699999999</v>
      </c>
      <c r="N1130" s="119">
        <f t="shared" si="570"/>
        <v>1.3333740321328085</v>
      </c>
      <c r="O1130" s="112">
        <f t="shared" si="575"/>
        <v>1.3419184500000001</v>
      </c>
      <c r="P1130" s="112">
        <f t="shared" si="555"/>
        <v>0</v>
      </c>
      <c r="Q1130" s="162">
        <f t="shared" si="566"/>
        <v>0</v>
      </c>
      <c r="R1130" s="30">
        <f t="shared" si="567"/>
        <v>0</v>
      </c>
      <c r="S1130" s="112">
        <f t="shared" si="572"/>
        <v>0</v>
      </c>
      <c r="T1130" s="122">
        <f t="shared" si="564"/>
        <v>0.20100000000000001</v>
      </c>
      <c r="U1130" s="120">
        <f t="shared" si="571"/>
        <v>17</v>
      </c>
      <c r="V1130" s="120">
        <v>252</v>
      </c>
      <c r="W1130" s="119">
        <f t="shared" si="556"/>
        <v>1.0124323099999999</v>
      </c>
      <c r="X1130" s="112">
        <f t="shared" si="557"/>
        <v>0</v>
      </c>
      <c r="Y1130" s="112">
        <f t="shared" si="558"/>
        <v>0</v>
      </c>
      <c r="Z1130" s="125" t="str">
        <f t="shared" si="568"/>
        <v>A+J=</v>
      </c>
      <c r="AA1130" s="117">
        <f t="shared" si="569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4"/>
      <c r="DO1130" s="1"/>
      <c r="DP1130" s="1"/>
      <c r="DQ1130" s="1"/>
      <c r="DR1130" s="1"/>
      <c r="DS1130" s="1"/>
      <c r="DT1130" s="1"/>
    </row>
    <row r="1131" spans="1:124" ht="12.75" x14ac:dyDescent="0.2">
      <c r="A1131" s="111">
        <f t="shared" si="559"/>
        <v>45396</v>
      </c>
      <c r="B1131" s="112">
        <f t="shared" si="552"/>
        <v>0</v>
      </c>
      <c r="C1131" s="112">
        <f t="shared" si="565"/>
        <v>0</v>
      </c>
      <c r="D1131" s="113">
        <f t="shared" si="560"/>
        <v>5692.31</v>
      </c>
      <c r="E1131" s="114">
        <f t="shared" si="573"/>
        <v>5739.56</v>
      </c>
      <c r="F1131" s="115">
        <f t="shared" si="574"/>
        <v>45342</v>
      </c>
      <c r="G1131" s="116">
        <f t="shared" si="553"/>
        <v>8.3006723105383262E-3</v>
      </c>
      <c r="H1131" s="117">
        <f t="shared" si="561"/>
        <v>45404</v>
      </c>
      <c r="I1131" s="117">
        <f t="shared" si="554"/>
        <v>45404</v>
      </c>
      <c r="J1131" s="118">
        <f t="shared" si="562"/>
        <v>22</v>
      </c>
      <c r="K1131" s="118">
        <f t="shared" si="551"/>
        <v>17</v>
      </c>
      <c r="L1131" s="8">
        <f t="shared" si="563"/>
        <v>1.0064081199999999</v>
      </c>
      <c r="M1131" s="119">
        <f t="shared" si="576"/>
        <v>1.0083006699999999</v>
      </c>
      <c r="N1131" s="119">
        <f t="shared" si="570"/>
        <v>1.3333740321328085</v>
      </c>
      <c r="O1131" s="112">
        <f t="shared" si="575"/>
        <v>1.3419184500000001</v>
      </c>
      <c r="P1131" s="112">
        <f t="shared" si="555"/>
        <v>0</v>
      </c>
      <c r="Q1131" s="162">
        <f t="shared" si="566"/>
        <v>0</v>
      </c>
      <c r="R1131" s="30">
        <f t="shared" si="567"/>
        <v>0</v>
      </c>
      <c r="S1131" s="112">
        <f t="shared" si="572"/>
        <v>0</v>
      </c>
      <c r="T1131" s="122">
        <f t="shared" si="564"/>
        <v>0.20100000000000001</v>
      </c>
      <c r="U1131" s="120">
        <f t="shared" si="571"/>
        <v>17</v>
      </c>
      <c r="V1131" s="120">
        <v>252</v>
      </c>
      <c r="W1131" s="119">
        <f t="shared" si="556"/>
        <v>1.0124323099999999</v>
      </c>
      <c r="X1131" s="112">
        <f t="shared" si="557"/>
        <v>0</v>
      </c>
      <c r="Y1131" s="112">
        <f t="shared" si="558"/>
        <v>0</v>
      </c>
      <c r="Z1131" s="125" t="str">
        <f t="shared" si="568"/>
        <v>A+J=</v>
      </c>
      <c r="AA1131" s="117">
        <f t="shared" si="569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4"/>
      <c r="DO1131" s="1"/>
      <c r="DP1131" s="1"/>
      <c r="DQ1131" s="1"/>
      <c r="DR1131" s="1"/>
      <c r="DS1131" s="1"/>
      <c r="DT1131" s="1"/>
    </row>
    <row r="1132" spans="1:124" ht="12.75" x14ac:dyDescent="0.2">
      <c r="A1132" s="111">
        <f t="shared" si="559"/>
        <v>45397</v>
      </c>
      <c r="B1132" s="112">
        <f t="shared" si="552"/>
        <v>0</v>
      </c>
      <c r="C1132" s="112">
        <f t="shared" si="565"/>
        <v>0</v>
      </c>
      <c r="D1132" s="113">
        <f t="shared" si="560"/>
        <v>5692.31</v>
      </c>
      <c r="E1132" s="114">
        <f t="shared" si="573"/>
        <v>5739.56</v>
      </c>
      <c r="F1132" s="115">
        <f t="shared" si="574"/>
        <v>45342</v>
      </c>
      <c r="G1132" s="116">
        <f t="shared" si="553"/>
        <v>8.3006723105383262E-3</v>
      </c>
      <c r="H1132" s="117">
        <f t="shared" si="561"/>
        <v>45404</v>
      </c>
      <c r="I1132" s="117">
        <f t="shared" si="554"/>
        <v>45404</v>
      </c>
      <c r="J1132" s="118">
        <f t="shared" si="562"/>
        <v>22</v>
      </c>
      <c r="K1132" s="118">
        <f t="shared" si="551"/>
        <v>17</v>
      </c>
      <c r="L1132" s="8">
        <f t="shared" si="563"/>
        <v>1.0064081199999999</v>
      </c>
      <c r="M1132" s="119">
        <f t="shared" si="576"/>
        <v>1.0083006699999999</v>
      </c>
      <c r="N1132" s="119">
        <f t="shared" si="570"/>
        <v>1.3333740321328085</v>
      </c>
      <c r="O1132" s="112">
        <f t="shared" si="575"/>
        <v>1.3419184500000001</v>
      </c>
      <c r="P1132" s="112">
        <f t="shared" si="555"/>
        <v>0</v>
      </c>
      <c r="Q1132" s="162">
        <f t="shared" si="566"/>
        <v>0</v>
      </c>
      <c r="R1132" s="30">
        <f t="shared" si="567"/>
        <v>0</v>
      </c>
      <c r="S1132" s="112">
        <f t="shared" si="572"/>
        <v>0</v>
      </c>
      <c r="T1132" s="122">
        <f t="shared" si="564"/>
        <v>0.20100000000000001</v>
      </c>
      <c r="U1132" s="120">
        <f t="shared" si="571"/>
        <v>17</v>
      </c>
      <c r="V1132" s="120">
        <v>252</v>
      </c>
      <c r="W1132" s="119">
        <f t="shared" si="556"/>
        <v>1.0124323099999999</v>
      </c>
      <c r="X1132" s="112">
        <f t="shared" si="557"/>
        <v>0</v>
      </c>
      <c r="Y1132" s="112">
        <f t="shared" si="558"/>
        <v>0</v>
      </c>
      <c r="Z1132" s="125" t="str">
        <f t="shared" si="568"/>
        <v>A+J=</v>
      </c>
      <c r="AA1132" s="117">
        <f t="shared" si="569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4"/>
      <c r="DO1132" s="1"/>
      <c r="DP1132" s="1"/>
      <c r="DQ1132" s="1"/>
      <c r="DR1132" s="1"/>
      <c r="DS1132" s="1"/>
      <c r="DT1132" s="1"/>
    </row>
    <row r="1133" spans="1:124" ht="12.75" x14ac:dyDescent="0.2">
      <c r="A1133" s="111">
        <f t="shared" si="559"/>
        <v>45398</v>
      </c>
      <c r="B1133" s="112">
        <f t="shared" si="552"/>
        <v>0</v>
      </c>
      <c r="C1133" s="112">
        <f t="shared" si="565"/>
        <v>0</v>
      </c>
      <c r="D1133" s="113">
        <f t="shared" si="560"/>
        <v>5692.31</v>
      </c>
      <c r="E1133" s="114">
        <f t="shared" si="573"/>
        <v>5739.56</v>
      </c>
      <c r="F1133" s="115">
        <f t="shared" si="574"/>
        <v>45342</v>
      </c>
      <c r="G1133" s="116">
        <f t="shared" si="553"/>
        <v>8.3006723105383262E-3</v>
      </c>
      <c r="H1133" s="117">
        <f t="shared" si="561"/>
        <v>45404</v>
      </c>
      <c r="I1133" s="117">
        <f t="shared" si="554"/>
        <v>45404</v>
      </c>
      <c r="J1133" s="118">
        <f t="shared" si="562"/>
        <v>22</v>
      </c>
      <c r="K1133" s="118">
        <f t="shared" si="551"/>
        <v>18</v>
      </c>
      <c r="L1133" s="8">
        <f t="shared" si="563"/>
        <v>1.0067863500000001</v>
      </c>
      <c r="M1133" s="119">
        <f t="shared" si="576"/>
        <v>1.0083006699999999</v>
      </c>
      <c r="N1133" s="119">
        <f t="shared" si="570"/>
        <v>1.3333740321328085</v>
      </c>
      <c r="O1133" s="112">
        <f t="shared" si="575"/>
        <v>1.34242277</v>
      </c>
      <c r="P1133" s="112">
        <f t="shared" si="555"/>
        <v>0</v>
      </c>
      <c r="Q1133" s="162">
        <f t="shared" si="566"/>
        <v>0</v>
      </c>
      <c r="R1133" s="30">
        <f t="shared" si="567"/>
        <v>0</v>
      </c>
      <c r="S1133" s="112">
        <f t="shared" si="572"/>
        <v>0</v>
      </c>
      <c r="T1133" s="122">
        <f t="shared" si="564"/>
        <v>0.20100000000000001</v>
      </c>
      <c r="U1133" s="120">
        <f t="shared" si="571"/>
        <v>18</v>
      </c>
      <c r="V1133" s="120">
        <v>252</v>
      </c>
      <c r="W1133" s="119">
        <f t="shared" si="556"/>
        <v>1.0131684169999999</v>
      </c>
      <c r="X1133" s="112">
        <f t="shared" si="557"/>
        <v>0</v>
      </c>
      <c r="Y1133" s="112">
        <f t="shared" si="558"/>
        <v>0</v>
      </c>
      <c r="Z1133" s="125" t="str">
        <f t="shared" si="568"/>
        <v>A+J=</v>
      </c>
      <c r="AA1133" s="117">
        <f t="shared" si="569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4"/>
      <c r="DO1133" s="1"/>
      <c r="DP1133" s="1"/>
      <c r="DQ1133" s="1"/>
      <c r="DR1133" s="1"/>
      <c r="DS1133" s="1"/>
      <c r="DT1133" s="1"/>
    </row>
    <row r="1134" spans="1:124" ht="12.75" x14ac:dyDescent="0.2">
      <c r="A1134" s="111">
        <f t="shared" si="559"/>
        <v>45399</v>
      </c>
      <c r="B1134" s="112">
        <f t="shared" si="552"/>
        <v>0</v>
      </c>
      <c r="C1134" s="112">
        <f t="shared" si="565"/>
        <v>0</v>
      </c>
      <c r="D1134" s="113">
        <f t="shared" si="560"/>
        <v>5692.31</v>
      </c>
      <c r="E1134" s="114">
        <f t="shared" si="573"/>
        <v>5739.56</v>
      </c>
      <c r="F1134" s="115">
        <f t="shared" si="574"/>
        <v>45342</v>
      </c>
      <c r="G1134" s="116">
        <f t="shared" si="553"/>
        <v>8.3006723105383262E-3</v>
      </c>
      <c r="H1134" s="117">
        <f t="shared" si="561"/>
        <v>45404</v>
      </c>
      <c r="I1134" s="117">
        <f t="shared" si="554"/>
        <v>45404</v>
      </c>
      <c r="J1134" s="118">
        <f t="shared" si="562"/>
        <v>22</v>
      </c>
      <c r="K1134" s="118">
        <f t="shared" ref="K1134:K1197" si="577">(J1134-(NETWORKDAYS(A1134,I1134,AD$148:AD$502)-1))</f>
        <v>19</v>
      </c>
      <c r="L1134" s="8">
        <f t="shared" si="563"/>
        <v>1.0071647100000001</v>
      </c>
      <c r="M1134" s="119">
        <f t="shared" si="576"/>
        <v>1.0083006699999999</v>
      </c>
      <c r="N1134" s="119">
        <f t="shared" si="570"/>
        <v>1.3333740321328085</v>
      </c>
      <c r="O1134" s="112">
        <f t="shared" si="575"/>
        <v>1.3429272699999999</v>
      </c>
      <c r="P1134" s="112">
        <f t="shared" si="555"/>
        <v>0</v>
      </c>
      <c r="Q1134" s="162">
        <f t="shared" si="566"/>
        <v>0</v>
      </c>
      <c r="R1134" s="30">
        <f t="shared" si="567"/>
        <v>0</v>
      </c>
      <c r="S1134" s="112">
        <f t="shared" si="572"/>
        <v>0</v>
      </c>
      <c r="T1134" s="122">
        <f t="shared" si="564"/>
        <v>0.20100000000000001</v>
      </c>
      <c r="U1134" s="120">
        <f t="shared" si="571"/>
        <v>19</v>
      </c>
      <c r="V1134" s="120">
        <v>252</v>
      </c>
      <c r="W1134" s="119">
        <f t="shared" si="556"/>
        <v>1.0139050590000001</v>
      </c>
      <c r="X1134" s="112">
        <f t="shared" si="557"/>
        <v>0</v>
      </c>
      <c r="Y1134" s="112">
        <f t="shared" si="558"/>
        <v>0</v>
      </c>
      <c r="Z1134" s="125" t="str">
        <f t="shared" si="568"/>
        <v>A+J=</v>
      </c>
      <c r="AA1134" s="117">
        <f t="shared" si="569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4"/>
      <c r="DO1134" s="1"/>
      <c r="DP1134" s="1"/>
      <c r="DQ1134" s="1"/>
      <c r="DR1134" s="1"/>
      <c r="DS1134" s="1"/>
      <c r="DT1134" s="1"/>
    </row>
    <row r="1135" spans="1:124" ht="12.75" x14ac:dyDescent="0.2">
      <c r="A1135" s="111">
        <f t="shared" si="559"/>
        <v>45400</v>
      </c>
      <c r="B1135" s="112">
        <f t="shared" si="552"/>
        <v>0</v>
      </c>
      <c r="C1135" s="112">
        <f t="shared" si="565"/>
        <v>0</v>
      </c>
      <c r="D1135" s="113">
        <f t="shared" si="560"/>
        <v>5692.31</v>
      </c>
      <c r="E1135" s="114">
        <f t="shared" si="573"/>
        <v>5739.56</v>
      </c>
      <c r="F1135" s="115">
        <f t="shared" si="574"/>
        <v>45342</v>
      </c>
      <c r="G1135" s="116">
        <f t="shared" si="553"/>
        <v>8.3006723105383262E-3</v>
      </c>
      <c r="H1135" s="117">
        <f t="shared" si="561"/>
        <v>45404</v>
      </c>
      <c r="I1135" s="117">
        <f t="shared" si="554"/>
        <v>45404</v>
      </c>
      <c r="J1135" s="118">
        <f t="shared" si="562"/>
        <v>22</v>
      </c>
      <c r="K1135" s="118">
        <f t="shared" si="577"/>
        <v>20</v>
      </c>
      <c r="L1135" s="8">
        <f t="shared" si="563"/>
        <v>1.0075432200000001</v>
      </c>
      <c r="M1135" s="119">
        <f t="shared" si="576"/>
        <v>1.0083006699999999</v>
      </c>
      <c r="N1135" s="119">
        <f t="shared" si="570"/>
        <v>1.3333740321328085</v>
      </c>
      <c r="O1135" s="112">
        <f t="shared" si="575"/>
        <v>1.34343196</v>
      </c>
      <c r="P1135" s="112">
        <f t="shared" si="555"/>
        <v>0</v>
      </c>
      <c r="Q1135" s="162">
        <f t="shared" si="566"/>
        <v>0</v>
      </c>
      <c r="R1135" s="30">
        <f t="shared" si="567"/>
        <v>0</v>
      </c>
      <c r="S1135" s="112">
        <f t="shared" si="572"/>
        <v>0</v>
      </c>
      <c r="T1135" s="122">
        <f t="shared" si="564"/>
        <v>0.20100000000000001</v>
      </c>
      <c r="U1135" s="120">
        <f t="shared" si="571"/>
        <v>20</v>
      </c>
      <c r="V1135" s="120">
        <v>252</v>
      </c>
      <c r="W1135" s="119">
        <f t="shared" si="556"/>
        <v>1.0146422369999999</v>
      </c>
      <c r="X1135" s="112">
        <f t="shared" si="557"/>
        <v>0</v>
      </c>
      <c r="Y1135" s="112">
        <f t="shared" si="558"/>
        <v>0</v>
      </c>
      <c r="Z1135" s="125" t="str">
        <f t="shared" si="568"/>
        <v>A+J=</v>
      </c>
      <c r="AA1135" s="117">
        <f t="shared" si="569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4"/>
      <c r="DO1135" s="1"/>
      <c r="DP1135" s="1"/>
      <c r="DQ1135" s="1"/>
      <c r="DR1135" s="1"/>
      <c r="DS1135" s="1"/>
      <c r="DT1135" s="1"/>
    </row>
    <row r="1136" spans="1:124" ht="12.75" x14ac:dyDescent="0.2">
      <c r="A1136" s="111">
        <f t="shared" si="559"/>
        <v>45401</v>
      </c>
      <c r="B1136" s="112">
        <f t="shared" si="552"/>
        <v>0</v>
      </c>
      <c r="C1136" s="112">
        <f t="shared" si="565"/>
        <v>0</v>
      </c>
      <c r="D1136" s="113">
        <f t="shared" si="560"/>
        <v>5692.31</v>
      </c>
      <c r="E1136" s="114">
        <f t="shared" si="573"/>
        <v>5739.56</v>
      </c>
      <c r="F1136" s="115">
        <f t="shared" si="574"/>
        <v>45342</v>
      </c>
      <c r="G1136" s="116">
        <f t="shared" si="553"/>
        <v>8.3006723105383262E-3</v>
      </c>
      <c r="H1136" s="117">
        <f t="shared" si="561"/>
        <v>45404</v>
      </c>
      <c r="I1136" s="117">
        <f t="shared" si="554"/>
        <v>45404</v>
      </c>
      <c r="J1136" s="118">
        <f t="shared" si="562"/>
        <v>22</v>
      </c>
      <c r="K1136" s="118">
        <f t="shared" si="577"/>
        <v>21</v>
      </c>
      <c r="L1136" s="8">
        <f t="shared" si="563"/>
        <v>1.0079218700000001</v>
      </c>
      <c r="M1136" s="119">
        <f t="shared" si="576"/>
        <v>1.0083006699999999</v>
      </c>
      <c r="N1136" s="119">
        <f t="shared" si="570"/>
        <v>1.3333740321328085</v>
      </c>
      <c r="O1136" s="112">
        <f t="shared" si="575"/>
        <v>1.34393684</v>
      </c>
      <c r="P1136" s="112">
        <f t="shared" si="555"/>
        <v>0</v>
      </c>
      <c r="Q1136" s="162">
        <f t="shared" si="566"/>
        <v>0</v>
      </c>
      <c r="R1136" s="30">
        <f t="shared" si="567"/>
        <v>0</v>
      </c>
      <c r="S1136" s="112">
        <f t="shared" si="572"/>
        <v>0</v>
      </c>
      <c r="T1136" s="122">
        <f t="shared" si="564"/>
        <v>0.20100000000000001</v>
      </c>
      <c r="U1136" s="120">
        <f t="shared" si="571"/>
        <v>21</v>
      </c>
      <c r="V1136" s="120">
        <v>252</v>
      </c>
      <c r="W1136" s="119">
        <f t="shared" si="556"/>
        <v>1.0153799509999999</v>
      </c>
      <c r="X1136" s="112">
        <f t="shared" si="557"/>
        <v>0</v>
      </c>
      <c r="Y1136" s="112">
        <f t="shared" si="558"/>
        <v>0</v>
      </c>
      <c r="Z1136" s="125" t="str">
        <f t="shared" si="568"/>
        <v>A+J=</v>
      </c>
      <c r="AA1136" s="117">
        <f t="shared" si="569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4"/>
      <c r="DO1136" s="1"/>
      <c r="DP1136" s="1"/>
      <c r="DQ1136" s="1"/>
      <c r="DR1136" s="1"/>
      <c r="DS1136" s="1"/>
      <c r="DT1136" s="1"/>
    </row>
    <row r="1137" spans="1:124" ht="12.75" x14ac:dyDescent="0.2">
      <c r="A1137" s="111">
        <f t="shared" si="559"/>
        <v>45402</v>
      </c>
      <c r="B1137" s="112">
        <f t="shared" si="552"/>
        <v>0</v>
      </c>
      <c r="C1137" s="112">
        <f t="shared" si="565"/>
        <v>0</v>
      </c>
      <c r="D1137" s="113">
        <f t="shared" si="560"/>
        <v>5692.31</v>
      </c>
      <c r="E1137" s="114">
        <f t="shared" si="573"/>
        <v>5739.56</v>
      </c>
      <c r="F1137" s="115">
        <f t="shared" si="574"/>
        <v>45342</v>
      </c>
      <c r="G1137" s="116">
        <f t="shared" si="553"/>
        <v>8.3006723105383262E-3</v>
      </c>
      <c r="H1137" s="117">
        <f t="shared" si="561"/>
        <v>45432</v>
      </c>
      <c r="I1137" s="117">
        <f t="shared" si="554"/>
        <v>45404</v>
      </c>
      <c r="J1137" s="118">
        <f t="shared" si="562"/>
        <v>22</v>
      </c>
      <c r="K1137" s="118">
        <f t="shared" si="577"/>
        <v>22</v>
      </c>
      <c r="L1137" s="8">
        <f t="shared" si="563"/>
        <v>1.0083006699999999</v>
      </c>
      <c r="M1137" s="119">
        <f t="shared" si="576"/>
        <v>1.0083006699999999</v>
      </c>
      <c r="N1137" s="119">
        <f t="shared" si="570"/>
        <v>1.3333740321328085</v>
      </c>
      <c r="O1137" s="112">
        <f t="shared" si="575"/>
        <v>1.34444192</v>
      </c>
      <c r="P1137" s="112">
        <f t="shared" si="555"/>
        <v>0</v>
      </c>
      <c r="Q1137" s="162">
        <f t="shared" si="566"/>
        <v>0</v>
      </c>
      <c r="R1137" s="30">
        <f t="shared" si="567"/>
        <v>0</v>
      </c>
      <c r="S1137" s="112">
        <f t="shared" si="572"/>
        <v>0</v>
      </c>
      <c r="T1137" s="122">
        <f t="shared" si="564"/>
        <v>0.20100000000000001</v>
      </c>
      <c r="U1137" s="120">
        <f t="shared" si="571"/>
        <v>22</v>
      </c>
      <c r="V1137" s="120">
        <v>252</v>
      </c>
      <c r="W1137" s="119">
        <f t="shared" si="556"/>
        <v>1.0161182010000001</v>
      </c>
      <c r="X1137" s="112">
        <f t="shared" si="557"/>
        <v>0</v>
      </c>
      <c r="Y1137" s="112">
        <f t="shared" si="558"/>
        <v>0</v>
      </c>
      <c r="Z1137" s="125" t="str">
        <f t="shared" si="568"/>
        <v>A+J=</v>
      </c>
      <c r="AA1137" s="117">
        <f t="shared" si="569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4"/>
      <c r="DO1137" s="1"/>
      <c r="DP1137" s="1"/>
      <c r="DQ1137" s="1"/>
      <c r="DR1137" s="1"/>
      <c r="DS1137" s="1"/>
      <c r="DT1137" s="1"/>
    </row>
    <row r="1138" spans="1:124" ht="12.75" x14ac:dyDescent="0.2">
      <c r="A1138" s="111">
        <f t="shared" si="559"/>
        <v>45403</v>
      </c>
      <c r="B1138" s="112">
        <f t="shared" si="552"/>
        <v>0</v>
      </c>
      <c r="C1138" s="112">
        <f t="shared" si="565"/>
        <v>0</v>
      </c>
      <c r="D1138" s="113">
        <f t="shared" si="560"/>
        <v>5692.31</v>
      </c>
      <c r="E1138" s="114">
        <f t="shared" si="573"/>
        <v>5739.56</v>
      </c>
      <c r="F1138" s="115">
        <f t="shared" si="574"/>
        <v>45342</v>
      </c>
      <c r="G1138" s="116">
        <f t="shared" si="553"/>
        <v>8.3006723105383262E-3</v>
      </c>
      <c r="H1138" s="117">
        <f t="shared" si="561"/>
        <v>45432</v>
      </c>
      <c r="I1138" s="117">
        <f t="shared" si="554"/>
        <v>45404</v>
      </c>
      <c r="J1138" s="118">
        <f t="shared" si="562"/>
        <v>22</v>
      </c>
      <c r="K1138" s="118">
        <f t="shared" si="577"/>
        <v>22</v>
      </c>
      <c r="L1138" s="8">
        <f t="shared" si="563"/>
        <v>1.0083006699999999</v>
      </c>
      <c r="M1138" s="119">
        <f t="shared" si="576"/>
        <v>1.0083006699999999</v>
      </c>
      <c r="N1138" s="119">
        <f t="shared" si="570"/>
        <v>1.3333740321328085</v>
      </c>
      <c r="O1138" s="112">
        <f t="shared" si="575"/>
        <v>1.34444192</v>
      </c>
      <c r="P1138" s="112">
        <f t="shared" si="555"/>
        <v>0</v>
      </c>
      <c r="Q1138" s="162">
        <f t="shared" si="566"/>
        <v>0</v>
      </c>
      <c r="R1138" s="30">
        <f t="shared" si="567"/>
        <v>0</v>
      </c>
      <c r="S1138" s="112">
        <f t="shared" si="572"/>
        <v>0</v>
      </c>
      <c r="T1138" s="122">
        <f t="shared" si="564"/>
        <v>0.20100000000000001</v>
      </c>
      <c r="U1138" s="120">
        <f t="shared" si="571"/>
        <v>22</v>
      </c>
      <c r="V1138" s="120">
        <v>252</v>
      </c>
      <c r="W1138" s="119">
        <f t="shared" si="556"/>
        <v>1.0161182010000001</v>
      </c>
      <c r="X1138" s="112">
        <f t="shared" si="557"/>
        <v>0</v>
      </c>
      <c r="Y1138" s="112">
        <f t="shared" si="558"/>
        <v>0</v>
      </c>
      <c r="Z1138" s="125" t="str">
        <f t="shared" si="568"/>
        <v>A+J=</v>
      </c>
      <c r="AA1138" s="117">
        <f t="shared" si="569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4"/>
      <c r="DO1138" s="1"/>
      <c r="DP1138" s="1"/>
      <c r="DQ1138" s="1"/>
      <c r="DR1138" s="1"/>
      <c r="DS1138" s="1"/>
      <c r="DT1138" s="1"/>
    </row>
    <row r="1139" spans="1:124" ht="12.75" x14ac:dyDescent="0.2">
      <c r="A1139" s="111">
        <f t="shared" si="559"/>
        <v>45404</v>
      </c>
      <c r="B1139" s="112">
        <f t="shared" si="552"/>
        <v>0</v>
      </c>
      <c r="C1139" s="112">
        <f t="shared" si="565"/>
        <v>0</v>
      </c>
      <c r="D1139" s="113">
        <f t="shared" si="560"/>
        <v>5692.31</v>
      </c>
      <c r="E1139" s="114">
        <f t="shared" si="573"/>
        <v>5739.56</v>
      </c>
      <c r="F1139" s="115">
        <f t="shared" si="574"/>
        <v>45342</v>
      </c>
      <c r="G1139" s="116">
        <f t="shared" si="553"/>
        <v>8.3006723105383262E-3</v>
      </c>
      <c r="H1139" s="117">
        <f t="shared" si="561"/>
        <v>45432</v>
      </c>
      <c r="I1139" s="117">
        <f t="shared" si="554"/>
        <v>45404</v>
      </c>
      <c r="J1139" s="118">
        <f t="shared" si="562"/>
        <v>22</v>
      </c>
      <c r="K1139" s="118">
        <f t="shared" si="577"/>
        <v>22</v>
      </c>
      <c r="L1139" s="8">
        <f t="shared" si="563"/>
        <v>1.0083006699999999</v>
      </c>
      <c r="M1139" s="119">
        <f t="shared" si="576"/>
        <v>1.0083006699999999</v>
      </c>
      <c r="N1139" s="119">
        <f t="shared" si="570"/>
        <v>1.3333740321328085</v>
      </c>
      <c r="O1139" s="112">
        <f t="shared" si="575"/>
        <v>1.34444192</v>
      </c>
      <c r="P1139" s="112">
        <f t="shared" si="555"/>
        <v>0</v>
      </c>
      <c r="Q1139" s="162">
        <f t="shared" si="566"/>
        <v>37</v>
      </c>
      <c r="R1139" s="30">
        <f t="shared" si="567"/>
        <v>9.6378000000000005E-2</v>
      </c>
      <c r="S1139" s="112">
        <f t="shared" si="572"/>
        <v>0</v>
      </c>
      <c r="T1139" s="122">
        <f t="shared" si="564"/>
        <v>0.20100000000000001</v>
      </c>
      <c r="U1139" s="120">
        <f t="shared" si="571"/>
        <v>22</v>
      </c>
      <c r="V1139" s="120">
        <v>252</v>
      </c>
      <c r="W1139" s="119">
        <f t="shared" si="556"/>
        <v>1.0161182010000001</v>
      </c>
      <c r="X1139" s="112">
        <f t="shared" si="557"/>
        <v>0</v>
      </c>
      <c r="Y1139" s="112">
        <f t="shared" si="558"/>
        <v>0</v>
      </c>
      <c r="Z1139" s="125" t="str">
        <f t="shared" si="568"/>
        <v>A+J=</v>
      </c>
      <c r="AA1139" s="117">
        <f t="shared" si="569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4"/>
      <c r="DO1139" s="1"/>
      <c r="DP1139" s="1"/>
      <c r="DQ1139" s="1"/>
      <c r="DR1139" s="1"/>
      <c r="DS1139" s="1"/>
      <c r="DT1139" s="1"/>
    </row>
    <row r="1140" spans="1:124" ht="12.75" x14ac:dyDescent="0.2">
      <c r="A1140" s="111">
        <f t="shared" si="559"/>
        <v>45405</v>
      </c>
      <c r="B1140" s="112">
        <f t="shared" si="552"/>
        <v>0</v>
      </c>
      <c r="C1140" s="112">
        <f t="shared" si="565"/>
        <v>0</v>
      </c>
      <c r="D1140" s="113">
        <f t="shared" si="560"/>
        <v>5692.31</v>
      </c>
      <c r="E1140" s="114">
        <f t="shared" si="573"/>
        <v>5739.56</v>
      </c>
      <c r="F1140" s="115">
        <f t="shared" si="574"/>
        <v>45373</v>
      </c>
      <c r="G1140" s="116">
        <f t="shared" si="553"/>
        <v>8.3006723105383262E-3</v>
      </c>
      <c r="H1140" s="117">
        <f t="shared" si="561"/>
        <v>45432</v>
      </c>
      <c r="I1140" s="117">
        <f t="shared" si="554"/>
        <v>45432</v>
      </c>
      <c r="J1140" s="118">
        <f t="shared" si="562"/>
        <v>19</v>
      </c>
      <c r="K1140" s="118">
        <f t="shared" si="577"/>
        <v>1</v>
      </c>
      <c r="L1140" s="8">
        <f t="shared" si="563"/>
        <v>1.0004351600000001</v>
      </c>
      <c r="M1140" s="119">
        <f t="shared" si="576"/>
        <v>1.0083006699999999</v>
      </c>
      <c r="N1140" s="119">
        <f t="shared" si="570"/>
        <v>1.3444419299601122</v>
      </c>
      <c r="O1140" s="112">
        <f t="shared" si="575"/>
        <v>1.3450269699999999</v>
      </c>
      <c r="P1140" s="112">
        <f t="shared" si="555"/>
        <v>0</v>
      </c>
      <c r="Q1140" s="162">
        <f t="shared" si="566"/>
        <v>0</v>
      </c>
      <c r="R1140" s="30">
        <f t="shared" si="567"/>
        <v>0</v>
      </c>
      <c r="S1140" s="112">
        <f t="shared" si="572"/>
        <v>0</v>
      </c>
      <c r="T1140" s="122">
        <f t="shared" si="564"/>
        <v>0.20100000000000001</v>
      </c>
      <c r="U1140" s="120">
        <f t="shared" si="571"/>
        <v>1</v>
      </c>
      <c r="V1140" s="120">
        <v>252</v>
      </c>
      <c r="W1140" s="119">
        <f t="shared" si="556"/>
        <v>1.000727068</v>
      </c>
      <c r="X1140" s="112">
        <f t="shared" si="557"/>
        <v>0</v>
      </c>
      <c r="Y1140" s="112">
        <f t="shared" si="558"/>
        <v>0</v>
      </c>
      <c r="Z1140" s="125" t="str">
        <f t="shared" si="568"/>
        <v>A+J=</v>
      </c>
      <c r="AA1140" s="117">
        <f t="shared" si="569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4"/>
      <c r="DO1140" s="1"/>
      <c r="DP1140" s="1"/>
      <c r="DQ1140" s="1"/>
      <c r="DR1140" s="1"/>
      <c r="DS1140" s="1"/>
      <c r="DT1140" s="1"/>
    </row>
    <row r="1141" spans="1:124" ht="12.75" x14ac:dyDescent="0.2">
      <c r="A1141" s="111">
        <f t="shared" si="559"/>
        <v>45406</v>
      </c>
      <c r="B1141" s="112">
        <f t="shared" si="552"/>
        <v>0</v>
      </c>
      <c r="C1141" s="112">
        <f t="shared" si="565"/>
        <v>0</v>
      </c>
      <c r="D1141" s="113">
        <f t="shared" si="560"/>
        <v>5692.31</v>
      </c>
      <c r="E1141" s="114">
        <f t="shared" si="573"/>
        <v>5739.56</v>
      </c>
      <c r="F1141" s="115">
        <f t="shared" si="574"/>
        <v>45373</v>
      </c>
      <c r="G1141" s="116">
        <f t="shared" si="553"/>
        <v>8.3006723105383262E-3</v>
      </c>
      <c r="H1141" s="117">
        <f t="shared" si="561"/>
        <v>45432</v>
      </c>
      <c r="I1141" s="117">
        <f t="shared" si="554"/>
        <v>45432</v>
      </c>
      <c r="J1141" s="118">
        <f t="shared" si="562"/>
        <v>19</v>
      </c>
      <c r="K1141" s="118">
        <f t="shared" si="577"/>
        <v>2</v>
      </c>
      <c r="L1141" s="8">
        <f t="shared" si="563"/>
        <v>1.0008705200000001</v>
      </c>
      <c r="M1141" s="119">
        <f t="shared" si="576"/>
        <v>1.0083006699999999</v>
      </c>
      <c r="N1141" s="119">
        <f t="shared" si="570"/>
        <v>1.3444419299601122</v>
      </c>
      <c r="O1141" s="112">
        <f t="shared" si="575"/>
        <v>1.34561229</v>
      </c>
      <c r="P1141" s="112">
        <f t="shared" si="555"/>
        <v>0</v>
      </c>
      <c r="Q1141" s="162">
        <f t="shared" si="566"/>
        <v>0</v>
      </c>
      <c r="R1141" s="30">
        <f t="shared" si="567"/>
        <v>0</v>
      </c>
      <c r="S1141" s="112">
        <f t="shared" si="572"/>
        <v>0</v>
      </c>
      <c r="T1141" s="122">
        <f t="shared" si="564"/>
        <v>0.20100000000000001</v>
      </c>
      <c r="U1141" s="120">
        <f t="shared" si="571"/>
        <v>2</v>
      </c>
      <c r="V1141" s="120">
        <v>252</v>
      </c>
      <c r="W1141" s="119">
        <f t="shared" si="556"/>
        <v>1.0014546639999999</v>
      </c>
      <c r="X1141" s="112">
        <f t="shared" si="557"/>
        <v>0</v>
      </c>
      <c r="Y1141" s="112">
        <f t="shared" si="558"/>
        <v>0</v>
      </c>
      <c r="Z1141" s="125" t="str">
        <f t="shared" si="568"/>
        <v>A+J=</v>
      </c>
      <c r="AA1141" s="117">
        <f t="shared" si="569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4"/>
      <c r="DO1141" s="1"/>
      <c r="DP1141" s="1"/>
      <c r="DQ1141" s="1"/>
      <c r="DR1141" s="1"/>
      <c r="DS1141" s="1"/>
      <c r="DT1141" s="1"/>
    </row>
    <row r="1142" spans="1:124" ht="12.75" x14ac:dyDescent="0.2">
      <c r="A1142" s="111">
        <f t="shared" si="559"/>
        <v>45407</v>
      </c>
      <c r="B1142" s="112">
        <f t="shared" si="552"/>
        <v>0</v>
      </c>
      <c r="C1142" s="112">
        <f t="shared" si="565"/>
        <v>0</v>
      </c>
      <c r="D1142" s="113">
        <f t="shared" si="560"/>
        <v>5692.31</v>
      </c>
      <c r="E1142" s="114">
        <f t="shared" si="573"/>
        <v>5739.56</v>
      </c>
      <c r="F1142" s="115">
        <f t="shared" si="574"/>
        <v>45373</v>
      </c>
      <c r="G1142" s="116">
        <f t="shared" si="553"/>
        <v>8.3006723105383262E-3</v>
      </c>
      <c r="H1142" s="117">
        <f t="shared" si="561"/>
        <v>45432</v>
      </c>
      <c r="I1142" s="117">
        <f t="shared" si="554"/>
        <v>45432</v>
      </c>
      <c r="J1142" s="118">
        <f t="shared" si="562"/>
        <v>19</v>
      </c>
      <c r="K1142" s="118">
        <f t="shared" si="577"/>
        <v>3</v>
      </c>
      <c r="L1142" s="8">
        <f t="shared" si="563"/>
        <v>1.00130607</v>
      </c>
      <c r="M1142" s="119">
        <f t="shared" si="576"/>
        <v>1.0083006699999999</v>
      </c>
      <c r="N1142" s="119">
        <f t="shared" si="570"/>
        <v>1.3444419299601122</v>
      </c>
      <c r="O1142" s="112">
        <f t="shared" si="575"/>
        <v>1.34619786</v>
      </c>
      <c r="P1142" s="112">
        <f t="shared" si="555"/>
        <v>0</v>
      </c>
      <c r="Q1142" s="162">
        <f t="shared" si="566"/>
        <v>0</v>
      </c>
      <c r="R1142" s="30">
        <f t="shared" si="567"/>
        <v>0</v>
      </c>
      <c r="S1142" s="112">
        <f t="shared" si="572"/>
        <v>0</v>
      </c>
      <c r="T1142" s="122">
        <f t="shared" si="564"/>
        <v>0.20100000000000001</v>
      </c>
      <c r="U1142" s="120">
        <f t="shared" si="571"/>
        <v>3</v>
      </c>
      <c r="V1142" s="120">
        <v>252</v>
      </c>
      <c r="W1142" s="119">
        <f t="shared" si="556"/>
        <v>1.00218279</v>
      </c>
      <c r="X1142" s="112">
        <f t="shared" si="557"/>
        <v>0</v>
      </c>
      <c r="Y1142" s="112">
        <f t="shared" si="558"/>
        <v>0</v>
      </c>
      <c r="Z1142" s="125" t="str">
        <f t="shared" si="568"/>
        <v>A+J=</v>
      </c>
      <c r="AA1142" s="117">
        <f t="shared" si="569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4"/>
      <c r="DO1142" s="1"/>
      <c r="DP1142" s="1"/>
      <c r="DQ1142" s="1"/>
      <c r="DR1142" s="1"/>
      <c r="DS1142" s="1"/>
      <c r="DT1142" s="1"/>
    </row>
    <row r="1143" spans="1:124" ht="12.75" x14ac:dyDescent="0.2">
      <c r="A1143" s="111">
        <f t="shared" si="559"/>
        <v>45408</v>
      </c>
      <c r="B1143" s="112">
        <f t="shared" si="552"/>
        <v>0</v>
      </c>
      <c r="C1143" s="112">
        <f t="shared" si="565"/>
        <v>0</v>
      </c>
      <c r="D1143" s="113">
        <f t="shared" si="560"/>
        <v>5692.31</v>
      </c>
      <c r="E1143" s="114">
        <f t="shared" si="573"/>
        <v>5739.56</v>
      </c>
      <c r="F1143" s="115">
        <f t="shared" si="574"/>
        <v>45373</v>
      </c>
      <c r="G1143" s="116">
        <f t="shared" si="553"/>
        <v>8.3006723105383262E-3</v>
      </c>
      <c r="H1143" s="117">
        <f t="shared" si="561"/>
        <v>45432</v>
      </c>
      <c r="I1143" s="117">
        <f t="shared" si="554"/>
        <v>45432</v>
      </c>
      <c r="J1143" s="118">
        <f t="shared" si="562"/>
        <v>19</v>
      </c>
      <c r="K1143" s="118">
        <f t="shared" si="577"/>
        <v>4</v>
      </c>
      <c r="L1143" s="8">
        <f t="shared" si="563"/>
        <v>1.00174181</v>
      </c>
      <c r="M1143" s="119">
        <f t="shared" si="576"/>
        <v>1.0083006699999999</v>
      </c>
      <c r="N1143" s="119">
        <f t="shared" si="570"/>
        <v>1.3444419299601122</v>
      </c>
      <c r="O1143" s="112">
        <f t="shared" si="575"/>
        <v>1.3467836900000001</v>
      </c>
      <c r="P1143" s="112">
        <f t="shared" si="555"/>
        <v>0</v>
      </c>
      <c r="Q1143" s="162">
        <f t="shared" si="566"/>
        <v>0</v>
      </c>
      <c r="R1143" s="30">
        <f t="shared" si="567"/>
        <v>0</v>
      </c>
      <c r="S1143" s="112">
        <f t="shared" si="572"/>
        <v>0</v>
      </c>
      <c r="T1143" s="122">
        <f t="shared" si="564"/>
        <v>0.20100000000000001</v>
      </c>
      <c r="U1143" s="120">
        <f t="shared" si="571"/>
        <v>4</v>
      </c>
      <c r="V1143" s="120">
        <v>252</v>
      </c>
      <c r="W1143" s="119">
        <f t="shared" si="556"/>
        <v>1.0029114450000001</v>
      </c>
      <c r="X1143" s="112">
        <f t="shared" si="557"/>
        <v>0</v>
      </c>
      <c r="Y1143" s="112">
        <f t="shared" si="558"/>
        <v>0</v>
      </c>
      <c r="Z1143" s="125" t="str">
        <f t="shared" si="568"/>
        <v>A+J=</v>
      </c>
      <c r="AA1143" s="117">
        <f t="shared" si="569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4"/>
      <c r="DO1143" s="1"/>
      <c r="DP1143" s="1"/>
      <c r="DQ1143" s="1"/>
      <c r="DR1143" s="1"/>
      <c r="DS1143" s="1"/>
      <c r="DT1143" s="1"/>
    </row>
    <row r="1144" spans="1:124" ht="12.75" x14ac:dyDescent="0.2">
      <c r="A1144" s="111">
        <f t="shared" si="559"/>
        <v>45409</v>
      </c>
      <c r="B1144" s="112">
        <f t="shared" si="552"/>
        <v>0</v>
      </c>
      <c r="C1144" s="112">
        <f t="shared" si="565"/>
        <v>0</v>
      </c>
      <c r="D1144" s="113">
        <f t="shared" si="560"/>
        <v>5692.31</v>
      </c>
      <c r="E1144" s="114">
        <f t="shared" si="573"/>
        <v>5739.56</v>
      </c>
      <c r="F1144" s="115">
        <f t="shared" si="574"/>
        <v>45373</v>
      </c>
      <c r="G1144" s="116">
        <f t="shared" si="553"/>
        <v>8.3006723105383262E-3</v>
      </c>
      <c r="H1144" s="117">
        <f t="shared" si="561"/>
        <v>45432</v>
      </c>
      <c r="I1144" s="117">
        <f t="shared" si="554"/>
        <v>45432</v>
      </c>
      <c r="J1144" s="118">
        <f t="shared" si="562"/>
        <v>19</v>
      </c>
      <c r="K1144" s="118">
        <f t="shared" si="577"/>
        <v>5</v>
      </c>
      <c r="L1144" s="8">
        <f t="shared" si="563"/>
        <v>1.0021777300000001</v>
      </c>
      <c r="M1144" s="119">
        <f t="shared" si="576"/>
        <v>1.0083006699999999</v>
      </c>
      <c r="N1144" s="119">
        <f t="shared" si="570"/>
        <v>1.3444419299601122</v>
      </c>
      <c r="O1144" s="112">
        <f t="shared" si="575"/>
        <v>1.3473697600000001</v>
      </c>
      <c r="P1144" s="112">
        <f t="shared" si="555"/>
        <v>0</v>
      </c>
      <c r="Q1144" s="162">
        <f t="shared" si="566"/>
        <v>0</v>
      </c>
      <c r="R1144" s="30">
        <f t="shared" si="567"/>
        <v>0</v>
      </c>
      <c r="S1144" s="112">
        <f t="shared" si="572"/>
        <v>0</v>
      </c>
      <c r="T1144" s="122">
        <f t="shared" si="564"/>
        <v>0.20100000000000001</v>
      </c>
      <c r="U1144" s="120">
        <f t="shared" si="571"/>
        <v>5</v>
      </c>
      <c r="V1144" s="120">
        <v>252</v>
      </c>
      <c r="W1144" s="119">
        <f t="shared" si="556"/>
        <v>1.00364063</v>
      </c>
      <c r="X1144" s="112">
        <f t="shared" si="557"/>
        <v>0</v>
      </c>
      <c r="Y1144" s="112">
        <f t="shared" si="558"/>
        <v>0</v>
      </c>
      <c r="Z1144" s="125" t="str">
        <f t="shared" si="568"/>
        <v>A+J=</v>
      </c>
      <c r="AA1144" s="117">
        <f t="shared" si="569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4"/>
      <c r="DO1144" s="1"/>
      <c r="DP1144" s="1"/>
      <c r="DQ1144" s="1"/>
      <c r="DR1144" s="1"/>
      <c r="DS1144" s="1"/>
      <c r="DT1144" s="1"/>
    </row>
    <row r="1145" spans="1:124" ht="12.75" x14ac:dyDescent="0.2">
      <c r="A1145" s="111">
        <f t="shared" si="559"/>
        <v>45410</v>
      </c>
      <c r="B1145" s="112">
        <f t="shared" si="552"/>
        <v>0</v>
      </c>
      <c r="C1145" s="112">
        <f t="shared" si="565"/>
        <v>0</v>
      </c>
      <c r="D1145" s="113">
        <f t="shared" si="560"/>
        <v>5692.31</v>
      </c>
      <c r="E1145" s="114">
        <f t="shared" si="573"/>
        <v>5739.56</v>
      </c>
      <c r="F1145" s="115">
        <f t="shared" si="574"/>
        <v>45373</v>
      </c>
      <c r="G1145" s="116">
        <f t="shared" si="553"/>
        <v>8.3006723105383262E-3</v>
      </c>
      <c r="H1145" s="117">
        <f t="shared" si="561"/>
        <v>45432</v>
      </c>
      <c r="I1145" s="117">
        <f t="shared" si="554"/>
        <v>45432</v>
      </c>
      <c r="J1145" s="118">
        <f t="shared" si="562"/>
        <v>19</v>
      </c>
      <c r="K1145" s="118">
        <f t="shared" si="577"/>
        <v>5</v>
      </c>
      <c r="L1145" s="8">
        <f t="shared" si="563"/>
        <v>1.0021777300000001</v>
      </c>
      <c r="M1145" s="119">
        <f t="shared" si="576"/>
        <v>1.0083006699999999</v>
      </c>
      <c r="N1145" s="119">
        <f t="shared" si="570"/>
        <v>1.3444419299601122</v>
      </c>
      <c r="O1145" s="112">
        <f t="shared" si="575"/>
        <v>1.3473697600000001</v>
      </c>
      <c r="P1145" s="112">
        <f t="shared" si="555"/>
        <v>0</v>
      </c>
      <c r="Q1145" s="162">
        <f t="shared" si="566"/>
        <v>0</v>
      </c>
      <c r="R1145" s="30">
        <f t="shared" si="567"/>
        <v>0</v>
      </c>
      <c r="S1145" s="112">
        <f t="shared" si="572"/>
        <v>0</v>
      </c>
      <c r="T1145" s="122">
        <f t="shared" si="564"/>
        <v>0.20100000000000001</v>
      </c>
      <c r="U1145" s="120">
        <f t="shared" si="571"/>
        <v>5</v>
      </c>
      <c r="V1145" s="120">
        <v>252</v>
      </c>
      <c r="W1145" s="119">
        <f t="shared" si="556"/>
        <v>1.00364063</v>
      </c>
      <c r="X1145" s="112">
        <f t="shared" si="557"/>
        <v>0</v>
      </c>
      <c r="Y1145" s="112">
        <f t="shared" si="558"/>
        <v>0</v>
      </c>
      <c r="Z1145" s="125" t="str">
        <f t="shared" si="568"/>
        <v>A+J=</v>
      </c>
      <c r="AA1145" s="117">
        <f t="shared" si="569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4"/>
      <c r="DO1145" s="1"/>
      <c r="DP1145" s="1"/>
      <c r="DQ1145" s="1"/>
      <c r="DR1145" s="1"/>
      <c r="DS1145" s="1"/>
      <c r="DT1145" s="1"/>
    </row>
    <row r="1146" spans="1:124" ht="12.75" x14ac:dyDescent="0.2">
      <c r="A1146" s="111">
        <f t="shared" si="559"/>
        <v>45411</v>
      </c>
      <c r="B1146" s="112">
        <f t="shared" si="552"/>
        <v>0</v>
      </c>
      <c r="C1146" s="112">
        <f t="shared" si="565"/>
        <v>0</v>
      </c>
      <c r="D1146" s="113">
        <f t="shared" si="560"/>
        <v>5692.31</v>
      </c>
      <c r="E1146" s="114">
        <f t="shared" si="573"/>
        <v>5739.56</v>
      </c>
      <c r="F1146" s="115">
        <f t="shared" si="574"/>
        <v>45373</v>
      </c>
      <c r="G1146" s="116">
        <f t="shared" si="553"/>
        <v>8.3006723105383262E-3</v>
      </c>
      <c r="H1146" s="117">
        <f t="shared" si="561"/>
        <v>45432</v>
      </c>
      <c r="I1146" s="117">
        <f t="shared" si="554"/>
        <v>45432</v>
      </c>
      <c r="J1146" s="118">
        <f t="shared" si="562"/>
        <v>19</v>
      </c>
      <c r="K1146" s="118">
        <f t="shared" si="577"/>
        <v>5</v>
      </c>
      <c r="L1146" s="8">
        <f t="shared" si="563"/>
        <v>1.0021777300000001</v>
      </c>
      <c r="M1146" s="119">
        <f t="shared" si="576"/>
        <v>1.0083006699999999</v>
      </c>
      <c r="N1146" s="119">
        <f t="shared" si="570"/>
        <v>1.3444419299601122</v>
      </c>
      <c r="O1146" s="112">
        <f t="shared" si="575"/>
        <v>1.3473697600000001</v>
      </c>
      <c r="P1146" s="112">
        <f t="shared" si="555"/>
        <v>0</v>
      </c>
      <c r="Q1146" s="162">
        <f t="shared" si="566"/>
        <v>0</v>
      </c>
      <c r="R1146" s="30">
        <f t="shared" si="567"/>
        <v>0</v>
      </c>
      <c r="S1146" s="112">
        <f t="shared" si="572"/>
        <v>0</v>
      </c>
      <c r="T1146" s="122">
        <f t="shared" si="564"/>
        <v>0.20100000000000001</v>
      </c>
      <c r="U1146" s="120">
        <f t="shared" si="571"/>
        <v>5</v>
      </c>
      <c r="V1146" s="120">
        <v>252</v>
      </c>
      <c r="W1146" s="119">
        <f t="shared" si="556"/>
        <v>1.00364063</v>
      </c>
      <c r="X1146" s="112">
        <f t="shared" si="557"/>
        <v>0</v>
      </c>
      <c r="Y1146" s="112">
        <f t="shared" si="558"/>
        <v>0</v>
      </c>
      <c r="Z1146" s="125" t="str">
        <f t="shared" si="568"/>
        <v>A+J=</v>
      </c>
      <c r="AA1146" s="117">
        <f t="shared" si="569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4"/>
      <c r="DO1146" s="1"/>
      <c r="DP1146" s="1"/>
      <c r="DQ1146" s="1"/>
      <c r="DR1146" s="1"/>
      <c r="DS1146" s="1"/>
      <c r="DT1146" s="1"/>
    </row>
    <row r="1147" spans="1:124" ht="12.75" x14ac:dyDescent="0.2">
      <c r="A1147" s="111">
        <f t="shared" si="559"/>
        <v>45412</v>
      </c>
      <c r="B1147" s="112">
        <f t="shared" si="552"/>
        <v>0</v>
      </c>
      <c r="C1147" s="112">
        <f t="shared" si="565"/>
        <v>0</v>
      </c>
      <c r="D1147" s="113">
        <f t="shared" si="560"/>
        <v>5692.31</v>
      </c>
      <c r="E1147" s="114">
        <f t="shared" si="573"/>
        <v>5739.56</v>
      </c>
      <c r="F1147" s="115">
        <f t="shared" si="574"/>
        <v>45373</v>
      </c>
      <c r="G1147" s="116">
        <f t="shared" si="553"/>
        <v>8.3006723105383262E-3</v>
      </c>
      <c r="H1147" s="117">
        <f t="shared" si="561"/>
        <v>45432</v>
      </c>
      <c r="I1147" s="117">
        <f t="shared" si="554"/>
        <v>45432</v>
      </c>
      <c r="J1147" s="118">
        <f t="shared" si="562"/>
        <v>19</v>
      </c>
      <c r="K1147" s="118">
        <f t="shared" si="577"/>
        <v>6</v>
      </c>
      <c r="L1147" s="8">
        <f t="shared" si="563"/>
        <v>1.0026138499999999</v>
      </c>
      <c r="M1147" s="119">
        <f t="shared" si="576"/>
        <v>1.0083006699999999</v>
      </c>
      <c r="N1147" s="119">
        <f t="shared" si="570"/>
        <v>1.3444419299601122</v>
      </c>
      <c r="O1147" s="112">
        <f t="shared" si="575"/>
        <v>1.3479560900000001</v>
      </c>
      <c r="P1147" s="112">
        <f t="shared" si="555"/>
        <v>0</v>
      </c>
      <c r="Q1147" s="162">
        <f t="shared" si="566"/>
        <v>0</v>
      </c>
      <c r="R1147" s="30">
        <f t="shared" si="567"/>
        <v>0</v>
      </c>
      <c r="S1147" s="112">
        <f t="shared" si="572"/>
        <v>0</v>
      </c>
      <c r="T1147" s="122">
        <f t="shared" si="564"/>
        <v>0.20100000000000001</v>
      </c>
      <c r="U1147" s="120">
        <f t="shared" si="571"/>
        <v>6</v>
      </c>
      <c r="V1147" s="120">
        <v>252</v>
      </c>
      <c r="W1147" s="119">
        <f t="shared" si="556"/>
        <v>1.0043703450000001</v>
      </c>
      <c r="X1147" s="112">
        <f t="shared" si="557"/>
        <v>0</v>
      </c>
      <c r="Y1147" s="112">
        <f t="shared" si="558"/>
        <v>0</v>
      </c>
      <c r="Z1147" s="125" t="str">
        <f t="shared" si="568"/>
        <v>A+J=</v>
      </c>
      <c r="AA1147" s="117">
        <f t="shared" si="569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4"/>
      <c r="DO1147" s="1"/>
      <c r="DP1147" s="1"/>
      <c r="DQ1147" s="1"/>
      <c r="DR1147" s="1"/>
      <c r="DS1147" s="1"/>
      <c r="DT1147" s="1"/>
    </row>
    <row r="1148" spans="1:124" ht="12.75" x14ac:dyDescent="0.2">
      <c r="A1148" s="111">
        <f t="shared" si="559"/>
        <v>45413</v>
      </c>
      <c r="B1148" s="112">
        <f t="shared" si="552"/>
        <v>0</v>
      </c>
      <c r="C1148" s="112">
        <f t="shared" si="565"/>
        <v>0</v>
      </c>
      <c r="D1148" s="113">
        <f t="shared" si="560"/>
        <v>5692.31</v>
      </c>
      <c r="E1148" s="114">
        <f t="shared" si="573"/>
        <v>5739.56</v>
      </c>
      <c r="F1148" s="115">
        <f t="shared" si="574"/>
        <v>45373</v>
      </c>
      <c r="G1148" s="116">
        <f t="shared" si="553"/>
        <v>8.3006723105383262E-3</v>
      </c>
      <c r="H1148" s="117">
        <f t="shared" si="561"/>
        <v>45432</v>
      </c>
      <c r="I1148" s="117">
        <f t="shared" si="554"/>
        <v>45432</v>
      </c>
      <c r="J1148" s="118">
        <f t="shared" si="562"/>
        <v>19</v>
      </c>
      <c r="K1148" s="118">
        <f t="shared" si="577"/>
        <v>7</v>
      </c>
      <c r="L1148" s="8">
        <f t="shared" si="563"/>
        <v>1.0030501599999999</v>
      </c>
      <c r="M1148" s="119">
        <f t="shared" si="576"/>
        <v>1.0083006699999999</v>
      </c>
      <c r="N1148" s="119">
        <f t="shared" si="570"/>
        <v>1.3444419299601122</v>
      </c>
      <c r="O1148" s="112">
        <f t="shared" si="575"/>
        <v>1.3485426899999999</v>
      </c>
      <c r="P1148" s="112">
        <f t="shared" si="555"/>
        <v>0</v>
      </c>
      <c r="Q1148" s="162">
        <f t="shared" si="566"/>
        <v>0</v>
      </c>
      <c r="R1148" s="30">
        <f t="shared" si="567"/>
        <v>0</v>
      </c>
      <c r="S1148" s="112">
        <f t="shared" si="572"/>
        <v>0</v>
      </c>
      <c r="T1148" s="122">
        <f t="shared" si="564"/>
        <v>0.20100000000000001</v>
      </c>
      <c r="U1148" s="120">
        <f t="shared" si="571"/>
        <v>7</v>
      </c>
      <c r="V1148" s="120">
        <v>252</v>
      </c>
      <c r="W1148" s="119">
        <f t="shared" si="556"/>
        <v>1.0051005900000001</v>
      </c>
      <c r="X1148" s="112">
        <f t="shared" si="557"/>
        <v>0</v>
      </c>
      <c r="Y1148" s="112">
        <f t="shared" si="558"/>
        <v>0</v>
      </c>
      <c r="Z1148" s="125" t="str">
        <f t="shared" si="568"/>
        <v>A+J=</v>
      </c>
      <c r="AA1148" s="117">
        <f t="shared" si="569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4"/>
      <c r="DO1148" s="1"/>
      <c r="DP1148" s="1"/>
      <c r="DQ1148" s="1"/>
      <c r="DR1148" s="1"/>
      <c r="DS1148" s="1"/>
      <c r="DT1148" s="1"/>
    </row>
    <row r="1149" spans="1:124" ht="12.75" x14ac:dyDescent="0.2">
      <c r="A1149" s="111">
        <f t="shared" si="559"/>
        <v>45414</v>
      </c>
      <c r="B1149" s="112">
        <f t="shared" si="552"/>
        <v>0</v>
      </c>
      <c r="C1149" s="112">
        <f t="shared" si="565"/>
        <v>0</v>
      </c>
      <c r="D1149" s="113">
        <f t="shared" si="560"/>
        <v>5692.31</v>
      </c>
      <c r="E1149" s="114">
        <f t="shared" si="573"/>
        <v>5739.56</v>
      </c>
      <c r="F1149" s="115">
        <f t="shared" si="574"/>
        <v>45373</v>
      </c>
      <c r="G1149" s="116">
        <f t="shared" si="553"/>
        <v>8.3006723105383262E-3</v>
      </c>
      <c r="H1149" s="117">
        <f t="shared" si="561"/>
        <v>45432</v>
      </c>
      <c r="I1149" s="117">
        <f t="shared" si="554"/>
        <v>45432</v>
      </c>
      <c r="J1149" s="118">
        <f t="shared" si="562"/>
        <v>19</v>
      </c>
      <c r="K1149" s="118">
        <f t="shared" si="577"/>
        <v>7</v>
      </c>
      <c r="L1149" s="8">
        <f t="shared" si="563"/>
        <v>1.0030501599999999</v>
      </c>
      <c r="M1149" s="119">
        <f t="shared" si="576"/>
        <v>1.0083006699999999</v>
      </c>
      <c r="N1149" s="119">
        <f t="shared" si="570"/>
        <v>1.3444419299601122</v>
      </c>
      <c r="O1149" s="112">
        <f t="shared" si="575"/>
        <v>1.3485426899999999</v>
      </c>
      <c r="P1149" s="112">
        <f t="shared" si="555"/>
        <v>0</v>
      </c>
      <c r="Q1149" s="162">
        <f t="shared" si="566"/>
        <v>0</v>
      </c>
      <c r="R1149" s="30">
        <f t="shared" si="567"/>
        <v>0</v>
      </c>
      <c r="S1149" s="112">
        <f t="shared" si="572"/>
        <v>0</v>
      </c>
      <c r="T1149" s="122">
        <f t="shared" si="564"/>
        <v>0.20100000000000001</v>
      </c>
      <c r="U1149" s="120">
        <f t="shared" si="571"/>
        <v>7</v>
      </c>
      <c r="V1149" s="120">
        <v>252</v>
      </c>
      <c r="W1149" s="119">
        <f t="shared" si="556"/>
        <v>1.0051005900000001</v>
      </c>
      <c r="X1149" s="112">
        <f t="shared" si="557"/>
        <v>0</v>
      </c>
      <c r="Y1149" s="112">
        <f t="shared" si="558"/>
        <v>0</v>
      </c>
      <c r="Z1149" s="125" t="str">
        <f t="shared" si="568"/>
        <v>A+J=</v>
      </c>
      <c r="AA1149" s="117">
        <f t="shared" si="569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4"/>
      <c r="DO1149" s="1"/>
      <c r="DP1149" s="1"/>
      <c r="DQ1149" s="1"/>
      <c r="DR1149" s="1"/>
      <c r="DS1149" s="1"/>
      <c r="DT1149" s="1"/>
    </row>
    <row r="1150" spans="1:124" ht="12.75" x14ac:dyDescent="0.2">
      <c r="A1150" s="111">
        <f t="shared" si="559"/>
        <v>45415</v>
      </c>
      <c r="B1150" s="112">
        <f t="shared" si="552"/>
        <v>0</v>
      </c>
      <c r="C1150" s="112">
        <f t="shared" si="565"/>
        <v>0</v>
      </c>
      <c r="D1150" s="113">
        <f t="shared" si="560"/>
        <v>5692.31</v>
      </c>
      <c r="E1150" s="114">
        <f t="shared" si="573"/>
        <v>5739.56</v>
      </c>
      <c r="F1150" s="115">
        <f t="shared" si="574"/>
        <v>45373</v>
      </c>
      <c r="G1150" s="116">
        <f t="shared" si="553"/>
        <v>8.3006723105383262E-3</v>
      </c>
      <c r="H1150" s="117">
        <f t="shared" si="561"/>
        <v>45432</v>
      </c>
      <c r="I1150" s="117">
        <f t="shared" si="554"/>
        <v>45432</v>
      </c>
      <c r="J1150" s="118">
        <f t="shared" si="562"/>
        <v>19</v>
      </c>
      <c r="K1150" s="118">
        <f t="shared" si="577"/>
        <v>8</v>
      </c>
      <c r="L1150" s="8">
        <f t="shared" si="563"/>
        <v>1.0034866499999999</v>
      </c>
      <c r="M1150" s="119">
        <f t="shared" si="576"/>
        <v>1.0083006699999999</v>
      </c>
      <c r="N1150" s="119">
        <f t="shared" si="570"/>
        <v>1.3444419299601122</v>
      </c>
      <c r="O1150" s="112">
        <f t="shared" si="575"/>
        <v>1.34912952</v>
      </c>
      <c r="P1150" s="112">
        <f t="shared" si="555"/>
        <v>0</v>
      </c>
      <c r="Q1150" s="162">
        <f t="shared" si="566"/>
        <v>0</v>
      </c>
      <c r="R1150" s="30">
        <f t="shared" si="567"/>
        <v>0</v>
      </c>
      <c r="S1150" s="112">
        <f t="shared" si="572"/>
        <v>0</v>
      </c>
      <c r="T1150" s="122">
        <f t="shared" si="564"/>
        <v>0.20100000000000001</v>
      </c>
      <c r="U1150" s="120">
        <f t="shared" si="571"/>
        <v>8</v>
      </c>
      <c r="V1150" s="120">
        <v>252</v>
      </c>
      <c r="W1150" s="119">
        <f t="shared" si="556"/>
        <v>1.005831366</v>
      </c>
      <c r="X1150" s="112">
        <f t="shared" si="557"/>
        <v>0</v>
      </c>
      <c r="Y1150" s="112">
        <f t="shared" si="558"/>
        <v>0</v>
      </c>
      <c r="Z1150" s="125" t="str">
        <f t="shared" si="568"/>
        <v>A+J=</v>
      </c>
      <c r="AA1150" s="117">
        <f t="shared" si="569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4"/>
      <c r="DO1150" s="1"/>
      <c r="DP1150" s="1"/>
      <c r="DQ1150" s="1"/>
      <c r="DR1150" s="1"/>
      <c r="DS1150" s="1"/>
      <c r="DT1150" s="1"/>
    </row>
    <row r="1151" spans="1:124" ht="12.75" x14ac:dyDescent="0.2">
      <c r="A1151" s="111">
        <f t="shared" si="559"/>
        <v>45416</v>
      </c>
      <c r="B1151" s="112">
        <f t="shared" si="552"/>
        <v>0</v>
      </c>
      <c r="C1151" s="112">
        <f t="shared" si="565"/>
        <v>0</v>
      </c>
      <c r="D1151" s="113">
        <f t="shared" si="560"/>
        <v>5692.31</v>
      </c>
      <c r="E1151" s="114">
        <f t="shared" si="573"/>
        <v>5739.56</v>
      </c>
      <c r="F1151" s="115">
        <f t="shared" si="574"/>
        <v>45373</v>
      </c>
      <c r="G1151" s="116">
        <f t="shared" si="553"/>
        <v>8.3006723105383262E-3</v>
      </c>
      <c r="H1151" s="117">
        <f t="shared" si="561"/>
        <v>45432</v>
      </c>
      <c r="I1151" s="117">
        <f t="shared" si="554"/>
        <v>45432</v>
      </c>
      <c r="J1151" s="118">
        <f t="shared" si="562"/>
        <v>19</v>
      </c>
      <c r="K1151" s="118">
        <f t="shared" si="577"/>
        <v>9</v>
      </c>
      <c r="L1151" s="8">
        <f t="shared" si="563"/>
        <v>1.0039233400000001</v>
      </c>
      <c r="M1151" s="119">
        <f t="shared" si="576"/>
        <v>1.0083006699999999</v>
      </c>
      <c r="N1151" s="119">
        <f t="shared" si="570"/>
        <v>1.3444419299601122</v>
      </c>
      <c r="O1151" s="112">
        <f t="shared" si="575"/>
        <v>1.3497166300000001</v>
      </c>
      <c r="P1151" s="112">
        <f t="shared" si="555"/>
        <v>0</v>
      </c>
      <c r="Q1151" s="162">
        <f t="shared" si="566"/>
        <v>0</v>
      </c>
      <c r="R1151" s="30">
        <f t="shared" si="567"/>
        <v>0</v>
      </c>
      <c r="S1151" s="112">
        <f t="shared" si="572"/>
        <v>0</v>
      </c>
      <c r="T1151" s="122">
        <f t="shared" si="564"/>
        <v>0.20100000000000001</v>
      </c>
      <c r="U1151" s="120">
        <f t="shared" si="571"/>
        <v>9</v>
      </c>
      <c r="V1151" s="120">
        <v>252</v>
      </c>
      <c r="W1151" s="119">
        <f t="shared" si="556"/>
        <v>1.006562674</v>
      </c>
      <c r="X1151" s="112">
        <f t="shared" si="557"/>
        <v>0</v>
      </c>
      <c r="Y1151" s="112">
        <f t="shared" si="558"/>
        <v>0</v>
      </c>
      <c r="Z1151" s="125" t="str">
        <f t="shared" si="568"/>
        <v>A+J=</v>
      </c>
      <c r="AA1151" s="117">
        <f t="shared" si="569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4"/>
      <c r="DO1151" s="1"/>
      <c r="DP1151" s="1"/>
      <c r="DQ1151" s="1"/>
      <c r="DR1151" s="1"/>
      <c r="DS1151" s="1"/>
      <c r="DT1151" s="1"/>
    </row>
    <row r="1152" spans="1:124" ht="12.75" x14ac:dyDescent="0.2">
      <c r="A1152" s="111">
        <f t="shared" si="559"/>
        <v>45417</v>
      </c>
      <c r="B1152" s="112">
        <f t="shared" si="552"/>
        <v>0</v>
      </c>
      <c r="C1152" s="112">
        <f t="shared" si="565"/>
        <v>0</v>
      </c>
      <c r="D1152" s="113">
        <f t="shared" si="560"/>
        <v>5692.31</v>
      </c>
      <c r="E1152" s="114">
        <f t="shared" si="573"/>
        <v>5739.56</v>
      </c>
      <c r="F1152" s="115">
        <f t="shared" si="574"/>
        <v>45373</v>
      </c>
      <c r="G1152" s="116">
        <f t="shared" si="553"/>
        <v>8.3006723105383262E-3</v>
      </c>
      <c r="H1152" s="117">
        <f t="shared" si="561"/>
        <v>45432</v>
      </c>
      <c r="I1152" s="117">
        <f t="shared" si="554"/>
        <v>45432</v>
      </c>
      <c r="J1152" s="118">
        <f t="shared" si="562"/>
        <v>19</v>
      </c>
      <c r="K1152" s="118">
        <f t="shared" si="577"/>
        <v>9</v>
      </c>
      <c r="L1152" s="8">
        <f t="shared" si="563"/>
        <v>1.0039233400000001</v>
      </c>
      <c r="M1152" s="119">
        <f t="shared" si="576"/>
        <v>1.0083006699999999</v>
      </c>
      <c r="N1152" s="119">
        <f t="shared" si="570"/>
        <v>1.3444419299601122</v>
      </c>
      <c r="O1152" s="112">
        <f t="shared" si="575"/>
        <v>1.3497166300000001</v>
      </c>
      <c r="P1152" s="112">
        <f t="shared" si="555"/>
        <v>0</v>
      </c>
      <c r="Q1152" s="162">
        <f t="shared" si="566"/>
        <v>0</v>
      </c>
      <c r="R1152" s="30">
        <f t="shared" si="567"/>
        <v>0</v>
      </c>
      <c r="S1152" s="112">
        <f t="shared" si="572"/>
        <v>0</v>
      </c>
      <c r="T1152" s="122">
        <f t="shared" si="564"/>
        <v>0.20100000000000001</v>
      </c>
      <c r="U1152" s="120">
        <f t="shared" si="571"/>
        <v>9</v>
      </c>
      <c r="V1152" s="120">
        <v>252</v>
      </c>
      <c r="W1152" s="119">
        <f t="shared" si="556"/>
        <v>1.006562674</v>
      </c>
      <c r="X1152" s="112">
        <f t="shared" si="557"/>
        <v>0</v>
      </c>
      <c r="Y1152" s="112">
        <f t="shared" si="558"/>
        <v>0</v>
      </c>
      <c r="Z1152" s="125" t="str">
        <f t="shared" si="568"/>
        <v>A+J=</v>
      </c>
      <c r="AA1152" s="117">
        <f t="shared" si="569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4"/>
      <c r="DO1152" s="1"/>
      <c r="DP1152" s="1"/>
      <c r="DQ1152" s="1"/>
      <c r="DR1152" s="1"/>
      <c r="DS1152" s="1"/>
      <c r="DT1152" s="1"/>
    </row>
    <row r="1153" spans="1:124" ht="12.75" x14ac:dyDescent="0.2">
      <c r="A1153" s="111">
        <f t="shared" si="559"/>
        <v>45418</v>
      </c>
      <c r="B1153" s="112">
        <f t="shared" si="552"/>
        <v>0</v>
      </c>
      <c r="C1153" s="112">
        <f t="shared" si="565"/>
        <v>0</v>
      </c>
      <c r="D1153" s="113">
        <f t="shared" si="560"/>
        <v>5692.31</v>
      </c>
      <c r="E1153" s="114">
        <f t="shared" si="573"/>
        <v>5739.56</v>
      </c>
      <c r="F1153" s="115">
        <f t="shared" si="574"/>
        <v>45373</v>
      </c>
      <c r="G1153" s="116">
        <f t="shared" si="553"/>
        <v>8.3006723105383262E-3</v>
      </c>
      <c r="H1153" s="117">
        <f t="shared" si="561"/>
        <v>45432</v>
      </c>
      <c r="I1153" s="117">
        <f t="shared" si="554"/>
        <v>45432</v>
      </c>
      <c r="J1153" s="118">
        <f t="shared" si="562"/>
        <v>19</v>
      </c>
      <c r="K1153" s="118">
        <f t="shared" si="577"/>
        <v>9</v>
      </c>
      <c r="L1153" s="8">
        <f t="shared" si="563"/>
        <v>1.0039233400000001</v>
      </c>
      <c r="M1153" s="119">
        <f t="shared" si="576"/>
        <v>1.0083006699999999</v>
      </c>
      <c r="N1153" s="119">
        <f t="shared" si="570"/>
        <v>1.3444419299601122</v>
      </c>
      <c r="O1153" s="112">
        <f t="shared" si="575"/>
        <v>1.3497166300000001</v>
      </c>
      <c r="P1153" s="112">
        <f t="shared" si="555"/>
        <v>0</v>
      </c>
      <c r="Q1153" s="162">
        <f t="shared" si="566"/>
        <v>0</v>
      </c>
      <c r="R1153" s="30">
        <f t="shared" si="567"/>
        <v>0</v>
      </c>
      <c r="S1153" s="112">
        <f t="shared" si="572"/>
        <v>0</v>
      </c>
      <c r="T1153" s="122">
        <f t="shared" si="564"/>
        <v>0.20100000000000001</v>
      </c>
      <c r="U1153" s="120">
        <f t="shared" si="571"/>
        <v>9</v>
      </c>
      <c r="V1153" s="120">
        <v>252</v>
      </c>
      <c r="W1153" s="119">
        <f t="shared" si="556"/>
        <v>1.006562674</v>
      </c>
      <c r="X1153" s="112">
        <f t="shared" si="557"/>
        <v>0</v>
      </c>
      <c r="Y1153" s="112">
        <f t="shared" si="558"/>
        <v>0</v>
      </c>
      <c r="Z1153" s="125" t="str">
        <f t="shared" si="568"/>
        <v>A+J=</v>
      </c>
      <c r="AA1153" s="117">
        <f t="shared" si="569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4"/>
      <c r="DO1153" s="1"/>
      <c r="DP1153" s="1"/>
      <c r="DQ1153" s="1"/>
      <c r="DR1153" s="1"/>
      <c r="DS1153" s="1"/>
      <c r="DT1153" s="1"/>
    </row>
    <row r="1154" spans="1:124" ht="12.75" x14ac:dyDescent="0.2">
      <c r="A1154" s="111">
        <f t="shared" si="559"/>
        <v>45419</v>
      </c>
      <c r="B1154" s="112">
        <f t="shared" si="552"/>
        <v>0</v>
      </c>
      <c r="C1154" s="112">
        <f t="shared" si="565"/>
        <v>0</v>
      </c>
      <c r="D1154" s="113">
        <f t="shared" si="560"/>
        <v>5692.31</v>
      </c>
      <c r="E1154" s="114">
        <f t="shared" si="573"/>
        <v>5739.56</v>
      </c>
      <c r="F1154" s="115">
        <f t="shared" si="574"/>
        <v>45373</v>
      </c>
      <c r="G1154" s="116">
        <f t="shared" si="553"/>
        <v>8.3006723105383262E-3</v>
      </c>
      <c r="H1154" s="117">
        <f t="shared" si="561"/>
        <v>45432</v>
      </c>
      <c r="I1154" s="117">
        <f t="shared" si="554"/>
        <v>45432</v>
      </c>
      <c r="J1154" s="118">
        <f t="shared" si="562"/>
        <v>19</v>
      </c>
      <c r="K1154" s="118">
        <f t="shared" si="577"/>
        <v>10</v>
      </c>
      <c r="L1154" s="8">
        <f t="shared" si="563"/>
        <v>1.0043602199999999</v>
      </c>
      <c r="M1154" s="119">
        <f t="shared" si="576"/>
        <v>1.0083006699999999</v>
      </c>
      <c r="N1154" s="119">
        <f t="shared" si="570"/>
        <v>1.3444419299601122</v>
      </c>
      <c r="O1154" s="112">
        <f t="shared" si="575"/>
        <v>1.35030399</v>
      </c>
      <c r="P1154" s="112">
        <f t="shared" si="555"/>
        <v>0</v>
      </c>
      <c r="Q1154" s="162">
        <f t="shared" si="566"/>
        <v>0</v>
      </c>
      <c r="R1154" s="30">
        <f t="shared" si="567"/>
        <v>0</v>
      </c>
      <c r="S1154" s="112">
        <f t="shared" si="572"/>
        <v>0</v>
      </c>
      <c r="T1154" s="122">
        <f t="shared" si="564"/>
        <v>0.20100000000000001</v>
      </c>
      <c r="U1154" s="120">
        <f t="shared" si="571"/>
        <v>10</v>
      </c>
      <c r="V1154" s="120">
        <v>252</v>
      </c>
      <c r="W1154" s="119">
        <f t="shared" si="556"/>
        <v>1.007294514</v>
      </c>
      <c r="X1154" s="112">
        <f t="shared" si="557"/>
        <v>0</v>
      </c>
      <c r="Y1154" s="112">
        <f t="shared" si="558"/>
        <v>0</v>
      </c>
      <c r="Z1154" s="125" t="str">
        <f t="shared" si="568"/>
        <v>A+J=</v>
      </c>
      <c r="AA1154" s="117">
        <f t="shared" si="569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4"/>
      <c r="DO1154" s="1"/>
      <c r="DP1154" s="1"/>
      <c r="DQ1154" s="1"/>
      <c r="DR1154" s="1"/>
      <c r="DS1154" s="1"/>
      <c r="DT1154" s="1"/>
    </row>
    <row r="1155" spans="1:124" ht="12.75" x14ac:dyDescent="0.2">
      <c r="A1155" s="111">
        <f t="shared" si="559"/>
        <v>45420</v>
      </c>
      <c r="B1155" s="112">
        <f t="shared" si="552"/>
        <v>0</v>
      </c>
      <c r="C1155" s="112">
        <f t="shared" si="565"/>
        <v>0</v>
      </c>
      <c r="D1155" s="113">
        <f t="shared" si="560"/>
        <v>5692.31</v>
      </c>
      <c r="E1155" s="114">
        <f t="shared" si="573"/>
        <v>5739.56</v>
      </c>
      <c r="F1155" s="115">
        <f t="shared" si="574"/>
        <v>45373</v>
      </c>
      <c r="G1155" s="116">
        <f t="shared" si="553"/>
        <v>8.3006723105383262E-3</v>
      </c>
      <c r="H1155" s="117">
        <f t="shared" si="561"/>
        <v>45432</v>
      </c>
      <c r="I1155" s="117">
        <f t="shared" si="554"/>
        <v>45432</v>
      </c>
      <c r="J1155" s="118">
        <f t="shared" si="562"/>
        <v>19</v>
      </c>
      <c r="K1155" s="118">
        <f t="shared" si="577"/>
        <v>11</v>
      </c>
      <c r="L1155" s="8">
        <f t="shared" si="563"/>
        <v>1.00479728</v>
      </c>
      <c r="M1155" s="119">
        <f t="shared" si="576"/>
        <v>1.0083006699999999</v>
      </c>
      <c r="N1155" s="119">
        <f t="shared" si="570"/>
        <v>1.3444419299601122</v>
      </c>
      <c r="O1155" s="112">
        <f t="shared" si="575"/>
        <v>1.35089159</v>
      </c>
      <c r="P1155" s="112">
        <f t="shared" si="555"/>
        <v>0</v>
      </c>
      <c r="Q1155" s="162">
        <f t="shared" si="566"/>
        <v>0</v>
      </c>
      <c r="R1155" s="30">
        <f t="shared" si="567"/>
        <v>0</v>
      </c>
      <c r="S1155" s="112">
        <f t="shared" si="572"/>
        <v>0</v>
      </c>
      <c r="T1155" s="122">
        <f t="shared" si="564"/>
        <v>0.20100000000000001</v>
      </c>
      <c r="U1155" s="120">
        <f t="shared" si="571"/>
        <v>11</v>
      </c>
      <c r="V1155" s="120">
        <v>252</v>
      </c>
      <c r="W1155" s="119">
        <f t="shared" si="556"/>
        <v>1.008026885</v>
      </c>
      <c r="X1155" s="112">
        <f t="shared" si="557"/>
        <v>0</v>
      </c>
      <c r="Y1155" s="112">
        <f t="shared" si="558"/>
        <v>0</v>
      </c>
      <c r="Z1155" s="125" t="str">
        <f t="shared" si="568"/>
        <v>A+J=</v>
      </c>
      <c r="AA1155" s="117">
        <f t="shared" si="569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4"/>
      <c r="DO1155" s="1"/>
      <c r="DP1155" s="1"/>
      <c r="DQ1155" s="1"/>
      <c r="DR1155" s="1"/>
      <c r="DS1155" s="1"/>
      <c r="DT1155" s="1"/>
    </row>
    <row r="1156" spans="1:124" ht="12.75" x14ac:dyDescent="0.2">
      <c r="A1156" s="111">
        <f t="shared" si="559"/>
        <v>45421</v>
      </c>
      <c r="B1156" s="112">
        <f t="shared" si="552"/>
        <v>0</v>
      </c>
      <c r="C1156" s="112">
        <f t="shared" si="565"/>
        <v>0</v>
      </c>
      <c r="D1156" s="113">
        <f t="shared" si="560"/>
        <v>5692.31</v>
      </c>
      <c r="E1156" s="114">
        <f t="shared" si="573"/>
        <v>5739.56</v>
      </c>
      <c r="F1156" s="115">
        <f t="shared" si="574"/>
        <v>45373</v>
      </c>
      <c r="G1156" s="116">
        <f t="shared" si="553"/>
        <v>8.3006723105383262E-3</v>
      </c>
      <c r="H1156" s="117">
        <f t="shared" si="561"/>
        <v>45432</v>
      </c>
      <c r="I1156" s="117">
        <f t="shared" si="554"/>
        <v>45432</v>
      </c>
      <c r="J1156" s="118">
        <f t="shared" si="562"/>
        <v>19</v>
      </c>
      <c r="K1156" s="118">
        <f t="shared" si="577"/>
        <v>12</v>
      </c>
      <c r="L1156" s="8">
        <f t="shared" si="563"/>
        <v>1.00523454</v>
      </c>
      <c r="M1156" s="119">
        <f t="shared" si="576"/>
        <v>1.0083006699999999</v>
      </c>
      <c r="N1156" s="119">
        <f t="shared" si="570"/>
        <v>1.3444419299601122</v>
      </c>
      <c r="O1156" s="112">
        <f t="shared" si="575"/>
        <v>1.35147946</v>
      </c>
      <c r="P1156" s="112">
        <f t="shared" si="555"/>
        <v>0</v>
      </c>
      <c r="Q1156" s="162">
        <f t="shared" si="566"/>
        <v>0</v>
      </c>
      <c r="R1156" s="30">
        <f t="shared" si="567"/>
        <v>0</v>
      </c>
      <c r="S1156" s="112">
        <f t="shared" si="572"/>
        <v>0</v>
      </c>
      <c r="T1156" s="122">
        <f t="shared" si="564"/>
        <v>0.20100000000000001</v>
      </c>
      <c r="U1156" s="120">
        <f t="shared" si="571"/>
        <v>12</v>
      </c>
      <c r="V1156" s="120">
        <v>252</v>
      </c>
      <c r="W1156" s="119">
        <f t="shared" si="556"/>
        <v>1.008759789</v>
      </c>
      <c r="X1156" s="112">
        <f t="shared" si="557"/>
        <v>0</v>
      </c>
      <c r="Y1156" s="112">
        <f t="shared" si="558"/>
        <v>0</v>
      </c>
      <c r="Z1156" s="125" t="str">
        <f t="shared" si="568"/>
        <v>A+J=</v>
      </c>
      <c r="AA1156" s="117">
        <f t="shared" si="569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4"/>
      <c r="DO1156" s="1"/>
      <c r="DP1156" s="1"/>
      <c r="DQ1156" s="1"/>
      <c r="DR1156" s="1"/>
      <c r="DS1156" s="1"/>
      <c r="DT1156" s="1"/>
    </row>
    <row r="1157" spans="1:124" ht="12.75" x14ac:dyDescent="0.2">
      <c r="A1157" s="111">
        <f t="shared" si="559"/>
        <v>45422</v>
      </c>
      <c r="B1157" s="112">
        <f t="shared" si="552"/>
        <v>0</v>
      </c>
      <c r="C1157" s="112">
        <f t="shared" si="565"/>
        <v>0</v>
      </c>
      <c r="D1157" s="113">
        <f t="shared" si="560"/>
        <v>5692.31</v>
      </c>
      <c r="E1157" s="114">
        <f t="shared" si="573"/>
        <v>5739.56</v>
      </c>
      <c r="F1157" s="115">
        <f t="shared" si="574"/>
        <v>45373</v>
      </c>
      <c r="G1157" s="116">
        <f t="shared" si="553"/>
        <v>8.3006723105383262E-3</v>
      </c>
      <c r="H1157" s="117">
        <f t="shared" si="561"/>
        <v>45432</v>
      </c>
      <c r="I1157" s="117">
        <f t="shared" si="554"/>
        <v>45432</v>
      </c>
      <c r="J1157" s="118">
        <f t="shared" si="562"/>
        <v>19</v>
      </c>
      <c r="K1157" s="118">
        <f t="shared" si="577"/>
        <v>13</v>
      </c>
      <c r="L1157" s="8">
        <f t="shared" si="563"/>
        <v>1.00567199</v>
      </c>
      <c r="M1157" s="119">
        <f t="shared" si="576"/>
        <v>1.0083006699999999</v>
      </c>
      <c r="N1157" s="119">
        <f t="shared" si="570"/>
        <v>1.3444419299601122</v>
      </c>
      <c r="O1157" s="112">
        <f t="shared" si="575"/>
        <v>1.3520675900000001</v>
      </c>
      <c r="P1157" s="112">
        <f t="shared" si="555"/>
        <v>0</v>
      </c>
      <c r="Q1157" s="162">
        <f t="shared" si="566"/>
        <v>0</v>
      </c>
      <c r="R1157" s="30">
        <f t="shared" si="567"/>
        <v>0</v>
      </c>
      <c r="S1157" s="112">
        <f t="shared" si="572"/>
        <v>0</v>
      </c>
      <c r="T1157" s="122">
        <f t="shared" si="564"/>
        <v>0.20100000000000001</v>
      </c>
      <c r="U1157" s="120">
        <f t="shared" si="571"/>
        <v>13</v>
      </c>
      <c r="V1157" s="120">
        <v>252</v>
      </c>
      <c r="W1157" s="119">
        <f t="shared" si="556"/>
        <v>1.009493226</v>
      </c>
      <c r="X1157" s="112">
        <f t="shared" si="557"/>
        <v>0</v>
      </c>
      <c r="Y1157" s="112">
        <f t="shared" si="558"/>
        <v>0</v>
      </c>
      <c r="Z1157" s="125" t="str">
        <f t="shared" si="568"/>
        <v>A+J=</v>
      </c>
      <c r="AA1157" s="117">
        <f t="shared" si="569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4"/>
      <c r="DO1157" s="1"/>
      <c r="DP1157" s="1"/>
      <c r="DQ1157" s="1"/>
      <c r="DR1157" s="1"/>
      <c r="DS1157" s="1"/>
      <c r="DT1157" s="1"/>
    </row>
    <row r="1158" spans="1:124" ht="12.75" x14ac:dyDescent="0.2">
      <c r="A1158" s="111">
        <f t="shared" si="559"/>
        <v>45423</v>
      </c>
      <c r="B1158" s="112">
        <f t="shared" si="552"/>
        <v>0</v>
      </c>
      <c r="C1158" s="112">
        <f t="shared" si="565"/>
        <v>0</v>
      </c>
      <c r="D1158" s="113">
        <f t="shared" si="560"/>
        <v>5692.31</v>
      </c>
      <c r="E1158" s="114">
        <f t="shared" si="573"/>
        <v>5739.56</v>
      </c>
      <c r="F1158" s="115">
        <f t="shared" si="574"/>
        <v>45373</v>
      </c>
      <c r="G1158" s="116">
        <f t="shared" si="553"/>
        <v>8.3006723105383262E-3</v>
      </c>
      <c r="H1158" s="117">
        <f t="shared" si="561"/>
        <v>45432</v>
      </c>
      <c r="I1158" s="117">
        <f t="shared" si="554"/>
        <v>45432</v>
      </c>
      <c r="J1158" s="118">
        <f t="shared" si="562"/>
        <v>19</v>
      </c>
      <c r="K1158" s="118">
        <f t="shared" si="577"/>
        <v>14</v>
      </c>
      <c r="L1158" s="8">
        <f t="shared" si="563"/>
        <v>1.0061096199999999</v>
      </c>
      <c r="M1158" s="119">
        <f t="shared" si="576"/>
        <v>1.0083006699999999</v>
      </c>
      <c r="N1158" s="119">
        <f t="shared" si="570"/>
        <v>1.3444419299601122</v>
      </c>
      <c r="O1158" s="112">
        <f t="shared" si="575"/>
        <v>1.3526559499999999</v>
      </c>
      <c r="P1158" s="112">
        <f t="shared" si="555"/>
        <v>0</v>
      </c>
      <c r="Q1158" s="162">
        <f t="shared" si="566"/>
        <v>0</v>
      </c>
      <c r="R1158" s="30">
        <f t="shared" si="567"/>
        <v>0</v>
      </c>
      <c r="S1158" s="112">
        <f t="shared" si="572"/>
        <v>0</v>
      </c>
      <c r="T1158" s="122">
        <f t="shared" si="564"/>
        <v>0.20100000000000001</v>
      </c>
      <c r="U1158" s="120">
        <f t="shared" si="571"/>
        <v>14</v>
      </c>
      <c r="V1158" s="120">
        <v>252</v>
      </c>
      <c r="W1158" s="119">
        <f t="shared" si="556"/>
        <v>1.010227196</v>
      </c>
      <c r="X1158" s="112">
        <f t="shared" si="557"/>
        <v>0</v>
      </c>
      <c r="Y1158" s="112">
        <f t="shared" si="558"/>
        <v>0</v>
      </c>
      <c r="Z1158" s="125" t="str">
        <f t="shared" si="568"/>
        <v>A+J=</v>
      </c>
      <c r="AA1158" s="117">
        <f t="shared" si="569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4"/>
      <c r="DO1158" s="1"/>
      <c r="DP1158" s="1"/>
      <c r="DQ1158" s="1"/>
      <c r="DR1158" s="1"/>
      <c r="DS1158" s="1"/>
      <c r="DT1158" s="1"/>
    </row>
    <row r="1159" spans="1:124" ht="12.75" x14ac:dyDescent="0.2">
      <c r="A1159" s="111">
        <f t="shared" si="559"/>
        <v>45424</v>
      </c>
      <c r="B1159" s="112">
        <f t="shared" si="552"/>
        <v>0</v>
      </c>
      <c r="C1159" s="112">
        <f t="shared" si="565"/>
        <v>0</v>
      </c>
      <c r="D1159" s="113">
        <f t="shared" si="560"/>
        <v>5692.31</v>
      </c>
      <c r="E1159" s="114">
        <f t="shared" si="573"/>
        <v>5739.56</v>
      </c>
      <c r="F1159" s="115">
        <f t="shared" si="574"/>
        <v>45373</v>
      </c>
      <c r="G1159" s="116">
        <f t="shared" si="553"/>
        <v>8.3006723105383262E-3</v>
      </c>
      <c r="H1159" s="117">
        <f t="shared" si="561"/>
        <v>45432</v>
      </c>
      <c r="I1159" s="117">
        <f t="shared" si="554"/>
        <v>45432</v>
      </c>
      <c r="J1159" s="118">
        <f t="shared" si="562"/>
        <v>19</v>
      </c>
      <c r="K1159" s="118">
        <f t="shared" si="577"/>
        <v>14</v>
      </c>
      <c r="L1159" s="8">
        <f t="shared" si="563"/>
        <v>1.0061096199999999</v>
      </c>
      <c r="M1159" s="119">
        <f t="shared" si="576"/>
        <v>1.0083006699999999</v>
      </c>
      <c r="N1159" s="119">
        <f t="shared" si="570"/>
        <v>1.3444419299601122</v>
      </c>
      <c r="O1159" s="112">
        <f t="shared" si="575"/>
        <v>1.3526559499999999</v>
      </c>
      <c r="P1159" s="112">
        <f t="shared" si="555"/>
        <v>0</v>
      </c>
      <c r="Q1159" s="162">
        <f t="shared" si="566"/>
        <v>0</v>
      </c>
      <c r="R1159" s="30">
        <f t="shared" si="567"/>
        <v>0</v>
      </c>
      <c r="S1159" s="112">
        <f t="shared" si="572"/>
        <v>0</v>
      </c>
      <c r="T1159" s="122">
        <f t="shared" si="564"/>
        <v>0.20100000000000001</v>
      </c>
      <c r="U1159" s="120">
        <f t="shared" si="571"/>
        <v>14</v>
      </c>
      <c r="V1159" s="120">
        <v>252</v>
      </c>
      <c r="W1159" s="119">
        <f t="shared" si="556"/>
        <v>1.010227196</v>
      </c>
      <c r="X1159" s="112">
        <f t="shared" si="557"/>
        <v>0</v>
      </c>
      <c r="Y1159" s="112">
        <f t="shared" si="558"/>
        <v>0</v>
      </c>
      <c r="Z1159" s="125" t="str">
        <f t="shared" si="568"/>
        <v>A+J=</v>
      </c>
      <c r="AA1159" s="117">
        <f t="shared" si="569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4"/>
      <c r="DO1159" s="1"/>
      <c r="DP1159" s="1"/>
      <c r="DQ1159" s="1"/>
      <c r="DR1159" s="1"/>
      <c r="DS1159" s="1"/>
      <c r="DT1159" s="1"/>
    </row>
    <row r="1160" spans="1:124" ht="12.75" x14ac:dyDescent="0.2">
      <c r="A1160" s="111">
        <f t="shared" si="559"/>
        <v>45425</v>
      </c>
      <c r="B1160" s="112">
        <f t="shared" si="552"/>
        <v>0</v>
      </c>
      <c r="C1160" s="112">
        <f t="shared" si="565"/>
        <v>0</v>
      </c>
      <c r="D1160" s="113">
        <f t="shared" si="560"/>
        <v>5692.31</v>
      </c>
      <c r="E1160" s="114">
        <f t="shared" si="573"/>
        <v>5739.56</v>
      </c>
      <c r="F1160" s="115">
        <f t="shared" si="574"/>
        <v>45373</v>
      </c>
      <c r="G1160" s="116">
        <f t="shared" si="553"/>
        <v>8.3006723105383262E-3</v>
      </c>
      <c r="H1160" s="117">
        <f t="shared" si="561"/>
        <v>45432</v>
      </c>
      <c r="I1160" s="117">
        <f t="shared" si="554"/>
        <v>45432</v>
      </c>
      <c r="J1160" s="118">
        <f t="shared" si="562"/>
        <v>19</v>
      </c>
      <c r="K1160" s="118">
        <f t="shared" si="577"/>
        <v>14</v>
      </c>
      <c r="L1160" s="8">
        <f t="shared" si="563"/>
        <v>1.0061096199999999</v>
      </c>
      <c r="M1160" s="119">
        <f t="shared" si="576"/>
        <v>1.0083006699999999</v>
      </c>
      <c r="N1160" s="119">
        <f t="shared" si="570"/>
        <v>1.3444419299601122</v>
      </c>
      <c r="O1160" s="112">
        <f t="shared" si="575"/>
        <v>1.3526559499999999</v>
      </c>
      <c r="P1160" s="112">
        <f t="shared" si="555"/>
        <v>0</v>
      </c>
      <c r="Q1160" s="162">
        <f t="shared" si="566"/>
        <v>0</v>
      </c>
      <c r="R1160" s="30">
        <f t="shared" si="567"/>
        <v>0</v>
      </c>
      <c r="S1160" s="112">
        <f t="shared" si="572"/>
        <v>0</v>
      </c>
      <c r="T1160" s="122">
        <f t="shared" si="564"/>
        <v>0.20100000000000001</v>
      </c>
      <c r="U1160" s="120">
        <f t="shared" si="571"/>
        <v>14</v>
      </c>
      <c r="V1160" s="120">
        <v>252</v>
      </c>
      <c r="W1160" s="119">
        <f t="shared" si="556"/>
        <v>1.010227196</v>
      </c>
      <c r="X1160" s="112">
        <f t="shared" si="557"/>
        <v>0</v>
      </c>
      <c r="Y1160" s="112">
        <f t="shared" si="558"/>
        <v>0</v>
      </c>
      <c r="Z1160" s="125" t="str">
        <f t="shared" si="568"/>
        <v>A+J=</v>
      </c>
      <c r="AA1160" s="117">
        <f t="shared" si="569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4"/>
      <c r="DO1160" s="1"/>
      <c r="DP1160" s="1"/>
      <c r="DQ1160" s="1"/>
      <c r="DR1160" s="1"/>
      <c r="DS1160" s="1"/>
      <c r="DT1160" s="1"/>
    </row>
    <row r="1161" spans="1:124" ht="12.75" x14ac:dyDescent="0.2">
      <c r="A1161" s="111">
        <f t="shared" si="559"/>
        <v>45426</v>
      </c>
      <c r="B1161" s="112">
        <f t="shared" si="552"/>
        <v>0</v>
      </c>
      <c r="C1161" s="112">
        <f t="shared" si="565"/>
        <v>0</v>
      </c>
      <c r="D1161" s="113">
        <f t="shared" si="560"/>
        <v>5692.31</v>
      </c>
      <c r="E1161" s="114">
        <f t="shared" si="573"/>
        <v>5739.56</v>
      </c>
      <c r="F1161" s="115">
        <f t="shared" si="574"/>
        <v>45373</v>
      </c>
      <c r="G1161" s="116">
        <f t="shared" si="553"/>
        <v>8.3006723105383262E-3</v>
      </c>
      <c r="H1161" s="117">
        <f t="shared" si="561"/>
        <v>45432</v>
      </c>
      <c r="I1161" s="117">
        <f t="shared" si="554"/>
        <v>45432</v>
      </c>
      <c r="J1161" s="118">
        <f t="shared" si="562"/>
        <v>19</v>
      </c>
      <c r="K1161" s="118">
        <f t="shared" si="577"/>
        <v>15</v>
      </c>
      <c r="L1161" s="8">
        <f t="shared" si="563"/>
        <v>1.00654745</v>
      </c>
      <c r="M1161" s="119">
        <f t="shared" si="576"/>
        <v>1.0083006699999999</v>
      </c>
      <c r="N1161" s="119">
        <f t="shared" si="570"/>
        <v>1.3444419299601122</v>
      </c>
      <c r="O1161" s="112">
        <f t="shared" si="575"/>
        <v>1.3532445900000001</v>
      </c>
      <c r="P1161" s="112">
        <f t="shared" si="555"/>
        <v>0</v>
      </c>
      <c r="Q1161" s="162">
        <f t="shared" si="566"/>
        <v>0</v>
      </c>
      <c r="R1161" s="30">
        <f t="shared" si="567"/>
        <v>0</v>
      </c>
      <c r="S1161" s="112">
        <f t="shared" si="572"/>
        <v>0</v>
      </c>
      <c r="T1161" s="122">
        <f t="shared" si="564"/>
        <v>0.20100000000000001</v>
      </c>
      <c r="U1161" s="120">
        <f t="shared" si="571"/>
        <v>15</v>
      </c>
      <c r="V1161" s="120">
        <v>252</v>
      </c>
      <c r="W1161" s="119">
        <f t="shared" si="556"/>
        <v>1.0109617</v>
      </c>
      <c r="X1161" s="112">
        <f t="shared" si="557"/>
        <v>0</v>
      </c>
      <c r="Y1161" s="112">
        <f t="shared" si="558"/>
        <v>0</v>
      </c>
      <c r="Z1161" s="125" t="str">
        <f t="shared" si="568"/>
        <v>A+J=</v>
      </c>
      <c r="AA1161" s="117">
        <f t="shared" si="569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4"/>
      <c r="DO1161" s="1"/>
      <c r="DP1161" s="1"/>
      <c r="DQ1161" s="1"/>
      <c r="DR1161" s="1"/>
      <c r="DS1161" s="1"/>
      <c r="DT1161" s="1"/>
    </row>
    <row r="1162" spans="1:124" ht="12.75" x14ac:dyDescent="0.2">
      <c r="A1162" s="111">
        <f t="shared" si="559"/>
        <v>45427</v>
      </c>
      <c r="B1162" s="112">
        <f t="shared" ref="B1162:B1225" si="578">(P1162+X1162)</f>
        <v>0</v>
      </c>
      <c r="C1162" s="112">
        <f t="shared" si="565"/>
        <v>0</v>
      </c>
      <c r="D1162" s="113">
        <f t="shared" si="560"/>
        <v>5692.31</v>
      </c>
      <c r="E1162" s="114">
        <f t="shared" si="573"/>
        <v>5739.56</v>
      </c>
      <c r="F1162" s="115">
        <f t="shared" si="574"/>
        <v>45373</v>
      </c>
      <c r="G1162" s="116">
        <f t="shared" ref="G1162:G1225" si="579">(E1162/D1162)-1</f>
        <v>8.3006723105383262E-3</v>
      </c>
      <c r="H1162" s="117">
        <f t="shared" si="561"/>
        <v>45432</v>
      </c>
      <c r="I1162" s="117">
        <f t="shared" ref="I1162:I1225" si="580">IF(A1162&gt;I1161,H1162,I1161)</f>
        <v>45432</v>
      </c>
      <c r="J1162" s="118">
        <f t="shared" si="562"/>
        <v>19</v>
      </c>
      <c r="K1162" s="118">
        <f t="shared" si="577"/>
        <v>16</v>
      </c>
      <c r="L1162" s="8">
        <f t="shared" si="563"/>
        <v>1.00698547</v>
      </c>
      <c r="M1162" s="119">
        <f t="shared" si="576"/>
        <v>1.0083006699999999</v>
      </c>
      <c r="N1162" s="119">
        <f t="shared" si="570"/>
        <v>1.3444419299601122</v>
      </c>
      <c r="O1162" s="112">
        <f t="shared" si="575"/>
        <v>1.35383348</v>
      </c>
      <c r="P1162" s="112">
        <f t="shared" ref="P1162:P1225" si="581">TRUNC(C1162*O1162,8)</f>
        <v>0</v>
      </c>
      <c r="Q1162" s="162">
        <f t="shared" si="566"/>
        <v>0</v>
      </c>
      <c r="R1162" s="30">
        <f t="shared" si="567"/>
        <v>0</v>
      </c>
      <c r="S1162" s="112">
        <f t="shared" si="572"/>
        <v>0</v>
      </c>
      <c r="T1162" s="122">
        <f t="shared" si="564"/>
        <v>0.20100000000000001</v>
      </c>
      <c r="U1162" s="120">
        <f t="shared" si="571"/>
        <v>16</v>
      </c>
      <c r="V1162" s="120">
        <v>252</v>
      </c>
      <c r="W1162" s="119">
        <f t="shared" ref="W1162:W1225" si="582">ROUND((1+T1162)^TRUNC((U1162/V1162),9),9)</f>
        <v>1.0116967379999999</v>
      </c>
      <c r="X1162" s="112">
        <f t="shared" ref="X1162:X1225" si="583">TRUNC((P1162*(W1162-1)),8)</f>
        <v>0</v>
      </c>
      <c r="Y1162" s="112">
        <f t="shared" ref="Y1162:Y1225" si="584">IF(Q1162&gt;0,S1162+X1162,0)</f>
        <v>0</v>
      </c>
      <c r="Z1162" s="125" t="str">
        <f t="shared" si="568"/>
        <v>A+J=</v>
      </c>
      <c r="AA1162" s="117">
        <f t="shared" si="569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4"/>
      <c r="DO1162" s="1"/>
      <c r="DP1162" s="1"/>
      <c r="DQ1162" s="1"/>
      <c r="DR1162" s="1"/>
      <c r="DS1162" s="1"/>
      <c r="DT1162" s="1"/>
    </row>
    <row r="1163" spans="1:124" ht="12.75" x14ac:dyDescent="0.2">
      <c r="A1163" s="111">
        <f t="shared" ref="A1163:A1226" si="585">(A1162+1)</f>
        <v>45428</v>
      </c>
      <c r="B1163" s="112">
        <f t="shared" si="578"/>
        <v>0</v>
      </c>
      <c r="C1163" s="112">
        <f t="shared" si="565"/>
        <v>0</v>
      </c>
      <c r="D1163" s="113">
        <f t="shared" ref="D1163:D1226" si="586">IF(E1163=E1162,D1162,E1162)</f>
        <v>5692.31</v>
      </c>
      <c r="E1163" s="114">
        <f t="shared" si="573"/>
        <v>5739.56</v>
      </c>
      <c r="F1163" s="115">
        <f t="shared" si="574"/>
        <v>45373</v>
      </c>
      <c r="G1163" s="116">
        <f t="shared" si="579"/>
        <v>8.3006723105383262E-3</v>
      </c>
      <c r="H1163" s="117">
        <f t="shared" ref="H1163:H1226" si="587">IF(DAY(A1163)=H$9,VLOOKUP(A1163,AH$118:AN$450,4),H1162)</f>
        <v>45432</v>
      </c>
      <c r="I1163" s="117">
        <f t="shared" si="580"/>
        <v>45432</v>
      </c>
      <c r="J1163" s="118">
        <f t="shared" ref="J1163:J1226" si="588">IF(I1163=I1162,J1162,NETWORKDAYS(I1162,I1163,$AD$148:$AD$502)-1)</f>
        <v>19</v>
      </c>
      <c r="K1163" s="118">
        <f t="shared" si="577"/>
        <v>17</v>
      </c>
      <c r="L1163" s="8">
        <f t="shared" ref="L1163:L1226" si="589">IF(E1163&lt;D1163,1,TRUNC((E1163/D1163)^TRUNC((K1163/J1163),9),8))</f>
        <v>1.00742368</v>
      </c>
      <c r="M1163" s="119">
        <f t="shared" si="576"/>
        <v>1.0083006699999999</v>
      </c>
      <c r="N1163" s="119">
        <f t="shared" si="570"/>
        <v>1.3444419299601122</v>
      </c>
      <c r="O1163" s="112">
        <f t="shared" si="575"/>
        <v>1.35442263</v>
      </c>
      <c r="P1163" s="112">
        <f t="shared" si="581"/>
        <v>0</v>
      </c>
      <c r="Q1163" s="162">
        <f t="shared" si="566"/>
        <v>0</v>
      </c>
      <c r="R1163" s="30">
        <f t="shared" si="567"/>
        <v>0</v>
      </c>
      <c r="S1163" s="112">
        <f t="shared" si="572"/>
        <v>0</v>
      </c>
      <c r="T1163" s="122">
        <f t="shared" ref="T1163:T1226" si="590">(T1162)</f>
        <v>0.20100000000000001</v>
      </c>
      <c r="U1163" s="120">
        <f t="shared" si="571"/>
        <v>17</v>
      </c>
      <c r="V1163" s="120">
        <v>252</v>
      </c>
      <c r="W1163" s="119">
        <f t="shared" si="582"/>
        <v>1.0124323099999999</v>
      </c>
      <c r="X1163" s="112">
        <f t="shared" si="583"/>
        <v>0</v>
      </c>
      <c r="Y1163" s="112">
        <f t="shared" si="584"/>
        <v>0</v>
      </c>
      <c r="Z1163" s="125" t="str">
        <f t="shared" si="568"/>
        <v>A+J=</v>
      </c>
      <c r="AA1163" s="117">
        <f t="shared" si="569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4"/>
      <c r="DO1163" s="1"/>
      <c r="DP1163" s="1"/>
      <c r="DQ1163" s="1"/>
      <c r="DR1163" s="1"/>
      <c r="DS1163" s="1"/>
      <c r="DT1163" s="1"/>
    </row>
    <row r="1164" spans="1:124" ht="12.75" x14ac:dyDescent="0.2">
      <c r="A1164" s="111">
        <f t="shared" si="585"/>
        <v>45429</v>
      </c>
      <c r="B1164" s="112">
        <f t="shared" si="578"/>
        <v>0</v>
      </c>
      <c r="C1164" s="112">
        <f t="shared" ref="C1164:C1227" si="591">TRUNC(IF(Q1163&gt;0,VLOOKUP(A1163,$AD$12:$AE$140,2),C1163),8)</f>
        <v>0</v>
      </c>
      <c r="D1164" s="113">
        <f t="shared" si="586"/>
        <v>5692.31</v>
      </c>
      <c r="E1164" s="114">
        <f t="shared" si="573"/>
        <v>5739.56</v>
      </c>
      <c r="F1164" s="115">
        <f t="shared" si="574"/>
        <v>45373</v>
      </c>
      <c r="G1164" s="116">
        <f t="shared" si="579"/>
        <v>8.3006723105383262E-3</v>
      </c>
      <c r="H1164" s="117">
        <f t="shared" si="587"/>
        <v>45432</v>
      </c>
      <c r="I1164" s="117">
        <f t="shared" si="580"/>
        <v>45432</v>
      </c>
      <c r="J1164" s="118">
        <f t="shared" si="588"/>
        <v>19</v>
      </c>
      <c r="K1164" s="118">
        <f t="shared" si="577"/>
        <v>18</v>
      </c>
      <c r="L1164" s="8">
        <f t="shared" si="589"/>
        <v>1.00786208</v>
      </c>
      <c r="M1164" s="119">
        <f t="shared" si="576"/>
        <v>1.0083006699999999</v>
      </c>
      <c r="N1164" s="119">
        <f t="shared" si="570"/>
        <v>1.3444419299601122</v>
      </c>
      <c r="O1164" s="112">
        <f t="shared" si="575"/>
        <v>1.3550120299999999</v>
      </c>
      <c r="P1164" s="112">
        <f t="shared" si="581"/>
        <v>0</v>
      </c>
      <c r="Q1164" s="162">
        <f t="shared" ref="Q1164:Q1227" si="592">IF(VLOOKUP(A1164,AD$10:AK$140,8)=VLOOKUP(A1163,AD$10:AK$140,8),0,VLOOKUP(A1164,AD$10:AK$140,8))</f>
        <v>0</v>
      </c>
      <c r="R1164" s="30">
        <f t="shared" ref="R1164:R1227" si="593">IF(Q1164&gt;0,VLOOKUP($A1164,$AD$10:$AI$140,6),0)</f>
        <v>0</v>
      </c>
      <c r="S1164" s="112">
        <f t="shared" si="572"/>
        <v>0</v>
      </c>
      <c r="T1164" s="122">
        <f t="shared" si="590"/>
        <v>0.20100000000000001</v>
      </c>
      <c r="U1164" s="120">
        <f t="shared" si="571"/>
        <v>18</v>
      </c>
      <c r="V1164" s="120">
        <v>252</v>
      </c>
      <c r="W1164" s="119">
        <f t="shared" si="582"/>
        <v>1.0131684169999999</v>
      </c>
      <c r="X1164" s="112">
        <f t="shared" si="583"/>
        <v>0</v>
      </c>
      <c r="Y1164" s="112">
        <f t="shared" si="584"/>
        <v>0</v>
      </c>
      <c r="Z1164" s="125" t="str">
        <f t="shared" ref="Z1164:Z1227" si="594">IF($Q1163&gt;0,VLOOKUP($A1163,$AD$10:$AM$140,9),Z1163)</f>
        <v>A+J=</v>
      </c>
      <c r="AA1164" s="117">
        <f t="shared" ref="AA1164:AA1227" si="595">IF($Q1163&gt;0,VLOOKUP($A1163,$AD$10:$AM$140,10),AA1163)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4"/>
      <c r="DO1164" s="1"/>
      <c r="DP1164" s="1"/>
      <c r="DQ1164" s="1"/>
      <c r="DR1164" s="1"/>
      <c r="DS1164" s="1"/>
      <c r="DT1164" s="1"/>
    </row>
    <row r="1165" spans="1:124" ht="12.75" x14ac:dyDescent="0.2">
      <c r="A1165" s="111">
        <f t="shared" si="585"/>
        <v>45430</v>
      </c>
      <c r="B1165" s="112">
        <f t="shared" si="578"/>
        <v>0</v>
      </c>
      <c r="C1165" s="112">
        <f t="shared" si="591"/>
        <v>0</v>
      </c>
      <c r="D1165" s="113">
        <f t="shared" si="586"/>
        <v>5692.31</v>
      </c>
      <c r="E1165" s="114">
        <f t="shared" si="573"/>
        <v>5739.56</v>
      </c>
      <c r="F1165" s="115">
        <f t="shared" si="574"/>
        <v>45373</v>
      </c>
      <c r="G1165" s="116">
        <f t="shared" si="579"/>
        <v>8.3006723105383262E-3</v>
      </c>
      <c r="H1165" s="117">
        <f t="shared" si="587"/>
        <v>45432</v>
      </c>
      <c r="I1165" s="117">
        <f t="shared" si="580"/>
        <v>45432</v>
      </c>
      <c r="J1165" s="118">
        <f t="shared" si="588"/>
        <v>19</v>
      </c>
      <c r="K1165" s="118">
        <f t="shared" si="577"/>
        <v>19</v>
      </c>
      <c r="L1165" s="8">
        <f t="shared" si="589"/>
        <v>1.0083006699999999</v>
      </c>
      <c r="M1165" s="119">
        <f t="shared" si="576"/>
        <v>1.0083006699999999</v>
      </c>
      <c r="N1165" s="119">
        <f t="shared" si="570"/>
        <v>1.3444419299601122</v>
      </c>
      <c r="O1165" s="112">
        <f t="shared" si="575"/>
        <v>1.3556016900000001</v>
      </c>
      <c r="P1165" s="112">
        <f t="shared" si="581"/>
        <v>0</v>
      </c>
      <c r="Q1165" s="162">
        <f t="shared" si="592"/>
        <v>0</v>
      </c>
      <c r="R1165" s="30">
        <f t="shared" si="593"/>
        <v>0</v>
      </c>
      <c r="S1165" s="112">
        <f t="shared" si="572"/>
        <v>0</v>
      </c>
      <c r="T1165" s="122">
        <f t="shared" si="590"/>
        <v>0.20100000000000001</v>
      </c>
      <c r="U1165" s="120">
        <f t="shared" si="571"/>
        <v>19</v>
      </c>
      <c r="V1165" s="120">
        <v>252</v>
      </c>
      <c r="W1165" s="119">
        <f t="shared" si="582"/>
        <v>1.0139050590000001</v>
      </c>
      <c r="X1165" s="112">
        <f t="shared" si="583"/>
        <v>0</v>
      </c>
      <c r="Y1165" s="112">
        <f t="shared" si="584"/>
        <v>0</v>
      </c>
      <c r="Z1165" s="125" t="str">
        <f t="shared" si="594"/>
        <v>A+J=</v>
      </c>
      <c r="AA1165" s="117">
        <f t="shared" si="595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4"/>
      <c r="DO1165" s="1"/>
      <c r="DP1165" s="1"/>
      <c r="DQ1165" s="1"/>
      <c r="DR1165" s="1"/>
      <c r="DS1165" s="1"/>
      <c r="DT1165" s="1"/>
    </row>
    <row r="1166" spans="1:124" ht="12.75" x14ac:dyDescent="0.2">
      <c r="A1166" s="111">
        <f t="shared" si="585"/>
        <v>45431</v>
      </c>
      <c r="B1166" s="112">
        <f t="shared" si="578"/>
        <v>0</v>
      </c>
      <c r="C1166" s="112">
        <f t="shared" si="591"/>
        <v>0</v>
      </c>
      <c r="D1166" s="113">
        <f t="shared" si="586"/>
        <v>5692.31</v>
      </c>
      <c r="E1166" s="114">
        <f t="shared" si="573"/>
        <v>5739.56</v>
      </c>
      <c r="F1166" s="115">
        <f t="shared" si="574"/>
        <v>45373</v>
      </c>
      <c r="G1166" s="116">
        <f t="shared" si="579"/>
        <v>8.3006723105383262E-3</v>
      </c>
      <c r="H1166" s="117">
        <f t="shared" si="587"/>
        <v>45432</v>
      </c>
      <c r="I1166" s="117">
        <f t="shared" si="580"/>
        <v>45432</v>
      </c>
      <c r="J1166" s="118">
        <f t="shared" si="588"/>
        <v>19</v>
      </c>
      <c r="K1166" s="118">
        <f t="shared" si="577"/>
        <v>19</v>
      </c>
      <c r="L1166" s="8">
        <f t="shared" si="589"/>
        <v>1.0083006699999999</v>
      </c>
      <c r="M1166" s="119">
        <f t="shared" si="576"/>
        <v>1.0083006699999999</v>
      </c>
      <c r="N1166" s="119">
        <f t="shared" si="570"/>
        <v>1.3444419299601122</v>
      </c>
      <c r="O1166" s="112">
        <f t="shared" si="575"/>
        <v>1.3556016900000001</v>
      </c>
      <c r="P1166" s="112">
        <f t="shared" si="581"/>
        <v>0</v>
      </c>
      <c r="Q1166" s="162">
        <f t="shared" si="592"/>
        <v>0</v>
      </c>
      <c r="R1166" s="30">
        <f t="shared" si="593"/>
        <v>0</v>
      </c>
      <c r="S1166" s="112">
        <f t="shared" si="572"/>
        <v>0</v>
      </c>
      <c r="T1166" s="122">
        <f t="shared" si="590"/>
        <v>0.20100000000000001</v>
      </c>
      <c r="U1166" s="120">
        <f t="shared" si="571"/>
        <v>19</v>
      </c>
      <c r="V1166" s="120">
        <v>252</v>
      </c>
      <c r="W1166" s="119">
        <f t="shared" si="582"/>
        <v>1.0139050590000001</v>
      </c>
      <c r="X1166" s="112">
        <f t="shared" si="583"/>
        <v>0</v>
      </c>
      <c r="Y1166" s="112">
        <f t="shared" si="584"/>
        <v>0</v>
      </c>
      <c r="Z1166" s="125" t="str">
        <f t="shared" si="594"/>
        <v>A+J=</v>
      </c>
      <c r="AA1166" s="117">
        <f t="shared" si="595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4"/>
      <c r="DO1166" s="1"/>
      <c r="DP1166" s="1"/>
      <c r="DQ1166" s="1"/>
      <c r="DR1166" s="1"/>
      <c r="DS1166" s="1"/>
      <c r="DT1166" s="1"/>
    </row>
    <row r="1167" spans="1:124" ht="12.75" x14ac:dyDescent="0.2">
      <c r="A1167" s="111">
        <f t="shared" si="585"/>
        <v>45432</v>
      </c>
      <c r="B1167" s="112">
        <f t="shared" si="578"/>
        <v>0</v>
      </c>
      <c r="C1167" s="112">
        <f t="shared" si="591"/>
        <v>0</v>
      </c>
      <c r="D1167" s="113">
        <f t="shared" si="586"/>
        <v>5692.31</v>
      </c>
      <c r="E1167" s="114">
        <f t="shared" si="573"/>
        <v>5739.56</v>
      </c>
      <c r="F1167" s="115">
        <f t="shared" si="574"/>
        <v>45373</v>
      </c>
      <c r="G1167" s="116">
        <f t="shared" si="579"/>
        <v>8.3006723105383262E-3</v>
      </c>
      <c r="H1167" s="117">
        <f t="shared" si="587"/>
        <v>45463</v>
      </c>
      <c r="I1167" s="117">
        <f t="shared" si="580"/>
        <v>45432</v>
      </c>
      <c r="J1167" s="118">
        <f t="shared" si="588"/>
        <v>19</v>
      </c>
      <c r="K1167" s="118">
        <f t="shared" si="577"/>
        <v>19</v>
      </c>
      <c r="L1167" s="8">
        <f t="shared" si="589"/>
        <v>1.0083006699999999</v>
      </c>
      <c r="M1167" s="119">
        <f t="shared" si="576"/>
        <v>1.0083006699999999</v>
      </c>
      <c r="N1167" s="119">
        <f t="shared" si="570"/>
        <v>1.3444419299601122</v>
      </c>
      <c r="O1167" s="112">
        <f t="shared" si="575"/>
        <v>1.3556016900000001</v>
      </c>
      <c r="P1167" s="112">
        <f t="shared" si="581"/>
        <v>0</v>
      </c>
      <c r="Q1167" s="162">
        <f t="shared" si="592"/>
        <v>38</v>
      </c>
      <c r="R1167" s="30">
        <f t="shared" si="593"/>
        <v>0.113409</v>
      </c>
      <c r="S1167" s="112">
        <f t="shared" si="572"/>
        <v>0</v>
      </c>
      <c r="T1167" s="122">
        <f t="shared" si="590"/>
        <v>0.20100000000000001</v>
      </c>
      <c r="U1167" s="120">
        <f t="shared" si="571"/>
        <v>19</v>
      </c>
      <c r="V1167" s="120">
        <v>252</v>
      </c>
      <c r="W1167" s="119">
        <f t="shared" si="582"/>
        <v>1.0139050590000001</v>
      </c>
      <c r="X1167" s="112">
        <f t="shared" si="583"/>
        <v>0</v>
      </c>
      <c r="Y1167" s="112">
        <f t="shared" si="584"/>
        <v>0</v>
      </c>
      <c r="Z1167" s="125" t="str">
        <f t="shared" si="594"/>
        <v>A+J=</v>
      </c>
      <c r="AA1167" s="117">
        <f t="shared" si="595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4"/>
      <c r="DO1167" s="1"/>
      <c r="DP1167" s="1"/>
      <c r="DQ1167" s="1"/>
      <c r="DR1167" s="1"/>
      <c r="DS1167" s="1"/>
      <c r="DT1167" s="1"/>
    </row>
    <row r="1168" spans="1:124" ht="12.75" x14ac:dyDescent="0.2">
      <c r="A1168" s="111">
        <f t="shared" si="585"/>
        <v>45433</v>
      </c>
      <c r="B1168" s="112">
        <f t="shared" si="578"/>
        <v>0</v>
      </c>
      <c r="C1168" s="112">
        <f t="shared" si="591"/>
        <v>0</v>
      </c>
      <c r="D1168" s="113">
        <f t="shared" si="586"/>
        <v>5692.31</v>
      </c>
      <c r="E1168" s="114">
        <f t="shared" si="573"/>
        <v>5739.56</v>
      </c>
      <c r="F1168" s="115">
        <f t="shared" si="574"/>
        <v>45402</v>
      </c>
      <c r="G1168" s="116">
        <f t="shared" si="579"/>
        <v>8.3006723105383262E-3</v>
      </c>
      <c r="H1168" s="117">
        <f t="shared" si="587"/>
        <v>45463</v>
      </c>
      <c r="I1168" s="117">
        <f t="shared" si="580"/>
        <v>45463</v>
      </c>
      <c r="J1168" s="118">
        <f t="shared" si="588"/>
        <v>22</v>
      </c>
      <c r="K1168" s="118">
        <f t="shared" si="577"/>
        <v>1</v>
      </c>
      <c r="L1168" s="8">
        <f t="shared" si="589"/>
        <v>1.00037581</v>
      </c>
      <c r="M1168" s="119">
        <f t="shared" si="576"/>
        <v>1.0083006699999999</v>
      </c>
      <c r="N1168" s="119">
        <f t="shared" si="570"/>
        <v>1.355601698754874</v>
      </c>
      <c r="O1168" s="112">
        <f t="shared" si="575"/>
        <v>1.3561111400000001</v>
      </c>
      <c r="P1168" s="112">
        <f t="shared" si="581"/>
        <v>0</v>
      </c>
      <c r="Q1168" s="162">
        <f t="shared" si="592"/>
        <v>0</v>
      </c>
      <c r="R1168" s="30">
        <f t="shared" si="593"/>
        <v>0</v>
      </c>
      <c r="S1168" s="112">
        <f t="shared" si="572"/>
        <v>0</v>
      </c>
      <c r="T1168" s="122">
        <f t="shared" si="590"/>
        <v>0.20100000000000001</v>
      </c>
      <c r="U1168" s="120">
        <f t="shared" si="571"/>
        <v>1</v>
      </c>
      <c r="V1168" s="120">
        <v>252</v>
      </c>
      <c r="W1168" s="119">
        <f t="shared" si="582"/>
        <v>1.000727068</v>
      </c>
      <c r="X1168" s="112">
        <f t="shared" si="583"/>
        <v>0</v>
      </c>
      <c r="Y1168" s="112">
        <f t="shared" si="584"/>
        <v>0</v>
      </c>
      <c r="Z1168" s="125" t="str">
        <f t="shared" si="594"/>
        <v>A+J=</v>
      </c>
      <c r="AA1168" s="117">
        <f t="shared" si="595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4"/>
      <c r="DO1168" s="1"/>
      <c r="DP1168" s="1"/>
      <c r="DQ1168" s="1"/>
      <c r="DR1168" s="1"/>
      <c r="DS1168" s="1"/>
      <c r="DT1168" s="1"/>
    </row>
    <row r="1169" spans="1:124" ht="12.75" x14ac:dyDescent="0.2">
      <c r="A1169" s="111">
        <f t="shared" si="585"/>
        <v>45434</v>
      </c>
      <c r="B1169" s="112">
        <f t="shared" si="578"/>
        <v>0</v>
      </c>
      <c r="C1169" s="112">
        <f t="shared" si="591"/>
        <v>0</v>
      </c>
      <c r="D1169" s="113">
        <f t="shared" si="586"/>
        <v>5692.31</v>
      </c>
      <c r="E1169" s="114">
        <f t="shared" si="573"/>
        <v>5739.56</v>
      </c>
      <c r="F1169" s="115">
        <f t="shared" si="574"/>
        <v>45402</v>
      </c>
      <c r="G1169" s="116">
        <f t="shared" si="579"/>
        <v>8.3006723105383262E-3</v>
      </c>
      <c r="H1169" s="117">
        <f t="shared" si="587"/>
        <v>45463</v>
      </c>
      <c r="I1169" s="117">
        <f t="shared" si="580"/>
        <v>45463</v>
      </c>
      <c r="J1169" s="118">
        <f t="shared" si="588"/>
        <v>22</v>
      </c>
      <c r="K1169" s="118">
        <f t="shared" si="577"/>
        <v>2</v>
      </c>
      <c r="L1169" s="8">
        <f t="shared" si="589"/>
        <v>1.0007517699999999</v>
      </c>
      <c r="M1169" s="119">
        <f t="shared" si="576"/>
        <v>1.0083006699999999</v>
      </c>
      <c r="N1169" s="119">
        <f t="shared" si="570"/>
        <v>1.355601698754874</v>
      </c>
      <c r="O1169" s="112">
        <f t="shared" si="575"/>
        <v>1.35662079</v>
      </c>
      <c r="P1169" s="112">
        <f t="shared" si="581"/>
        <v>0</v>
      </c>
      <c r="Q1169" s="162">
        <f t="shared" si="592"/>
        <v>0</v>
      </c>
      <c r="R1169" s="30">
        <f t="shared" si="593"/>
        <v>0</v>
      </c>
      <c r="S1169" s="112">
        <f t="shared" si="572"/>
        <v>0</v>
      </c>
      <c r="T1169" s="122">
        <f t="shared" si="590"/>
        <v>0.20100000000000001</v>
      </c>
      <c r="U1169" s="120">
        <f t="shared" si="571"/>
        <v>2</v>
      </c>
      <c r="V1169" s="120">
        <v>252</v>
      </c>
      <c r="W1169" s="119">
        <f t="shared" si="582"/>
        <v>1.0014546639999999</v>
      </c>
      <c r="X1169" s="112">
        <f t="shared" si="583"/>
        <v>0</v>
      </c>
      <c r="Y1169" s="112">
        <f t="shared" si="584"/>
        <v>0</v>
      </c>
      <c r="Z1169" s="125" t="str">
        <f t="shared" si="594"/>
        <v>A+J=</v>
      </c>
      <c r="AA1169" s="117">
        <f t="shared" si="595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4"/>
      <c r="DO1169" s="1"/>
      <c r="DP1169" s="1"/>
      <c r="DQ1169" s="1"/>
      <c r="DR1169" s="1"/>
      <c r="DS1169" s="1"/>
      <c r="DT1169" s="1"/>
    </row>
    <row r="1170" spans="1:124" ht="12.75" x14ac:dyDescent="0.2">
      <c r="A1170" s="111">
        <f t="shared" si="585"/>
        <v>45435</v>
      </c>
      <c r="B1170" s="112">
        <f t="shared" si="578"/>
        <v>0</v>
      </c>
      <c r="C1170" s="112">
        <f t="shared" si="591"/>
        <v>0</v>
      </c>
      <c r="D1170" s="113">
        <f t="shared" si="586"/>
        <v>5692.31</v>
      </c>
      <c r="E1170" s="114">
        <f t="shared" si="573"/>
        <v>5739.56</v>
      </c>
      <c r="F1170" s="115">
        <f t="shared" si="574"/>
        <v>45402</v>
      </c>
      <c r="G1170" s="116">
        <f t="shared" si="579"/>
        <v>8.3006723105383262E-3</v>
      </c>
      <c r="H1170" s="117">
        <f t="shared" si="587"/>
        <v>45463</v>
      </c>
      <c r="I1170" s="117">
        <f t="shared" si="580"/>
        <v>45463</v>
      </c>
      <c r="J1170" s="118">
        <f t="shared" si="588"/>
        <v>22</v>
      </c>
      <c r="K1170" s="118">
        <f t="shared" si="577"/>
        <v>3</v>
      </c>
      <c r="L1170" s="8">
        <f t="shared" si="589"/>
        <v>1.0011278699999999</v>
      </c>
      <c r="M1170" s="119">
        <f t="shared" si="576"/>
        <v>1.0083006699999999</v>
      </c>
      <c r="N1170" s="119">
        <f t="shared" si="570"/>
        <v>1.355601698754874</v>
      </c>
      <c r="O1170" s="112">
        <f t="shared" si="575"/>
        <v>1.3571306400000001</v>
      </c>
      <c r="P1170" s="112">
        <f t="shared" si="581"/>
        <v>0</v>
      </c>
      <c r="Q1170" s="162">
        <f t="shared" si="592"/>
        <v>0</v>
      </c>
      <c r="R1170" s="30">
        <f t="shared" si="593"/>
        <v>0</v>
      </c>
      <c r="S1170" s="112">
        <f t="shared" si="572"/>
        <v>0</v>
      </c>
      <c r="T1170" s="122">
        <f t="shared" si="590"/>
        <v>0.20100000000000001</v>
      </c>
      <c r="U1170" s="120">
        <f t="shared" si="571"/>
        <v>3</v>
      </c>
      <c r="V1170" s="120">
        <v>252</v>
      </c>
      <c r="W1170" s="119">
        <f t="shared" si="582"/>
        <v>1.00218279</v>
      </c>
      <c r="X1170" s="112">
        <f t="shared" si="583"/>
        <v>0</v>
      </c>
      <c r="Y1170" s="112">
        <f t="shared" si="584"/>
        <v>0</v>
      </c>
      <c r="Z1170" s="125" t="str">
        <f t="shared" si="594"/>
        <v>A+J=</v>
      </c>
      <c r="AA1170" s="117">
        <f t="shared" si="595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4"/>
      <c r="DO1170" s="1"/>
      <c r="DP1170" s="1"/>
      <c r="DQ1170" s="1"/>
      <c r="DR1170" s="1"/>
      <c r="DS1170" s="1"/>
      <c r="DT1170" s="1"/>
    </row>
    <row r="1171" spans="1:124" ht="12.75" x14ac:dyDescent="0.2">
      <c r="A1171" s="111">
        <f t="shared" si="585"/>
        <v>45436</v>
      </c>
      <c r="B1171" s="112">
        <f t="shared" si="578"/>
        <v>0</v>
      </c>
      <c r="C1171" s="112">
        <f t="shared" si="591"/>
        <v>0</v>
      </c>
      <c r="D1171" s="113">
        <f t="shared" si="586"/>
        <v>5692.31</v>
      </c>
      <c r="E1171" s="114">
        <f t="shared" si="573"/>
        <v>5739.56</v>
      </c>
      <c r="F1171" s="115">
        <f t="shared" si="574"/>
        <v>45402</v>
      </c>
      <c r="G1171" s="116">
        <f t="shared" si="579"/>
        <v>8.3006723105383262E-3</v>
      </c>
      <c r="H1171" s="117">
        <f t="shared" si="587"/>
        <v>45463</v>
      </c>
      <c r="I1171" s="117">
        <f t="shared" si="580"/>
        <v>45463</v>
      </c>
      <c r="J1171" s="118">
        <f t="shared" si="588"/>
        <v>22</v>
      </c>
      <c r="K1171" s="118">
        <f t="shared" si="577"/>
        <v>4</v>
      </c>
      <c r="L1171" s="8">
        <f t="shared" si="589"/>
        <v>1.0015041099999999</v>
      </c>
      <c r="M1171" s="119">
        <f t="shared" si="576"/>
        <v>1.0083006699999999</v>
      </c>
      <c r="N1171" s="119">
        <f t="shared" si="570"/>
        <v>1.355601698754874</v>
      </c>
      <c r="O1171" s="112">
        <f t="shared" si="575"/>
        <v>1.3576406700000001</v>
      </c>
      <c r="P1171" s="112">
        <f t="shared" si="581"/>
        <v>0</v>
      </c>
      <c r="Q1171" s="162">
        <f t="shared" si="592"/>
        <v>0</v>
      </c>
      <c r="R1171" s="30">
        <f t="shared" si="593"/>
        <v>0</v>
      </c>
      <c r="S1171" s="112">
        <f t="shared" si="572"/>
        <v>0</v>
      </c>
      <c r="T1171" s="122">
        <f t="shared" si="590"/>
        <v>0.20100000000000001</v>
      </c>
      <c r="U1171" s="120">
        <f t="shared" si="571"/>
        <v>4</v>
      </c>
      <c r="V1171" s="120">
        <v>252</v>
      </c>
      <c r="W1171" s="119">
        <f t="shared" si="582"/>
        <v>1.0029114450000001</v>
      </c>
      <c r="X1171" s="112">
        <f t="shared" si="583"/>
        <v>0</v>
      </c>
      <c r="Y1171" s="112">
        <f t="shared" si="584"/>
        <v>0</v>
      </c>
      <c r="Z1171" s="125" t="str">
        <f t="shared" si="594"/>
        <v>A+J=</v>
      </c>
      <c r="AA1171" s="117">
        <f t="shared" si="595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4"/>
      <c r="DO1171" s="1"/>
      <c r="DP1171" s="1"/>
      <c r="DQ1171" s="1"/>
      <c r="DR1171" s="1"/>
      <c r="DS1171" s="1"/>
      <c r="DT1171" s="1"/>
    </row>
    <row r="1172" spans="1:124" ht="12.75" x14ac:dyDescent="0.2">
      <c r="A1172" s="111">
        <f t="shared" si="585"/>
        <v>45437</v>
      </c>
      <c r="B1172" s="112">
        <f t="shared" si="578"/>
        <v>0</v>
      </c>
      <c r="C1172" s="112">
        <f t="shared" si="591"/>
        <v>0</v>
      </c>
      <c r="D1172" s="113">
        <f t="shared" si="586"/>
        <v>5692.31</v>
      </c>
      <c r="E1172" s="114">
        <f t="shared" si="573"/>
        <v>5739.56</v>
      </c>
      <c r="F1172" s="115">
        <f t="shared" si="574"/>
        <v>45402</v>
      </c>
      <c r="G1172" s="116">
        <f t="shared" si="579"/>
        <v>8.3006723105383262E-3</v>
      </c>
      <c r="H1172" s="117">
        <f t="shared" si="587"/>
        <v>45463</v>
      </c>
      <c r="I1172" s="117">
        <f t="shared" si="580"/>
        <v>45463</v>
      </c>
      <c r="J1172" s="118">
        <f t="shared" si="588"/>
        <v>22</v>
      </c>
      <c r="K1172" s="118">
        <f t="shared" si="577"/>
        <v>5</v>
      </c>
      <c r="L1172" s="8">
        <f t="shared" si="589"/>
        <v>1.00188049</v>
      </c>
      <c r="M1172" s="119">
        <f t="shared" si="576"/>
        <v>1.0083006699999999</v>
      </c>
      <c r="N1172" s="119">
        <f t="shared" si="570"/>
        <v>1.355601698754874</v>
      </c>
      <c r="O1172" s="112">
        <f t="shared" si="575"/>
        <v>1.3581508900000001</v>
      </c>
      <c r="P1172" s="112">
        <f t="shared" si="581"/>
        <v>0</v>
      </c>
      <c r="Q1172" s="162">
        <f t="shared" si="592"/>
        <v>0</v>
      </c>
      <c r="R1172" s="30">
        <f t="shared" si="593"/>
        <v>0</v>
      </c>
      <c r="S1172" s="112">
        <f t="shared" si="572"/>
        <v>0</v>
      </c>
      <c r="T1172" s="122">
        <f t="shared" si="590"/>
        <v>0.20100000000000001</v>
      </c>
      <c r="U1172" s="120">
        <f t="shared" si="571"/>
        <v>5</v>
      </c>
      <c r="V1172" s="120">
        <v>252</v>
      </c>
      <c r="W1172" s="119">
        <f t="shared" si="582"/>
        <v>1.00364063</v>
      </c>
      <c r="X1172" s="112">
        <f t="shared" si="583"/>
        <v>0</v>
      </c>
      <c r="Y1172" s="112">
        <f t="shared" si="584"/>
        <v>0</v>
      </c>
      <c r="Z1172" s="125" t="str">
        <f t="shared" si="594"/>
        <v>A+J=</v>
      </c>
      <c r="AA1172" s="117">
        <f t="shared" si="595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4"/>
      <c r="DO1172" s="1"/>
      <c r="DP1172" s="1"/>
      <c r="DQ1172" s="1"/>
      <c r="DR1172" s="1"/>
      <c r="DS1172" s="1"/>
      <c r="DT1172" s="1"/>
    </row>
    <row r="1173" spans="1:124" ht="12.75" x14ac:dyDescent="0.2">
      <c r="A1173" s="111">
        <f t="shared" si="585"/>
        <v>45438</v>
      </c>
      <c r="B1173" s="112">
        <f t="shared" si="578"/>
        <v>0</v>
      </c>
      <c r="C1173" s="112">
        <f t="shared" si="591"/>
        <v>0</v>
      </c>
      <c r="D1173" s="113">
        <f t="shared" si="586"/>
        <v>5692.31</v>
      </c>
      <c r="E1173" s="114">
        <f t="shared" si="573"/>
        <v>5739.56</v>
      </c>
      <c r="F1173" s="115">
        <f t="shared" si="574"/>
        <v>45402</v>
      </c>
      <c r="G1173" s="116">
        <f t="shared" si="579"/>
        <v>8.3006723105383262E-3</v>
      </c>
      <c r="H1173" s="117">
        <f t="shared" si="587"/>
        <v>45463</v>
      </c>
      <c r="I1173" s="117">
        <f t="shared" si="580"/>
        <v>45463</v>
      </c>
      <c r="J1173" s="118">
        <f t="shared" si="588"/>
        <v>22</v>
      </c>
      <c r="K1173" s="118">
        <f t="shared" si="577"/>
        <v>5</v>
      </c>
      <c r="L1173" s="8">
        <f t="shared" si="589"/>
        <v>1.00188049</v>
      </c>
      <c r="M1173" s="119">
        <f t="shared" si="576"/>
        <v>1.0083006699999999</v>
      </c>
      <c r="N1173" s="119">
        <f t="shared" si="570"/>
        <v>1.355601698754874</v>
      </c>
      <c r="O1173" s="112">
        <f t="shared" si="575"/>
        <v>1.3581508900000001</v>
      </c>
      <c r="P1173" s="112">
        <f t="shared" si="581"/>
        <v>0</v>
      </c>
      <c r="Q1173" s="162">
        <f t="shared" si="592"/>
        <v>0</v>
      </c>
      <c r="R1173" s="30">
        <f t="shared" si="593"/>
        <v>0</v>
      </c>
      <c r="S1173" s="112">
        <f t="shared" si="572"/>
        <v>0</v>
      </c>
      <c r="T1173" s="122">
        <f t="shared" si="590"/>
        <v>0.20100000000000001</v>
      </c>
      <c r="U1173" s="120">
        <f t="shared" si="571"/>
        <v>5</v>
      </c>
      <c r="V1173" s="120">
        <v>252</v>
      </c>
      <c r="W1173" s="119">
        <f t="shared" si="582"/>
        <v>1.00364063</v>
      </c>
      <c r="X1173" s="112">
        <f t="shared" si="583"/>
        <v>0</v>
      </c>
      <c r="Y1173" s="112">
        <f t="shared" si="584"/>
        <v>0</v>
      </c>
      <c r="Z1173" s="125" t="str">
        <f t="shared" si="594"/>
        <v>A+J=</v>
      </c>
      <c r="AA1173" s="117">
        <f t="shared" si="595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4"/>
      <c r="DO1173" s="1"/>
      <c r="DP1173" s="1"/>
      <c r="DQ1173" s="1"/>
      <c r="DR1173" s="1"/>
      <c r="DS1173" s="1"/>
      <c r="DT1173" s="1"/>
    </row>
    <row r="1174" spans="1:124" ht="12.75" x14ac:dyDescent="0.2">
      <c r="A1174" s="111">
        <f t="shared" si="585"/>
        <v>45439</v>
      </c>
      <c r="B1174" s="112">
        <f t="shared" si="578"/>
        <v>0</v>
      </c>
      <c r="C1174" s="112">
        <f t="shared" si="591"/>
        <v>0</v>
      </c>
      <c r="D1174" s="113">
        <f t="shared" si="586"/>
        <v>5692.31</v>
      </c>
      <c r="E1174" s="114">
        <f t="shared" si="573"/>
        <v>5739.56</v>
      </c>
      <c r="F1174" s="115">
        <f t="shared" si="574"/>
        <v>45402</v>
      </c>
      <c r="G1174" s="116">
        <f t="shared" si="579"/>
        <v>8.3006723105383262E-3</v>
      </c>
      <c r="H1174" s="117">
        <f t="shared" si="587"/>
        <v>45463</v>
      </c>
      <c r="I1174" s="117">
        <f t="shared" si="580"/>
        <v>45463</v>
      </c>
      <c r="J1174" s="118">
        <f t="shared" si="588"/>
        <v>22</v>
      </c>
      <c r="K1174" s="118">
        <f t="shared" si="577"/>
        <v>5</v>
      </c>
      <c r="L1174" s="8">
        <f t="shared" si="589"/>
        <v>1.00188049</v>
      </c>
      <c r="M1174" s="119">
        <f t="shared" si="576"/>
        <v>1.0083006699999999</v>
      </c>
      <c r="N1174" s="119">
        <f t="shared" si="570"/>
        <v>1.355601698754874</v>
      </c>
      <c r="O1174" s="112">
        <f t="shared" si="575"/>
        <v>1.3581508900000001</v>
      </c>
      <c r="P1174" s="112">
        <f t="shared" si="581"/>
        <v>0</v>
      </c>
      <c r="Q1174" s="162">
        <f t="shared" si="592"/>
        <v>0</v>
      </c>
      <c r="R1174" s="30">
        <f t="shared" si="593"/>
        <v>0</v>
      </c>
      <c r="S1174" s="112">
        <f t="shared" si="572"/>
        <v>0</v>
      </c>
      <c r="T1174" s="122">
        <f t="shared" si="590"/>
        <v>0.20100000000000001</v>
      </c>
      <c r="U1174" s="120">
        <f t="shared" si="571"/>
        <v>5</v>
      </c>
      <c r="V1174" s="120">
        <v>252</v>
      </c>
      <c r="W1174" s="119">
        <f t="shared" si="582"/>
        <v>1.00364063</v>
      </c>
      <c r="X1174" s="112">
        <f t="shared" si="583"/>
        <v>0</v>
      </c>
      <c r="Y1174" s="112">
        <f t="shared" si="584"/>
        <v>0</v>
      </c>
      <c r="Z1174" s="125" t="str">
        <f t="shared" si="594"/>
        <v>A+J=</v>
      </c>
      <c r="AA1174" s="117">
        <f t="shared" si="595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4"/>
      <c r="DO1174" s="1"/>
      <c r="DP1174" s="1"/>
      <c r="DQ1174" s="1"/>
      <c r="DR1174" s="1"/>
      <c r="DS1174" s="1"/>
      <c r="DT1174" s="1"/>
    </row>
    <row r="1175" spans="1:124" ht="12.75" x14ac:dyDescent="0.2">
      <c r="A1175" s="111">
        <f t="shared" si="585"/>
        <v>45440</v>
      </c>
      <c r="B1175" s="112">
        <f t="shared" si="578"/>
        <v>0</v>
      </c>
      <c r="C1175" s="112">
        <f t="shared" si="591"/>
        <v>0</v>
      </c>
      <c r="D1175" s="113">
        <f t="shared" si="586"/>
        <v>5692.31</v>
      </c>
      <c r="E1175" s="114">
        <f t="shared" si="573"/>
        <v>5739.56</v>
      </c>
      <c r="F1175" s="115">
        <f t="shared" si="574"/>
        <v>45402</v>
      </c>
      <c r="G1175" s="116">
        <f t="shared" si="579"/>
        <v>8.3006723105383262E-3</v>
      </c>
      <c r="H1175" s="117">
        <f t="shared" si="587"/>
        <v>45463</v>
      </c>
      <c r="I1175" s="117">
        <f t="shared" si="580"/>
        <v>45463</v>
      </c>
      <c r="J1175" s="118">
        <f t="shared" si="588"/>
        <v>22</v>
      </c>
      <c r="K1175" s="118">
        <f t="shared" si="577"/>
        <v>6</v>
      </c>
      <c r="L1175" s="8">
        <f t="shared" si="589"/>
        <v>1.0022570099999999</v>
      </c>
      <c r="M1175" s="119">
        <f t="shared" si="576"/>
        <v>1.0083006699999999</v>
      </c>
      <c r="N1175" s="119">
        <f t="shared" si="570"/>
        <v>1.355601698754874</v>
      </c>
      <c r="O1175" s="112">
        <f t="shared" si="575"/>
        <v>1.3586613000000001</v>
      </c>
      <c r="P1175" s="112">
        <f t="shared" si="581"/>
        <v>0</v>
      </c>
      <c r="Q1175" s="162">
        <f t="shared" si="592"/>
        <v>0</v>
      </c>
      <c r="R1175" s="30">
        <f t="shared" si="593"/>
        <v>0</v>
      </c>
      <c r="S1175" s="112">
        <f t="shared" si="572"/>
        <v>0</v>
      </c>
      <c r="T1175" s="122">
        <f t="shared" si="590"/>
        <v>0.20100000000000001</v>
      </c>
      <c r="U1175" s="120">
        <f t="shared" si="571"/>
        <v>6</v>
      </c>
      <c r="V1175" s="120">
        <v>252</v>
      </c>
      <c r="W1175" s="119">
        <f t="shared" si="582"/>
        <v>1.0043703450000001</v>
      </c>
      <c r="X1175" s="112">
        <f t="shared" si="583"/>
        <v>0</v>
      </c>
      <c r="Y1175" s="112">
        <f t="shared" si="584"/>
        <v>0</v>
      </c>
      <c r="Z1175" s="125" t="str">
        <f t="shared" si="594"/>
        <v>A+J=</v>
      </c>
      <c r="AA1175" s="117">
        <f t="shared" si="595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4"/>
      <c r="DO1175" s="1"/>
      <c r="DP1175" s="1"/>
      <c r="DQ1175" s="1"/>
      <c r="DR1175" s="1"/>
      <c r="DS1175" s="1"/>
      <c r="DT1175" s="1"/>
    </row>
    <row r="1176" spans="1:124" ht="12.75" x14ac:dyDescent="0.2">
      <c r="A1176" s="111">
        <f t="shared" si="585"/>
        <v>45441</v>
      </c>
      <c r="B1176" s="112">
        <f t="shared" si="578"/>
        <v>0</v>
      </c>
      <c r="C1176" s="112">
        <f t="shared" si="591"/>
        <v>0</v>
      </c>
      <c r="D1176" s="113">
        <f t="shared" si="586"/>
        <v>5692.31</v>
      </c>
      <c r="E1176" s="114">
        <f t="shared" si="573"/>
        <v>5739.56</v>
      </c>
      <c r="F1176" s="115">
        <f t="shared" si="574"/>
        <v>45402</v>
      </c>
      <c r="G1176" s="116">
        <f t="shared" si="579"/>
        <v>8.3006723105383262E-3</v>
      </c>
      <c r="H1176" s="117">
        <f t="shared" si="587"/>
        <v>45463</v>
      </c>
      <c r="I1176" s="117">
        <f t="shared" si="580"/>
        <v>45463</v>
      </c>
      <c r="J1176" s="118">
        <f t="shared" si="588"/>
        <v>22</v>
      </c>
      <c r="K1176" s="118">
        <f t="shared" si="577"/>
        <v>7</v>
      </c>
      <c r="L1176" s="8">
        <f t="shared" si="589"/>
        <v>1.00263368</v>
      </c>
      <c r="M1176" s="119">
        <f t="shared" si="576"/>
        <v>1.0083006699999999</v>
      </c>
      <c r="N1176" s="119">
        <f t="shared" si="570"/>
        <v>1.355601698754874</v>
      </c>
      <c r="O1176" s="112">
        <f t="shared" si="575"/>
        <v>1.3591719099999999</v>
      </c>
      <c r="P1176" s="112">
        <f t="shared" si="581"/>
        <v>0</v>
      </c>
      <c r="Q1176" s="162">
        <f t="shared" si="592"/>
        <v>0</v>
      </c>
      <c r="R1176" s="30">
        <f t="shared" si="593"/>
        <v>0</v>
      </c>
      <c r="S1176" s="112">
        <f t="shared" si="572"/>
        <v>0</v>
      </c>
      <c r="T1176" s="122">
        <f t="shared" si="590"/>
        <v>0.20100000000000001</v>
      </c>
      <c r="U1176" s="120">
        <f t="shared" si="571"/>
        <v>7</v>
      </c>
      <c r="V1176" s="120">
        <v>252</v>
      </c>
      <c r="W1176" s="119">
        <f t="shared" si="582"/>
        <v>1.0051005900000001</v>
      </c>
      <c r="X1176" s="112">
        <f t="shared" si="583"/>
        <v>0</v>
      </c>
      <c r="Y1176" s="112">
        <f t="shared" si="584"/>
        <v>0</v>
      </c>
      <c r="Z1176" s="125" t="str">
        <f t="shared" si="594"/>
        <v>A+J=</v>
      </c>
      <c r="AA1176" s="117">
        <f t="shared" si="595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4"/>
      <c r="DO1176" s="1"/>
      <c r="DP1176" s="1"/>
      <c r="DQ1176" s="1"/>
      <c r="DR1176" s="1"/>
      <c r="DS1176" s="1"/>
      <c r="DT1176" s="1"/>
    </row>
    <row r="1177" spans="1:124" ht="12.75" x14ac:dyDescent="0.2">
      <c r="A1177" s="111">
        <f t="shared" si="585"/>
        <v>45442</v>
      </c>
      <c r="B1177" s="112">
        <f t="shared" si="578"/>
        <v>0</v>
      </c>
      <c r="C1177" s="112">
        <f t="shared" si="591"/>
        <v>0</v>
      </c>
      <c r="D1177" s="113">
        <f t="shared" si="586"/>
        <v>5692.31</v>
      </c>
      <c r="E1177" s="114">
        <f t="shared" si="573"/>
        <v>5739.56</v>
      </c>
      <c r="F1177" s="115">
        <f t="shared" si="574"/>
        <v>45402</v>
      </c>
      <c r="G1177" s="116">
        <f t="shared" si="579"/>
        <v>8.3006723105383262E-3</v>
      </c>
      <c r="H1177" s="117">
        <f t="shared" si="587"/>
        <v>45463</v>
      </c>
      <c r="I1177" s="117">
        <f t="shared" si="580"/>
        <v>45463</v>
      </c>
      <c r="J1177" s="118">
        <f t="shared" si="588"/>
        <v>22</v>
      </c>
      <c r="K1177" s="118">
        <f t="shared" si="577"/>
        <v>8</v>
      </c>
      <c r="L1177" s="8">
        <f t="shared" si="589"/>
        <v>1.0030104900000001</v>
      </c>
      <c r="M1177" s="119">
        <f t="shared" si="576"/>
        <v>1.0083006699999999</v>
      </c>
      <c r="N1177" s="119">
        <f t="shared" si="570"/>
        <v>1.355601698754874</v>
      </c>
      <c r="O1177" s="112">
        <f t="shared" si="575"/>
        <v>1.3596827199999999</v>
      </c>
      <c r="P1177" s="112">
        <f t="shared" si="581"/>
        <v>0</v>
      </c>
      <c r="Q1177" s="162">
        <f t="shared" si="592"/>
        <v>0</v>
      </c>
      <c r="R1177" s="30">
        <f t="shared" si="593"/>
        <v>0</v>
      </c>
      <c r="S1177" s="112">
        <f t="shared" si="572"/>
        <v>0</v>
      </c>
      <c r="T1177" s="122">
        <f t="shared" si="590"/>
        <v>0.20100000000000001</v>
      </c>
      <c r="U1177" s="120">
        <f t="shared" si="571"/>
        <v>8</v>
      </c>
      <c r="V1177" s="120">
        <v>252</v>
      </c>
      <c r="W1177" s="119">
        <f t="shared" si="582"/>
        <v>1.005831366</v>
      </c>
      <c r="X1177" s="112">
        <f t="shared" si="583"/>
        <v>0</v>
      </c>
      <c r="Y1177" s="112">
        <f t="shared" si="584"/>
        <v>0</v>
      </c>
      <c r="Z1177" s="125" t="str">
        <f t="shared" si="594"/>
        <v>A+J=</v>
      </c>
      <c r="AA1177" s="117">
        <f t="shared" si="595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4"/>
      <c r="DO1177" s="1"/>
      <c r="DP1177" s="1"/>
      <c r="DQ1177" s="1"/>
      <c r="DR1177" s="1"/>
      <c r="DS1177" s="1"/>
      <c r="DT1177" s="1"/>
    </row>
    <row r="1178" spans="1:124" ht="12.75" x14ac:dyDescent="0.2">
      <c r="A1178" s="111">
        <f t="shared" si="585"/>
        <v>45443</v>
      </c>
      <c r="B1178" s="112">
        <f t="shared" si="578"/>
        <v>0</v>
      </c>
      <c r="C1178" s="112">
        <f t="shared" si="591"/>
        <v>0</v>
      </c>
      <c r="D1178" s="113">
        <f t="shared" si="586"/>
        <v>5692.31</v>
      </c>
      <c r="E1178" s="114">
        <f t="shared" si="573"/>
        <v>5739.56</v>
      </c>
      <c r="F1178" s="115">
        <f t="shared" si="574"/>
        <v>45402</v>
      </c>
      <c r="G1178" s="116">
        <f t="shared" si="579"/>
        <v>8.3006723105383262E-3</v>
      </c>
      <c r="H1178" s="117">
        <f t="shared" si="587"/>
        <v>45463</v>
      </c>
      <c r="I1178" s="117">
        <f t="shared" si="580"/>
        <v>45463</v>
      </c>
      <c r="J1178" s="118">
        <f t="shared" si="588"/>
        <v>22</v>
      </c>
      <c r="K1178" s="118">
        <f t="shared" si="577"/>
        <v>8</v>
      </c>
      <c r="L1178" s="8">
        <f t="shared" si="589"/>
        <v>1.0030104900000001</v>
      </c>
      <c r="M1178" s="119">
        <f t="shared" si="576"/>
        <v>1.0083006699999999</v>
      </c>
      <c r="N1178" s="119">
        <f t="shared" si="570"/>
        <v>1.355601698754874</v>
      </c>
      <c r="O1178" s="112">
        <f t="shared" si="575"/>
        <v>1.3596827199999999</v>
      </c>
      <c r="P1178" s="112">
        <f t="shared" si="581"/>
        <v>0</v>
      </c>
      <c r="Q1178" s="162">
        <f t="shared" si="592"/>
        <v>0</v>
      </c>
      <c r="R1178" s="30">
        <f t="shared" si="593"/>
        <v>0</v>
      </c>
      <c r="S1178" s="112">
        <f t="shared" si="572"/>
        <v>0</v>
      </c>
      <c r="T1178" s="122">
        <f t="shared" si="590"/>
        <v>0.20100000000000001</v>
      </c>
      <c r="U1178" s="120">
        <f t="shared" si="571"/>
        <v>8</v>
      </c>
      <c r="V1178" s="120">
        <v>252</v>
      </c>
      <c r="W1178" s="119">
        <f t="shared" si="582"/>
        <v>1.005831366</v>
      </c>
      <c r="X1178" s="112">
        <f t="shared" si="583"/>
        <v>0</v>
      </c>
      <c r="Y1178" s="112">
        <f t="shared" si="584"/>
        <v>0</v>
      </c>
      <c r="Z1178" s="125" t="str">
        <f t="shared" si="594"/>
        <v>A+J=</v>
      </c>
      <c r="AA1178" s="117">
        <f t="shared" si="595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4"/>
      <c r="DO1178" s="1"/>
      <c r="DP1178" s="1"/>
      <c r="DQ1178" s="1"/>
      <c r="DR1178" s="1"/>
      <c r="DS1178" s="1"/>
      <c r="DT1178" s="1"/>
    </row>
    <row r="1179" spans="1:124" ht="12.75" x14ac:dyDescent="0.2">
      <c r="A1179" s="111">
        <f t="shared" si="585"/>
        <v>45444</v>
      </c>
      <c r="B1179" s="112">
        <f t="shared" si="578"/>
        <v>0</v>
      </c>
      <c r="C1179" s="112">
        <f t="shared" si="591"/>
        <v>0</v>
      </c>
      <c r="D1179" s="113">
        <f t="shared" si="586"/>
        <v>5692.31</v>
      </c>
      <c r="E1179" s="114">
        <f t="shared" si="573"/>
        <v>5739.56</v>
      </c>
      <c r="F1179" s="115">
        <f t="shared" si="574"/>
        <v>45402</v>
      </c>
      <c r="G1179" s="116">
        <f t="shared" si="579"/>
        <v>8.3006723105383262E-3</v>
      </c>
      <c r="H1179" s="117">
        <f t="shared" si="587"/>
        <v>45463</v>
      </c>
      <c r="I1179" s="117">
        <f t="shared" si="580"/>
        <v>45463</v>
      </c>
      <c r="J1179" s="118">
        <f t="shared" si="588"/>
        <v>22</v>
      </c>
      <c r="K1179" s="118">
        <f t="shared" si="577"/>
        <v>9</v>
      </c>
      <c r="L1179" s="8">
        <f t="shared" si="589"/>
        <v>1.0033874300000001</v>
      </c>
      <c r="M1179" s="119">
        <f t="shared" si="576"/>
        <v>1.0083006699999999</v>
      </c>
      <c r="N1179" s="119">
        <f t="shared" si="570"/>
        <v>1.355601698754874</v>
      </c>
      <c r="O1179" s="112">
        <f t="shared" si="575"/>
        <v>1.3601937</v>
      </c>
      <c r="P1179" s="112">
        <f t="shared" si="581"/>
        <v>0</v>
      </c>
      <c r="Q1179" s="162">
        <f t="shared" si="592"/>
        <v>0</v>
      </c>
      <c r="R1179" s="30">
        <f t="shared" si="593"/>
        <v>0</v>
      </c>
      <c r="S1179" s="112">
        <f t="shared" si="572"/>
        <v>0</v>
      </c>
      <c r="T1179" s="122">
        <f t="shared" si="590"/>
        <v>0.20100000000000001</v>
      </c>
      <c r="U1179" s="120">
        <f t="shared" si="571"/>
        <v>9</v>
      </c>
      <c r="V1179" s="120">
        <v>252</v>
      </c>
      <c r="W1179" s="119">
        <f t="shared" si="582"/>
        <v>1.006562674</v>
      </c>
      <c r="X1179" s="112">
        <f t="shared" si="583"/>
        <v>0</v>
      </c>
      <c r="Y1179" s="112">
        <f t="shared" si="584"/>
        <v>0</v>
      </c>
      <c r="Z1179" s="125" t="str">
        <f t="shared" si="594"/>
        <v>A+J=</v>
      </c>
      <c r="AA1179" s="117">
        <f t="shared" si="595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4"/>
      <c r="DO1179" s="1"/>
      <c r="DP1179" s="1"/>
      <c r="DQ1179" s="1"/>
      <c r="DR1179" s="1"/>
      <c r="DS1179" s="1"/>
      <c r="DT1179" s="1"/>
    </row>
    <row r="1180" spans="1:124" ht="12.75" x14ac:dyDescent="0.2">
      <c r="A1180" s="111">
        <f t="shared" si="585"/>
        <v>45445</v>
      </c>
      <c r="B1180" s="112">
        <f t="shared" si="578"/>
        <v>0</v>
      </c>
      <c r="C1180" s="112">
        <f t="shared" si="591"/>
        <v>0</v>
      </c>
      <c r="D1180" s="113">
        <f t="shared" si="586"/>
        <v>5692.31</v>
      </c>
      <c r="E1180" s="114">
        <f t="shared" si="573"/>
        <v>5739.56</v>
      </c>
      <c r="F1180" s="115">
        <f t="shared" si="574"/>
        <v>45402</v>
      </c>
      <c r="G1180" s="116">
        <f t="shared" si="579"/>
        <v>8.3006723105383262E-3</v>
      </c>
      <c r="H1180" s="117">
        <f t="shared" si="587"/>
        <v>45463</v>
      </c>
      <c r="I1180" s="117">
        <f t="shared" si="580"/>
        <v>45463</v>
      </c>
      <c r="J1180" s="118">
        <f t="shared" si="588"/>
        <v>22</v>
      </c>
      <c r="K1180" s="118">
        <f t="shared" si="577"/>
        <v>9</v>
      </c>
      <c r="L1180" s="8">
        <f t="shared" si="589"/>
        <v>1.0033874300000001</v>
      </c>
      <c r="M1180" s="119">
        <f t="shared" si="576"/>
        <v>1.0083006699999999</v>
      </c>
      <c r="N1180" s="119">
        <f t="shared" si="570"/>
        <v>1.355601698754874</v>
      </c>
      <c r="O1180" s="112">
        <f t="shared" si="575"/>
        <v>1.3601937</v>
      </c>
      <c r="P1180" s="112">
        <f t="shared" si="581"/>
        <v>0</v>
      </c>
      <c r="Q1180" s="162">
        <f t="shared" si="592"/>
        <v>0</v>
      </c>
      <c r="R1180" s="30">
        <f t="shared" si="593"/>
        <v>0</v>
      </c>
      <c r="S1180" s="112">
        <f t="shared" si="572"/>
        <v>0</v>
      </c>
      <c r="T1180" s="122">
        <f t="shared" si="590"/>
        <v>0.20100000000000001</v>
      </c>
      <c r="U1180" s="120">
        <f t="shared" si="571"/>
        <v>9</v>
      </c>
      <c r="V1180" s="120">
        <v>252</v>
      </c>
      <c r="W1180" s="119">
        <f t="shared" si="582"/>
        <v>1.006562674</v>
      </c>
      <c r="X1180" s="112">
        <f t="shared" si="583"/>
        <v>0</v>
      </c>
      <c r="Y1180" s="112">
        <f t="shared" si="584"/>
        <v>0</v>
      </c>
      <c r="Z1180" s="125" t="str">
        <f t="shared" si="594"/>
        <v>A+J=</v>
      </c>
      <c r="AA1180" s="117">
        <f t="shared" si="595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4"/>
      <c r="DO1180" s="1"/>
      <c r="DP1180" s="1"/>
      <c r="DQ1180" s="1"/>
      <c r="DR1180" s="1"/>
      <c r="DS1180" s="1"/>
      <c r="DT1180" s="1"/>
    </row>
    <row r="1181" spans="1:124" ht="12.75" x14ac:dyDescent="0.2">
      <c r="A1181" s="111">
        <f t="shared" si="585"/>
        <v>45446</v>
      </c>
      <c r="B1181" s="112">
        <f t="shared" si="578"/>
        <v>0</v>
      </c>
      <c r="C1181" s="112">
        <f t="shared" si="591"/>
        <v>0</v>
      </c>
      <c r="D1181" s="113">
        <f t="shared" si="586"/>
        <v>5692.31</v>
      </c>
      <c r="E1181" s="114">
        <f t="shared" si="573"/>
        <v>5739.56</v>
      </c>
      <c r="F1181" s="115">
        <f t="shared" si="574"/>
        <v>45402</v>
      </c>
      <c r="G1181" s="116">
        <f t="shared" si="579"/>
        <v>8.3006723105383262E-3</v>
      </c>
      <c r="H1181" s="117">
        <f t="shared" si="587"/>
        <v>45463</v>
      </c>
      <c r="I1181" s="117">
        <f t="shared" si="580"/>
        <v>45463</v>
      </c>
      <c r="J1181" s="118">
        <f t="shared" si="588"/>
        <v>22</v>
      </c>
      <c r="K1181" s="118">
        <f t="shared" si="577"/>
        <v>9</v>
      </c>
      <c r="L1181" s="8">
        <f t="shared" si="589"/>
        <v>1.0033874300000001</v>
      </c>
      <c r="M1181" s="119">
        <f t="shared" si="576"/>
        <v>1.0083006699999999</v>
      </c>
      <c r="N1181" s="119">
        <f t="shared" si="570"/>
        <v>1.355601698754874</v>
      </c>
      <c r="O1181" s="112">
        <f t="shared" si="575"/>
        <v>1.3601937</v>
      </c>
      <c r="P1181" s="112">
        <f t="shared" si="581"/>
        <v>0</v>
      </c>
      <c r="Q1181" s="162">
        <f t="shared" si="592"/>
        <v>0</v>
      </c>
      <c r="R1181" s="30">
        <f t="shared" si="593"/>
        <v>0</v>
      </c>
      <c r="S1181" s="112">
        <f t="shared" si="572"/>
        <v>0</v>
      </c>
      <c r="T1181" s="122">
        <f t="shared" si="590"/>
        <v>0.20100000000000001</v>
      </c>
      <c r="U1181" s="120">
        <f t="shared" si="571"/>
        <v>9</v>
      </c>
      <c r="V1181" s="120">
        <v>252</v>
      </c>
      <c r="W1181" s="119">
        <f t="shared" si="582"/>
        <v>1.006562674</v>
      </c>
      <c r="X1181" s="112">
        <f t="shared" si="583"/>
        <v>0</v>
      </c>
      <c r="Y1181" s="112">
        <f t="shared" si="584"/>
        <v>0</v>
      </c>
      <c r="Z1181" s="125" t="str">
        <f t="shared" si="594"/>
        <v>A+J=</v>
      </c>
      <c r="AA1181" s="117">
        <f t="shared" si="595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4"/>
      <c r="DO1181" s="1"/>
      <c r="DP1181" s="1"/>
      <c r="DQ1181" s="1"/>
      <c r="DR1181" s="1"/>
      <c r="DS1181" s="1"/>
      <c r="DT1181" s="1"/>
    </row>
    <row r="1182" spans="1:124" ht="12.75" x14ac:dyDescent="0.2">
      <c r="A1182" s="111">
        <f t="shared" si="585"/>
        <v>45447</v>
      </c>
      <c r="B1182" s="112">
        <f t="shared" si="578"/>
        <v>0</v>
      </c>
      <c r="C1182" s="112">
        <f t="shared" si="591"/>
        <v>0</v>
      </c>
      <c r="D1182" s="113">
        <f t="shared" si="586"/>
        <v>5692.31</v>
      </c>
      <c r="E1182" s="114">
        <f t="shared" si="573"/>
        <v>5739.56</v>
      </c>
      <c r="F1182" s="115">
        <f t="shared" si="574"/>
        <v>45402</v>
      </c>
      <c r="G1182" s="116">
        <f t="shared" si="579"/>
        <v>8.3006723105383262E-3</v>
      </c>
      <c r="H1182" s="117">
        <f t="shared" si="587"/>
        <v>45463</v>
      </c>
      <c r="I1182" s="117">
        <f t="shared" si="580"/>
        <v>45463</v>
      </c>
      <c r="J1182" s="118">
        <f t="shared" si="588"/>
        <v>22</v>
      </c>
      <c r="K1182" s="118">
        <f t="shared" si="577"/>
        <v>10</v>
      </c>
      <c r="L1182" s="8">
        <f t="shared" si="589"/>
        <v>1.00376452</v>
      </c>
      <c r="M1182" s="119">
        <f t="shared" si="576"/>
        <v>1.0083006699999999</v>
      </c>
      <c r="N1182" s="119">
        <f t="shared" si="570"/>
        <v>1.355601698754874</v>
      </c>
      <c r="O1182" s="112">
        <f t="shared" si="575"/>
        <v>1.3607048799999999</v>
      </c>
      <c r="P1182" s="112">
        <f t="shared" si="581"/>
        <v>0</v>
      </c>
      <c r="Q1182" s="162">
        <f t="shared" si="592"/>
        <v>0</v>
      </c>
      <c r="R1182" s="30">
        <f t="shared" si="593"/>
        <v>0</v>
      </c>
      <c r="S1182" s="112">
        <f t="shared" si="572"/>
        <v>0</v>
      </c>
      <c r="T1182" s="122">
        <f t="shared" si="590"/>
        <v>0.20100000000000001</v>
      </c>
      <c r="U1182" s="120">
        <f t="shared" si="571"/>
        <v>10</v>
      </c>
      <c r="V1182" s="120">
        <v>252</v>
      </c>
      <c r="W1182" s="119">
        <f t="shared" si="582"/>
        <v>1.007294514</v>
      </c>
      <c r="X1182" s="112">
        <f t="shared" si="583"/>
        <v>0</v>
      </c>
      <c r="Y1182" s="112">
        <f t="shared" si="584"/>
        <v>0</v>
      </c>
      <c r="Z1182" s="125" t="str">
        <f t="shared" si="594"/>
        <v>A+J=</v>
      </c>
      <c r="AA1182" s="117">
        <f t="shared" si="595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4"/>
      <c r="DO1182" s="1"/>
      <c r="DP1182" s="1"/>
      <c r="DQ1182" s="1"/>
      <c r="DR1182" s="1"/>
      <c r="DS1182" s="1"/>
      <c r="DT1182" s="1"/>
    </row>
    <row r="1183" spans="1:124" ht="12.75" x14ac:dyDescent="0.2">
      <c r="A1183" s="111">
        <f t="shared" si="585"/>
        <v>45448</v>
      </c>
      <c r="B1183" s="112">
        <f t="shared" si="578"/>
        <v>0</v>
      </c>
      <c r="C1183" s="112">
        <f t="shared" si="591"/>
        <v>0</v>
      </c>
      <c r="D1183" s="113">
        <f t="shared" si="586"/>
        <v>5692.31</v>
      </c>
      <c r="E1183" s="114">
        <f t="shared" si="573"/>
        <v>5739.56</v>
      </c>
      <c r="F1183" s="115">
        <f t="shared" si="574"/>
        <v>45402</v>
      </c>
      <c r="G1183" s="116">
        <f t="shared" si="579"/>
        <v>8.3006723105383262E-3</v>
      </c>
      <c r="H1183" s="117">
        <f t="shared" si="587"/>
        <v>45463</v>
      </c>
      <c r="I1183" s="117">
        <f t="shared" si="580"/>
        <v>45463</v>
      </c>
      <c r="J1183" s="118">
        <f t="shared" si="588"/>
        <v>22</v>
      </c>
      <c r="K1183" s="118">
        <f t="shared" si="577"/>
        <v>11</v>
      </c>
      <c r="L1183" s="8">
        <f t="shared" si="589"/>
        <v>1.0041417500000001</v>
      </c>
      <c r="M1183" s="119">
        <f t="shared" si="576"/>
        <v>1.0083006699999999</v>
      </c>
      <c r="N1183" s="119">
        <f t="shared" ref="N1183:N1246" si="596">IF(I1183&gt;I1182,N1182*M1183,N1182)</f>
        <v>1.355601698754874</v>
      </c>
      <c r="O1183" s="112">
        <f t="shared" si="575"/>
        <v>1.36121626</v>
      </c>
      <c r="P1183" s="112">
        <f t="shared" si="581"/>
        <v>0</v>
      </c>
      <c r="Q1183" s="162">
        <f t="shared" si="592"/>
        <v>0</v>
      </c>
      <c r="R1183" s="30">
        <f t="shared" si="593"/>
        <v>0</v>
      </c>
      <c r="S1183" s="112">
        <f t="shared" si="572"/>
        <v>0</v>
      </c>
      <c r="T1183" s="122">
        <f t="shared" si="590"/>
        <v>0.20100000000000001</v>
      </c>
      <c r="U1183" s="120">
        <f t="shared" si="571"/>
        <v>11</v>
      </c>
      <c r="V1183" s="120">
        <v>252</v>
      </c>
      <c r="W1183" s="119">
        <f t="shared" si="582"/>
        <v>1.008026885</v>
      </c>
      <c r="X1183" s="112">
        <f t="shared" si="583"/>
        <v>0</v>
      </c>
      <c r="Y1183" s="112">
        <f t="shared" si="584"/>
        <v>0</v>
      </c>
      <c r="Z1183" s="125" t="str">
        <f t="shared" si="594"/>
        <v>A+J=</v>
      </c>
      <c r="AA1183" s="117">
        <f t="shared" si="595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4"/>
      <c r="DO1183" s="1"/>
      <c r="DP1183" s="1"/>
      <c r="DQ1183" s="1"/>
      <c r="DR1183" s="1"/>
      <c r="DS1183" s="1"/>
      <c r="DT1183" s="1"/>
    </row>
    <row r="1184" spans="1:124" ht="12.75" x14ac:dyDescent="0.2">
      <c r="A1184" s="111">
        <f t="shared" si="585"/>
        <v>45449</v>
      </c>
      <c r="B1184" s="112">
        <f t="shared" si="578"/>
        <v>0</v>
      </c>
      <c r="C1184" s="112">
        <f t="shared" si="591"/>
        <v>0</v>
      </c>
      <c r="D1184" s="113">
        <f t="shared" si="586"/>
        <v>5692.31</v>
      </c>
      <c r="E1184" s="114">
        <f t="shared" si="573"/>
        <v>5739.56</v>
      </c>
      <c r="F1184" s="115">
        <f t="shared" si="574"/>
        <v>45402</v>
      </c>
      <c r="G1184" s="116">
        <f t="shared" si="579"/>
        <v>8.3006723105383262E-3</v>
      </c>
      <c r="H1184" s="117">
        <f t="shared" si="587"/>
        <v>45463</v>
      </c>
      <c r="I1184" s="117">
        <f t="shared" si="580"/>
        <v>45463</v>
      </c>
      <c r="J1184" s="118">
        <f t="shared" si="588"/>
        <v>22</v>
      </c>
      <c r="K1184" s="118">
        <f t="shared" si="577"/>
        <v>12</v>
      </c>
      <c r="L1184" s="8">
        <f t="shared" si="589"/>
        <v>1.00451913</v>
      </c>
      <c r="M1184" s="119">
        <f t="shared" si="576"/>
        <v>1.0083006699999999</v>
      </c>
      <c r="N1184" s="119">
        <f t="shared" si="596"/>
        <v>1.355601698754874</v>
      </c>
      <c r="O1184" s="112">
        <f t="shared" si="575"/>
        <v>1.36172783</v>
      </c>
      <c r="P1184" s="112">
        <f t="shared" si="581"/>
        <v>0</v>
      </c>
      <c r="Q1184" s="162">
        <f t="shared" si="592"/>
        <v>0</v>
      </c>
      <c r="R1184" s="30">
        <f t="shared" si="593"/>
        <v>0</v>
      </c>
      <c r="S1184" s="112">
        <f t="shared" si="572"/>
        <v>0</v>
      </c>
      <c r="T1184" s="122">
        <f t="shared" si="590"/>
        <v>0.20100000000000001</v>
      </c>
      <c r="U1184" s="120">
        <f t="shared" si="571"/>
        <v>12</v>
      </c>
      <c r="V1184" s="120">
        <v>252</v>
      </c>
      <c r="W1184" s="119">
        <f t="shared" si="582"/>
        <v>1.008759789</v>
      </c>
      <c r="X1184" s="112">
        <f t="shared" si="583"/>
        <v>0</v>
      </c>
      <c r="Y1184" s="112">
        <f t="shared" si="584"/>
        <v>0</v>
      </c>
      <c r="Z1184" s="125" t="str">
        <f t="shared" si="594"/>
        <v>A+J=</v>
      </c>
      <c r="AA1184" s="117">
        <f t="shared" si="595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4"/>
      <c r="DO1184" s="1"/>
      <c r="DP1184" s="1"/>
      <c r="DQ1184" s="1"/>
      <c r="DR1184" s="1"/>
      <c r="DS1184" s="1"/>
      <c r="DT1184" s="1"/>
    </row>
    <row r="1185" spans="1:124" ht="12.75" x14ac:dyDescent="0.2">
      <c r="A1185" s="111">
        <f t="shared" si="585"/>
        <v>45450</v>
      </c>
      <c r="B1185" s="112">
        <f t="shared" si="578"/>
        <v>0</v>
      </c>
      <c r="C1185" s="112">
        <f t="shared" si="591"/>
        <v>0</v>
      </c>
      <c r="D1185" s="113">
        <f t="shared" si="586"/>
        <v>5692.31</v>
      </c>
      <c r="E1185" s="114">
        <f t="shared" si="573"/>
        <v>5739.56</v>
      </c>
      <c r="F1185" s="115">
        <f t="shared" si="574"/>
        <v>45402</v>
      </c>
      <c r="G1185" s="116">
        <f t="shared" si="579"/>
        <v>8.3006723105383262E-3</v>
      </c>
      <c r="H1185" s="117">
        <f t="shared" si="587"/>
        <v>45463</v>
      </c>
      <c r="I1185" s="117">
        <f t="shared" si="580"/>
        <v>45463</v>
      </c>
      <c r="J1185" s="118">
        <f t="shared" si="588"/>
        <v>22</v>
      </c>
      <c r="K1185" s="118">
        <f t="shared" si="577"/>
        <v>13</v>
      </c>
      <c r="L1185" s="8">
        <f t="shared" si="589"/>
        <v>1.0048966399999999</v>
      </c>
      <c r="M1185" s="119">
        <f t="shared" si="576"/>
        <v>1.0083006699999999</v>
      </c>
      <c r="N1185" s="119">
        <f t="shared" si="596"/>
        <v>1.355601698754874</v>
      </c>
      <c r="O1185" s="112">
        <f t="shared" si="575"/>
        <v>1.3622395899999999</v>
      </c>
      <c r="P1185" s="112">
        <f t="shared" si="581"/>
        <v>0</v>
      </c>
      <c r="Q1185" s="162">
        <f t="shared" si="592"/>
        <v>0</v>
      </c>
      <c r="R1185" s="30">
        <f t="shared" si="593"/>
        <v>0</v>
      </c>
      <c r="S1185" s="112">
        <f t="shared" si="572"/>
        <v>0</v>
      </c>
      <c r="T1185" s="122">
        <f t="shared" si="590"/>
        <v>0.20100000000000001</v>
      </c>
      <c r="U1185" s="120">
        <f t="shared" si="571"/>
        <v>13</v>
      </c>
      <c r="V1185" s="120">
        <v>252</v>
      </c>
      <c r="W1185" s="119">
        <f t="shared" si="582"/>
        <v>1.009493226</v>
      </c>
      <c r="X1185" s="112">
        <f t="shared" si="583"/>
        <v>0</v>
      </c>
      <c r="Y1185" s="112">
        <f t="shared" si="584"/>
        <v>0</v>
      </c>
      <c r="Z1185" s="125" t="str">
        <f t="shared" si="594"/>
        <v>A+J=</v>
      </c>
      <c r="AA1185" s="117">
        <f t="shared" si="595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4"/>
      <c r="DO1185" s="1"/>
      <c r="DP1185" s="1"/>
      <c r="DQ1185" s="1"/>
      <c r="DR1185" s="1"/>
      <c r="DS1185" s="1"/>
      <c r="DT1185" s="1"/>
    </row>
    <row r="1186" spans="1:124" ht="12.75" x14ac:dyDescent="0.2">
      <c r="A1186" s="111">
        <f t="shared" si="585"/>
        <v>45451</v>
      </c>
      <c r="B1186" s="112">
        <f t="shared" si="578"/>
        <v>0</v>
      </c>
      <c r="C1186" s="112">
        <f t="shared" si="591"/>
        <v>0</v>
      </c>
      <c r="D1186" s="113">
        <f t="shared" si="586"/>
        <v>5692.31</v>
      </c>
      <c r="E1186" s="114">
        <f t="shared" si="573"/>
        <v>5739.56</v>
      </c>
      <c r="F1186" s="115">
        <f t="shared" si="574"/>
        <v>45402</v>
      </c>
      <c r="G1186" s="116">
        <f t="shared" si="579"/>
        <v>8.3006723105383262E-3</v>
      </c>
      <c r="H1186" s="117">
        <f t="shared" si="587"/>
        <v>45463</v>
      </c>
      <c r="I1186" s="117">
        <f t="shared" si="580"/>
        <v>45463</v>
      </c>
      <c r="J1186" s="118">
        <f t="shared" si="588"/>
        <v>22</v>
      </c>
      <c r="K1186" s="118">
        <f t="shared" si="577"/>
        <v>14</v>
      </c>
      <c r="L1186" s="8">
        <f t="shared" si="589"/>
        <v>1.0052743</v>
      </c>
      <c r="M1186" s="119">
        <f t="shared" si="576"/>
        <v>1.0083006699999999</v>
      </c>
      <c r="N1186" s="119">
        <f t="shared" si="596"/>
        <v>1.355601698754874</v>
      </c>
      <c r="O1186" s="112">
        <f t="shared" si="575"/>
        <v>1.3627515400000001</v>
      </c>
      <c r="P1186" s="112">
        <f t="shared" si="581"/>
        <v>0</v>
      </c>
      <c r="Q1186" s="162">
        <f t="shared" si="592"/>
        <v>0</v>
      </c>
      <c r="R1186" s="30">
        <f t="shared" si="593"/>
        <v>0</v>
      </c>
      <c r="S1186" s="112">
        <f t="shared" si="572"/>
        <v>0</v>
      </c>
      <c r="T1186" s="122">
        <f t="shared" si="590"/>
        <v>0.20100000000000001</v>
      </c>
      <c r="U1186" s="120">
        <f t="shared" si="571"/>
        <v>14</v>
      </c>
      <c r="V1186" s="120">
        <v>252</v>
      </c>
      <c r="W1186" s="119">
        <f t="shared" si="582"/>
        <v>1.010227196</v>
      </c>
      <c r="X1186" s="112">
        <f t="shared" si="583"/>
        <v>0</v>
      </c>
      <c r="Y1186" s="112">
        <f t="shared" si="584"/>
        <v>0</v>
      </c>
      <c r="Z1186" s="125" t="str">
        <f t="shared" si="594"/>
        <v>A+J=</v>
      </c>
      <c r="AA1186" s="117">
        <f t="shared" si="595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4"/>
      <c r="DO1186" s="1"/>
      <c r="DP1186" s="1"/>
      <c r="DQ1186" s="1"/>
      <c r="DR1186" s="1"/>
      <c r="DS1186" s="1"/>
      <c r="DT1186" s="1"/>
    </row>
    <row r="1187" spans="1:124" ht="12.75" x14ac:dyDescent="0.2">
      <c r="A1187" s="111">
        <f t="shared" si="585"/>
        <v>45452</v>
      </c>
      <c r="B1187" s="112">
        <f t="shared" si="578"/>
        <v>0</v>
      </c>
      <c r="C1187" s="112">
        <f t="shared" si="591"/>
        <v>0</v>
      </c>
      <c r="D1187" s="113">
        <f t="shared" si="586"/>
        <v>5692.31</v>
      </c>
      <c r="E1187" s="114">
        <f t="shared" si="573"/>
        <v>5739.56</v>
      </c>
      <c r="F1187" s="115">
        <f t="shared" si="574"/>
        <v>45402</v>
      </c>
      <c r="G1187" s="116">
        <f t="shared" si="579"/>
        <v>8.3006723105383262E-3</v>
      </c>
      <c r="H1187" s="117">
        <f t="shared" si="587"/>
        <v>45463</v>
      </c>
      <c r="I1187" s="117">
        <f t="shared" si="580"/>
        <v>45463</v>
      </c>
      <c r="J1187" s="118">
        <f t="shared" si="588"/>
        <v>22</v>
      </c>
      <c r="K1187" s="118">
        <f t="shared" si="577"/>
        <v>14</v>
      </c>
      <c r="L1187" s="8">
        <f t="shared" si="589"/>
        <v>1.0052743</v>
      </c>
      <c r="M1187" s="119">
        <f t="shared" si="576"/>
        <v>1.0083006699999999</v>
      </c>
      <c r="N1187" s="119">
        <f t="shared" si="596"/>
        <v>1.355601698754874</v>
      </c>
      <c r="O1187" s="112">
        <f t="shared" si="575"/>
        <v>1.3627515400000001</v>
      </c>
      <c r="P1187" s="112">
        <f t="shared" si="581"/>
        <v>0</v>
      </c>
      <c r="Q1187" s="162">
        <f t="shared" si="592"/>
        <v>0</v>
      </c>
      <c r="R1187" s="30">
        <f t="shared" si="593"/>
        <v>0</v>
      </c>
      <c r="S1187" s="112">
        <f t="shared" si="572"/>
        <v>0</v>
      </c>
      <c r="T1187" s="122">
        <f t="shared" si="590"/>
        <v>0.20100000000000001</v>
      </c>
      <c r="U1187" s="120">
        <f t="shared" si="571"/>
        <v>14</v>
      </c>
      <c r="V1187" s="120">
        <v>252</v>
      </c>
      <c r="W1187" s="119">
        <f t="shared" si="582"/>
        <v>1.010227196</v>
      </c>
      <c r="X1187" s="112">
        <f t="shared" si="583"/>
        <v>0</v>
      </c>
      <c r="Y1187" s="112">
        <f t="shared" si="584"/>
        <v>0</v>
      </c>
      <c r="Z1187" s="125" t="str">
        <f t="shared" si="594"/>
        <v>A+J=</v>
      </c>
      <c r="AA1187" s="117">
        <f t="shared" si="595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4"/>
      <c r="DO1187" s="1"/>
      <c r="DP1187" s="1"/>
      <c r="DQ1187" s="1"/>
      <c r="DR1187" s="1"/>
      <c r="DS1187" s="1"/>
      <c r="DT1187" s="1"/>
    </row>
    <row r="1188" spans="1:124" ht="12.75" x14ac:dyDescent="0.2">
      <c r="A1188" s="111">
        <f t="shared" si="585"/>
        <v>45453</v>
      </c>
      <c r="B1188" s="112">
        <f t="shared" si="578"/>
        <v>0</v>
      </c>
      <c r="C1188" s="112">
        <f t="shared" si="591"/>
        <v>0</v>
      </c>
      <c r="D1188" s="113">
        <f t="shared" si="586"/>
        <v>5692.31</v>
      </c>
      <c r="E1188" s="114">
        <f t="shared" si="573"/>
        <v>5739.56</v>
      </c>
      <c r="F1188" s="115">
        <f t="shared" si="574"/>
        <v>45402</v>
      </c>
      <c r="G1188" s="116">
        <f t="shared" si="579"/>
        <v>8.3006723105383262E-3</v>
      </c>
      <c r="H1188" s="117">
        <f t="shared" si="587"/>
        <v>45463</v>
      </c>
      <c r="I1188" s="117">
        <f t="shared" si="580"/>
        <v>45463</v>
      </c>
      <c r="J1188" s="118">
        <f t="shared" si="588"/>
        <v>22</v>
      </c>
      <c r="K1188" s="118">
        <f t="shared" si="577"/>
        <v>14</v>
      </c>
      <c r="L1188" s="8">
        <f t="shared" si="589"/>
        <v>1.0052743</v>
      </c>
      <c r="M1188" s="119">
        <f t="shared" si="576"/>
        <v>1.0083006699999999</v>
      </c>
      <c r="N1188" s="119">
        <f t="shared" si="596"/>
        <v>1.355601698754874</v>
      </c>
      <c r="O1188" s="112">
        <f t="shared" si="575"/>
        <v>1.3627515400000001</v>
      </c>
      <c r="P1188" s="112">
        <f t="shared" si="581"/>
        <v>0</v>
      </c>
      <c r="Q1188" s="162">
        <f t="shared" si="592"/>
        <v>0</v>
      </c>
      <c r="R1188" s="30">
        <f t="shared" si="593"/>
        <v>0</v>
      </c>
      <c r="S1188" s="112">
        <f t="shared" si="572"/>
        <v>0</v>
      </c>
      <c r="T1188" s="122">
        <f t="shared" si="590"/>
        <v>0.20100000000000001</v>
      </c>
      <c r="U1188" s="120">
        <f t="shared" si="571"/>
        <v>14</v>
      </c>
      <c r="V1188" s="120">
        <v>252</v>
      </c>
      <c r="W1188" s="119">
        <f t="shared" si="582"/>
        <v>1.010227196</v>
      </c>
      <c r="X1188" s="112">
        <f t="shared" si="583"/>
        <v>0</v>
      </c>
      <c r="Y1188" s="112">
        <f t="shared" si="584"/>
        <v>0</v>
      </c>
      <c r="Z1188" s="125" t="str">
        <f t="shared" si="594"/>
        <v>A+J=</v>
      </c>
      <c r="AA1188" s="117">
        <f t="shared" si="595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4"/>
      <c r="DO1188" s="1"/>
      <c r="DP1188" s="1"/>
      <c r="DQ1188" s="1"/>
      <c r="DR1188" s="1"/>
      <c r="DS1188" s="1"/>
      <c r="DT1188" s="1"/>
    </row>
    <row r="1189" spans="1:124" ht="12.75" x14ac:dyDescent="0.2">
      <c r="A1189" s="111">
        <f t="shared" si="585"/>
        <v>45454</v>
      </c>
      <c r="B1189" s="112">
        <f t="shared" si="578"/>
        <v>0</v>
      </c>
      <c r="C1189" s="112">
        <f t="shared" si="591"/>
        <v>0</v>
      </c>
      <c r="D1189" s="113">
        <f t="shared" si="586"/>
        <v>5692.31</v>
      </c>
      <c r="E1189" s="114">
        <f t="shared" si="573"/>
        <v>5739.56</v>
      </c>
      <c r="F1189" s="115">
        <f t="shared" si="574"/>
        <v>45402</v>
      </c>
      <c r="G1189" s="116">
        <f t="shared" si="579"/>
        <v>8.3006723105383262E-3</v>
      </c>
      <c r="H1189" s="117">
        <f t="shared" si="587"/>
        <v>45463</v>
      </c>
      <c r="I1189" s="117">
        <f t="shared" si="580"/>
        <v>45463</v>
      </c>
      <c r="J1189" s="118">
        <f t="shared" si="588"/>
        <v>22</v>
      </c>
      <c r="K1189" s="118">
        <f t="shared" si="577"/>
        <v>15</v>
      </c>
      <c r="L1189" s="8">
        <f t="shared" si="589"/>
        <v>1.0056521</v>
      </c>
      <c r="M1189" s="119">
        <f t="shared" si="576"/>
        <v>1.0083006699999999</v>
      </c>
      <c r="N1189" s="119">
        <f t="shared" si="596"/>
        <v>1.355601698754874</v>
      </c>
      <c r="O1189" s="112">
        <f t="shared" si="575"/>
        <v>1.3632636899999999</v>
      </c>
      <c r="P1189" s="112">
        <f t="shared" si="581"/>
        <v>0</v>
      </c>
      <c r="Q1189" s="162">
        <f t="shared" si="592"/>
        <v>0</v>
      </c>
      <c r="R1189" s="30">
        <f t="shared" si="593"/>
        <v>0</v>
      </c>
      <c r="S1189" s="112">
        <f t="shared" si="572"/>
        <v>0</v>
      </c>
      <c r="T1189" s="122">
        <f t="shared" si="590"/>
        <v>0.20100000000000001</v>
      </c>
      <c r="U1189" s="120">
        <f t="shared" ref="U1189:U1252" si="597">IF(Q1188&gt;0,1,IF(K1189=K1188,U1188,U1188+1))</f>
        <v>15</v>
      </c>
      <c r="V1189" s="120">
        <v>252</v>
      </c>
      <c r="W1189" s="119">
        <f t="shared" si="582"/>
        <v>1.0109617</v>
      </c>
      <c r="X1189" s="112">
        <f t="shared" si="583"/>
        <v>0</v>
      </c>
      <c r="Y1189" s="112">
        <f t="shared" si="584"/>
        <v>0</v>
      </c>
      <c r="Z1189" s="125" t="str">
        <f t="shared" si="594"/>
        <v>A+J=</v>
      </c>
      <c r="AA1189" s="117">
        <f t="shared" si="595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4"/>
      <c r="DO1189" s="1"/>
      <c r="DP1189" s="1"/>
      <c r="DQ1189" s="1"/>
      <c r="DR1189" s="1"/>
      <c r="DS1189" s="1"/>
      <c r="DT1189" s="1"/>
    </row>
    <row r="1190" spans="1:124" ht="12.75" x14ac:dyDescent="0.2">
      <c r="A1190" s="111">
        <f t="shared" si="585"/>
        <v>45455</v>
      </c>
      <c r="B1190" s="112">
        <f t="shared" si="578"/>
        <v>0</v>
      </c>
      <c r="C1190" s="112">
        <f t="shared" si="591"/>
        <v>0</v>
      </c>
      <c r="D1190" s="113">
        <f t="shared" si="586"/>
        <v>5692.31</v>
      </c>
      <c r="E1190" s="114">
        <f t="shared" si="573"/>
        <v>5739.56</v>
      </c>
      <c r="F1190" s="115">
        <f t="shared" si="574"/>
        <v>45402</v>
      </c>
      <c r="G1190" s="116">
        <f t="shared" si="579"/>
        <v>8.3006723105383262E-3</v>
      </c>
      <c r="H1190" s="117">
        <f t="shared" si="587"/>
        <v>45463</v>
      </c>
      <c r="I1190" s="117">
        <f t="shared" si="580"/>
        <v>45463</v>
      </c>
      <c r="J1190" s="118">
        <f t="shared" si="588"/>
        <v>22</v>
      </c>
      <c r="K1190" s="118">
        <f t="shared" si="577"/>
        <v>16</v>
      </c>
      <c r="L1190" s="8">
        <f t="shared" si="589"/>
        <v>1.00603004</v>
      </c>
      <c r="M1190" s="119">
        <f t="shared" si="576"/>
        <v>1.0083006699999999</v>
      </c>
      <c r="N1190" s="119">
        <f t="shared" si="596"/>
        <v>1.355601698754874</v>
      </c>
      <c r="O1190" s="112">
        <f t="shared" si="575"/>
        <v>1.3637760299999999</v>
      </c>
      <c r="P1190" s="112">
        <f t="shared" si="581"/>
        <v>0</v>
      </c>
      <c r="Q1190" s="162">
        <f t="shared" si="592"/>
        <v>0</v>
      </c>
      <c r="R1190" s="30">
        <f t="shared" si="593"/>
        <v>0</v>
      </c>
      <c r="S1190" s="112">
        <f t="shared" si="572"/>
        <v>0</v>
      </c>
      <c r="T1190" s="122">
        <f t="shared" si="590"/>
        <v>0.20100000000000001</v>
      </c>
      <c r="U1190" s="120">
        <f t="shared" si="597"/>
        <v>16</v>
      </c>
      <c r="V1190" s="120">
        <v>252</v>
      </c>
      <c r="W1190" s="119">
        <f t="shared" si="582"/>
        <v>1.0116967379999999</v>
      </c>
      <c r="X1190" s="112">
        <f t="shared" si="583"/>
        <v>0</v>
      </c>
      <c r="Y1190" s="112">
        <f t="shared" si="584"/>
        <v>0</v>
      </c>
      <c r="Z1190" s="125" t="str">
        <f t="shared" si="594"/>
        <v>A+J=</v>
      </c>
      <c r="AA1190" s="117">
        <f t="shared" si="595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4"/>
      <c r="DO1190" s="1"/>
      <c r="DP1190" s="1"/>
      <c r="DQ1190" s="1"/>
      <c r="DR1190" s="1"/>
      <c r="DS1190" s="1"/>
      <c r="DT1190" s="1"/>
    </row>
    <row r="1191" spans="1:124" ht="12.75" x14ac:dyDescent="0.2">
      <c r="A1191" s="111">
        <f t="shared" si="585"/>
        <v>45456</v>
      </c>
      <c r="B1191" s="112">
        <f t="shared" si="578"/>
        <v>0</v>
      </c>
      <c r="C1191" s="112">
        <f t="shared" si="591"/>
        <v>0</v>
      </c>
      <c r="D1191" s="113">
        <f t="shared" si="586"/>
        <v>5692.31</v>
      </c>
      <c r="E1191" s="114">
        <f t="shared" si="573"/>
        <v>5739.56</v>
      </c>
      <c r="F1191" s="115">
        <f t="shared" si="574"/>
        <v>45402</v>
      </c>
      <c r="G1191" s="116">
        <f t="shared" si="579"/>
        <v>8.3006723105383262E-3</v>
      </c>
      <c r="H1191" s="117">
        <f t="shared" si="587"/>
        <v>45463</v>
      </c>
      <c r="I1191" s="117">
        <f t="shared" si="580"/>
        <v>45463</v>
      </c>
      <c r="J1191" s="118">
        <f t="shared" si="588"/>
        <v>22</v>
      </c>
      <c r="K1191" s="118">
        <f t="shared" si="577"/>
        <v>17</v>
      </c>
      <c r="L1191" s="8">
        <f t="shared" si="589"/>
        <v>1.0064081199999999</v>
      </c>
      <c r="M1191" s="119">
        <f t="shared" si="576"/>
        <v>1.0083006699999999</v>
      </c>
      <c r="N1191" s="119">
        <f t="shared" si="596"/>
        <v>1.355601698754874</v>
      </c>
      <c r="O1191" s="112">
        <f t="shared" si="575"/>
        <v>1.3642885499999999</v>
      </c>
      <c r="P1191" s="112">
        <f t="shared" si="581"/>
        <v>0</v>
      </c>
      <c r="Q1191" s="162">
        <f t="shared" si="592"/>
        <v>0</v>
      </c>
      <c r="R1191" s="30">
        <f t="shared" si="593"/>
        <v>0</v>
      </c>
      <c r="S1191" s="112">
        <f t="shared" ref="S1191:S1254" si="598">IF(R1191&gt;0,TRUNC(R1191*P1191,8),0)</f>
        <v>0</v>
      </c>
      <c r="T1191" s="122">
        <f t="shared" si="590"/>
        <v>0.20100000000000001</v>
      </c>
      <c r="U1191" s="120">
        <f t="shared" si="597"/>
        <v>17</v>
      </c>
      <c r="V1191" s="120">
        <v>252</v>
      </c>
      <c r="W1191" s="119">
        <f t="shared" si="582"/>
        <v>1.0124323099999999</v>
      </c>
      <c r="X1191" s="112">
        <f t="shared" si="583"/>
        <v>0</v>
      </c>
      <c r="Y1191" s="112">
        <f t="shared" si="584"/>
        <v>0</v>
      </c>
      <c r="Z1191" s="125" t="str">
        <f t="shared" si="594"/>
        <v>A+J=</v>
      </c>
      <c r="AA1191" s="117">
        <f t="shared" si="595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4"/>
      <c r="DO1191" s="1"/>
      <c r="DP1191" s="1"/>
      <c r="DQ1191" s="1"/>
      <c r="DR1191" s="1"/>
      <c r="DS1191" s="1"/>
      <c r="DT1191" s="1"/>
    </row>
    <row r="1192" spans="1:124" ht="12.75" x14ac:dyDescent="0.2">
      <c r="A1192" s="111">
        <f t="shared" si="585"/>
        <v>45457</v>
      </c>
      <c r="B1192" s="112">
        <f t="shared" si="578"/>
        <v>0</v>
      </c>
      <c r="C1192" s="112">
        <f t="shared" si="591"/>
        <v>0</v>
      </c>
      <c r="D1192" s="113">
        <f t="shared" si="586"/>
        <v>5692.31</v>
      </c>
      <c r="E1192" s="114">
        <f t="shared" ref="E1192:E1255" si="599">IF($K1192=1,VLOOKUP($A1191,$AO$10:$AS$131,4),E1191)</f>
        <v>5739.56</v>
      </c>
      <c r="F1192" s="115">
        <f t="shared" ref="F1192:F1255" si="600">IF($K1192=1,VLOOKUP($A1191,$AO$10:$AS$131,5),F1191)</f>
        <v>45402</v>
      </c>
      <c r="G1192" s="116">
        <f t="shared" si="579"/>
        <v>8.3006723105383262E-3</v>
      </c>
      <c r="H1192" s="117">
        <f t="shared" si="587"/>
        <v>45463</v>
      </c>
      <c r="I1192" s="117">
        <f t="shared" si="580"/>
        <v>45463</v>
      </c>
      <c r="J1192" s="118">
        <f t="shared" si="588"/>
        <v>22</v>
      </c>
      <c r="K1192" s="118">
        <f t="shared" si="577"/>
        <v>18</v>
      </c>
      <c r="L1192" s="8">
        <f t="shared" si="589"/>
        <v>1.0067863500000001</v>
      </c>
      <c r="M1192" s="119">
        <f t="shared" si="576"/>
        <v>1.0083006699999999</v>
      </c>
      <c r="N1192" s="119">
        <f t="shared" si="596"/>
        <v>1.355601698754874</v>
      </c>
      <c r="O1192" s="112">
        <f t="shared" si="575"/>
        <v>1.36480128</v>
      </c>
      <c r="P1192" s="112">
        <f t="shared" si="581"/>
        <v>0</v>
      </c>
      <c r="Q1192" s="162">
        <f t="shared" si="592"/>
        <v>0</v>
      </c>
      <c r="R1192" s="30">
        <f t="shared" si="593"/>
        <v>0</v>
      </c>
      <c r="S1192" s="112">
        <f t="shared" si="598"/>
        <v>0</v>
      </c>
      <c r="T1192" s="122">
        <f t="shared" si="590"/>
        <v>0.20100000000000001</v>
      </c>
      <c r="U1192" s="120">
        <f t="shared" si="597"/>
        <v>18</v>
      </c>
      <c r="V1192" s="120">
        <v>252</v>
      </c>
      <c r="W1192" s="119">
        <f t="shared" si="582"/>
        <v>1.0131684169999999</v>
      </c>
      <c r="X1192" s="112">
        <f t="shared" si="583"/>
        <v>0</v>
      </c>
      <c r="Y1192" s="112">
        <f t="shared" si="584"/>
        <v>0</v>
      </c>
      <c r="Z1192" s="125" t="str">
        <f t="shared" si="594"/>
        <v>A+J=</v>
      </c>
      <c r="AA1192" s="117">
        <f t="shared" si="595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4"/>
      <c r="DO1192" s="1"/>
      <c r="DP1192" s="1"/>
      <c r="DQ1192" s="1"/>
      <c r="DR1192" s="1"/>
      <c r="DS1192" s="1"/>
      <c r="DT1192" s="1"/>
    </row>
    <row r="1193" spans="1:124" ht="12.75" x14ac:dyDescent="0.2">
      <c r="A1193" s="111">
        <f t="shared" si="585"/>
        <v>45458</v>
      </c>
      <c r="B1193" s="112">
        <f t="shared" si="578"/>
        <v>0</v>
      </c>
      <c r="C1193" s="112">
        <f t="shared" si="591"/>
        <v>0</v>
      </c>
      <c r="D1193" s="113">
        <f t="shared" si="586"/>
        <v>5692.31</v>
      </c>
      <c r="E1193" s="114">
        <f t="shared" si="599"/>
        <v>5739.56</v>
      </c>
      <c r="F1193" s="115">
        <f t="shared" si="600"/>
        <v>45402</v>
      </c>
      <c r="G1193" s="116">
        <f t="shared" si="579"/>
        <v>8.3006723105383262E-3</v>
      </c>
      <c r="H1193" s="117">
        <f t="shared" si="587"/>
        <v>45463</v>
      </c>
      <c r="I1193" s="117">
        <f t="shared" si="580"/>
        <v>45463</v>
      </c>
      <c r="J1193" s="118">
        <f t="shared" si="588"/>
        <v>22</v>
      </c>
      <c r="K1193" s="118">
        <f t="shared" si="577"/>
        <v>19</v>
      </c>
      <c r="L1193" s="8">
        <f t="shared" si="589"/>
        <v>1.0071647100000001</v>
      </c>
      <c r="M1193" s="119">
        <f t="shared" si="576"/>
        <v>1.0083006699999999</v>
      </c>
      <c r="N1193" s="119">
        <f t="shared" si="596"/>
        <v>1.355601698754874</v>
      </c>
      <c r="O1193" s="112">
        <f t="shared" ref="O1193:O1256" si="601">TRUNC(TRUNC((L1193*N1193),15),8)</f>
        <v>1.3653141900000001</v>
      </c>
      <c r="P1193" s="112">
        <f t="shared" si="581"/>
        <v>0</v>
      </c>
      <c r="Q1193" s="162">
        <f t="shared" si="592"/>
        <v>0</v>
      </c>
      <c r="R1193" s="30">
        <f t="shared" si="593"/>
        <v>0</v>
      </c>
      <c r="S1193" s="112">
        <f t="shared" si="598"/>
        <v>0</v>
      </c>
      <c r="T1193" s="122">
        <f t="shared" si="590"/>
        <v>0.20100000000000001</v>
      </c>
      <c r="U1193" s="120">
        <f t="shared" si="597"/>
        <v>19</v>
      </c>
      <c r="V1193" s="120">
        <v>252</v>
      </c>
      <c r="W1193" s="119">
        <f t="shared" si="582"/>
        <v>1.0139050590000001</v>
      </c>
      <c r="X1193" s="112">
        <f t="shared" si="583"/>
        <v>0</v>
      </c>
      <c r="Y1193" s="112">
        <f t="shared" si="584"/>
        <v>0</v>
      </c>
      <c r="Z1193" s="125" t="str">
        <f t="shared" si="594"/>
        <v>A+J=</v>
      </c>
      <c r="AA1193" s="117">
        <f t="shared" si="595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4"/>
      <c r="DO1193" s="1"/>
      <c r="DP1193" s="1"/>
      <c r="DQ1193" s="1"/>
      <c r="DR1193" s="1"/>
      <c r="DS1193" s="1"/>
      <c r="DT1193" s="1"/>
    </row>
    <row r="1194" spans="1:124" ht="12.75" x14ac:dyDescent="0.2">
      <c r="A1194" s="111">
        <f t="shared" si="585"/>
        <v>45459</v>
      </c>
      <c r="B1194" s="112">
        <f t="shared" si="578"/>
        <v>0</v>
      </c>
      <c r="C1194" s="112">
        <f t="shared" si="591"/>
        <v>0</v>
      </c>
      <c r="D1194" s="113">
        <f t="shared" si="586"/>
        <v>5692.31</v>
      </c>
      <c r="E1194" s="114">
        <f t="shared" si="599"/>
        <v>5739.56</v>
      </c>
      <c r="F1194" s="115">
        <f t="shared" si="600"/>
        <v>45402</v>
      </c>
      <c r="G1194" s="116">
        <f t="shared" si="579"/>
        <v>8.3006723105383262E-3</v>
      </c>
      <c r="H1194" s="117">
        <f t="shared" si="587"/>
        <v>45463</v>
      </c>
      <c r="I1194" s="117">
        <f t="shared" si="580"/>
        <v>45463</v>
      </c>
      <c r="J1194" s="118">
        <f t="shared" si="588"/>
        <v>22</v>
      </c>
      <c r="K1194" s="118">
        <f t="shared" si="577"/>
        <v>19</v>
      </c>
      <c r="L1194" s="8">
        <f t="shared" si="589"/>
        <v>1.0071647100000001</v>
      </c>
      <c r="M1194" s="119">
        <f t="shared" ref="M1194:M1257" si="602">IF(I1194&gt;I1193,L1193,M1193)</f>
        <v>1.0083006699999999</v>
      </c>
      <c r="N1194" s="119">
        <f t="shared" si="596"/>
        <v>1.355601698754874</v>
      </c>
      <c r="O1194" s="112">
        <f t="shared" si="601"/>
        <v>1.3653141900000001</v>
      </c>
      <c r="P1194" s="112">
        <f t="shared" si="581"/>
        <v>0</v>
      </c>
      <c r="Q1194" s="162">
        <f t="shared" si="592"/>
        <v>0</v>
      </c>
      <c r="R1194" s="30">
        <f t="shared" si="593"/>
        <v>0</v>
      </c>
      <c r="S1194" s="112">
        <f t="shared" si="598"/>
        <v>0</v>
      </c>
      <c r="T1194" s="122">
        <f t="shared" si="590"/>
        <v>0.20100000000000001</v>
      </c>
      <c r="U1194" s="120">
        <f t="shared" si="597"/>
        <v>19</v>
      </c>
      <c r="V1194" s="120">
        <v>252</v>
      </c>
      <c r="W1194" s="119">
        <f t="shared" si="582"/>
        <v>1.0139050590000001</v>
      </c>
      <c r="X1194" s="112">
        <f t="shared" si="583"/>
        <v>0</v>
      </c>
      <c r="Y1194" s="112">
        <f t="shared" si="584"/>
        <v>0</v>
      </c>
      <c r="Z1194" s="125" t="str">
        <f t="shared" si="594"/>
        <v>A+J=</v>
      </c>
      <c r="AA1194" s="117">
        <f t="shared" si="595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4"/>
      <c r="DO1194" s="1"/>
      <c r="DP1194" s="1"/>
      <c r="DQ1194" s="1"/>
      <c r="DR1194" s="1"/>
      <c r="DS1194" s="1"/>
      <c r="DT1194" s="1"/>
    </row>
    <row r="1195" spans="1:124" ht="12.75" x14ac:dyDescent="0.2">
      <c r="A1195" s="111">
        <f t="shared" si="585"/>
        <v>45460</v>
      </c>
      <c r="B1195" s="112">
        <f t="shared" si="578"/>
        <v>0</v>
      </c>
      <c r="C1195" s="112">
        <f t="shared" si="591"/>
        <v>0</v>
      </c>
      <c r="D1195" s="113">
        <f t="shared" si="586"/>
        <v>5692.31</v>
      </c>
      <c r="E1195" s="114">
        <f t="shared" si="599"/>
        <v>5739.56</v>
      </c>
      <c r="F1195" s="115">
        <f t="shared" si="600"/>
        <v>45402</v>
      </c>
      <c r="G1195" s="116">
        <f t="shared" si="579"/>
        <v>8.3006723105383262E-3</v>
      </c>
      <c r="H1195" s="117">
        <f t="shared" si="587"/>
        <v>45463</v>
      </c>
      <c r="I1195" s="117">
        <f t="shared" si="580"/>
        <v>45463</v>
      </c>
      <c r="J1195" s="118">
        <f t="shared" si="588"/>
        <v>22</v>
      </c>
      <c r="K1195" s="118">
        <f t="shared" si="577"/>
        <v>19</v>
      </c>
      <c r="L1195" s="8">
        <f t="shared" si="589"/>
        <v>1.0071647100000001</v>
      </c>
      <c r="M1195" s="119">
        <f t="shared" si="602"/>
        <v>1.0083006699999999</v>
      </c>
      <c r="N1195" s="119">
        <f t="shared" si="596"/>
        <v>1.355601698754874</v>
      </c>
      <c r="O1195" s="112">
        <f t="shared" si="601"/>
        <v>1.3653141900000001</v>
      </c>
      <c r="P1195" s="112">
        <f t="shared" si="581"/>
        <v>0</v>
      </c>
      <c r="Q1195" s="162">
        <f t="shared" si="592"/>
        <v>0</v>
      </c>
      <c r="R1195" s="30">
        <f t="shared" si="593"/>
        <v>0</v>
      </c>
      <c r="S1195" s="112">
        <f t="shared" si="598"/>
        <v>0</v>
      </c>
      <c r="T1195" s="122">
        <f t="shared" si="590"/>
        <v>0.20100000000000001</v>
      </c>
      <c r="U1195" s="120">
        <f t="shared" si="597"/>
        <v>19</v>
      </c>
      <c r="V1195" s="120">
        <v>252</v>
      </c>
      <c r="W1195" s="119">
        <f t="shared" si="582"/>
        <v>1.0139050590000001</v>
      </c>
      <c r="X1195" s="112">
        <f t="shared" si="583"/>
        <v>0</v>
      </c>
      <c r="Y1195" s="112">
        <f t="shared" si="584"/>
        <v>0</v>
      </c>
      <c r="Z1195" s="125" t="str">
        <f t="shared" si="594"/>
        <v>A+J=</v>
      </c>
      <c r="AA1195" s="117">
        <f t="shared" si="595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4"/>
      <c r="DO1195" s="1"/>
      <c r="DP1195" s="1"/>
      <c r="DQ1195" s="1"/>
      <c r="DR1195" s="1"/>
      <c r="DS1195" s="1"/>
      <c r="DT1195" s="1"/>
    </row>
    <row r="1196" spans="1:124" ht="12.75" x14ac:dyDescent="0.2">
      <c r="A1196" s="111">
        <f t="shared" si="585"/>
        <v>45461</v>
      </c>
      <c r="B1196" s="112">
        <f t="shared" si="578"/>
        <v>0</v>
      </c>
      <c r="C1196" s="112">
        <f t="shared" si="591"/>
        <v>0</v>
      </c>
      <c r="D1196" s="113">
        <f t="shared" si="586"/>
        <v>5692.31</v>
      </c>
      <c r="E1196" s="114">
        <f t="shared" si="599"/>
        <v>5739.56</v>
      </c>
      <c r="F1196" s="115">
        <f t="shared" si="600"/>
        <v>45402</v>
      </c>
      <c r="G1196" s="116">
        <f t="shared" si="579"/>
        <v>8.3006723105383262E-3</v>
      </c>
      <c r="H1196" s="117">
        <f t="shared" si="587"/>
        <v>45463</v>
      </c>
      <c r="I1196" s="117">
        <f t="shared" si="580"/>
        <v>45463</v>
      </c>
      <c r="J1196" s="118">
        <f t="shared" si="588"/>
        <v>22</v>
      </c>
      <c r="K1196" s="118">
        <f t="shared" si="577"/>
        <v>20</v>
      </c>
      <c r="L1196" s="8">
        <f t="shared" si="589"/>
        <v>1.0075432200000001</v>
      </c>
      <c r="M1196" s="119">
        <f t="shared" si="602"/>
        <v>1.0083006699999999</v>
      </c>
      <c r="N1196" s="119">
        <f t="shared" si="596"/>
        <v>1.355601698754874</v>
      </c>
      <c r="O1196" s="112">
        <f t="shared" si="601"/>
        <v>1.3658273000000001</v>
      </c>
      <c r="P1196" s="112">
        <f t="shared" si="581"/>
        <v>0</v>
      </c>
      <c r="Q1196" s="162">
        <f t="shared" si="592"/>
        <v>0</v>
      </c>
      <c r="R1196" s="30">
        <f t="shared" si="593"/>
        <v>0</v>
      </c>
      <c r="S1196" s="112">
        <f t="shared" si="598"/>
        <v>0</v>
      </c>
      <c r="T1196" s="122">
        <f t="shared" si="590"/>
        <v>0.20100000000000001</v>
      </c>
      <c r="U1196" s="120">
        <f t="shared" si="597"/>
        <v>20</v>
      </c>
      <c r="V1196" s="120">
        <v>252</v>
      </c>
      <c r="W1196" s="119">
        <f t="shared" si="582"/>
        <v>1.0146422369999999</v>
      </c>
      <c r="X1196" s="112">
        <f t="shared" si="583"/>
        <v>0</v>
      </c>
      <c r="Y1196" s="112">
        <f t="shared" si="584"/>
        <v>0</v>
      </c>
      <c r="Z1196" s="125" t="str">
        <f t="shared" si="594"/>
        <v>A+J=</v>
      </c>
      <c r="AA1196" s="117">
        <f t="shared" si="595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4"/>
      <c r="DO1196" s="1"/>
      <c r="DP1196" s="1"/>
      <c r="DQ1196" s="1"/>
      <c r="DR1196" s="1"/>
      <c r="DS1196" s="1"/>
      <c r="DT1196" s="1"/>
    </row>
    <row r="1197" spans="1:124" ht="12.75" x14ac:dyDescent="0.2">
      <c r="A1197" s="111">
        <f t="shared" si="585"/>
        <v>45462</v>
      </c>
      <c r="B1197" s="112">
        <f t="shared" si="578"/>
        <v>0</v>
      </c>
      <c r="C1197" s="112">
        <f t="shared" si="591"/>
        <v>0</v>
      </c>
      <c r="D1197" s="113">
        <f t="shared" si="586"/>
        <v>5692.31</v>
      </c>
      <c r="E1197" s="114">
        <f t="shared" si="599"/>
        <v>5739.56</v>
      </c>
      <c r="F1197" s="115">
        <f t="shared" si="600"/>
        <v>45402</v>
      </c>
      <c r="G1197" s="116">
        <f t="shared" si="579"/>
        <v>8.3006723105383262E-3</v>
      </c>
      <c r="H1197" s="117">
        <f t="shared" si="587"/>
        <v>45463</v>
      </c>
      <c r="I1197" s="117">
        <f t="shared" si="580"/>
        <v>45463</v>
      </c>
      <c r="J1197" s="118">
        <f t="shared" si="588"/>
        <v>22</v>
      </c>
      <c r="K1197" s="118">
        <f t="shared" si="577"/>
        <v>21</v>
      </c>
      <c r="L1197" s="8">
        <f t="shared" si="589"/>
        <v>1.0079218700000001</v>
      </c>
      <c r="M1197" s="119">
        <f t="shared" si="602"/>
        <v>1.0083006699999999</v>
      </c>
      <c r="N1197" s="119">
        <f t="shared" si="596"/>
        <v>1.355601698754874</v>
      </c>
      <c r="O1197" s="112">
        <f t="shared" si="601"/>
        <v>1.3663405900000001</v>
      </c>
      <c r="P1197" s="112">
        <f t="shared" si="581"/>
        <v>0</v>
      </c>
      <c r="Q1197" s="162">
        <f t="shared" si="592"/>
        <v>0</v>
      </c>
      <c r="R1197" s="30">
        <f t="shared" si="593"/>
        <v>0</v>
      </c>
      <c r="S1197" s="112">
        <f t="shared" si="598"/>
        <v>0</v>
      </c>
      <c r="T1197" s="122">
        <f t="shared" si="590"/>
        <v>0.20100000000000001</v>
      </c>
      <c r="U1197" s="120">
        <f t="shared" si="597"/>
        <v>21</v>
      </c>
      <c r="V1197" s="120">
        <v>252</v>
      </c>
      <c r="W1197" s="119">
        <f t="shared" si="582"/>
        <v>1.0153799509999999</v>
      </c>
      <c r="X1197" s="112">
        <f t="shared" si="583"/>
        <v>0</v>
      </c>
      <c r="Y1197" s="112">
        <f t="shared" si="584"/>
        <v>0</v>
      </c>
      <c r="Z1197" s="125" t="str">
        <f t="shared" si="594"/>
        <v>A+J=</v>
      </c>
      <c r="AA1197" s="117">
        <f t="shared" si="595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4"/>
      <c r="DO1197" s="1"/>
      <c r="DP1197" s="1"/>
      <c r="DQ1197" s="1"/>
      <c r="DR1197" s="1"/>
      <c r="DS1197" s="1"/>
      <c r="DT1197" s="1"/>
    </row>
    <row r="1198" spans="1:124" ht="12.75" x14ac:dyDescent="0.2">
      <c r="A1198" s="111">
        <f t="shared" si="585"/>
        <v>45463</v>
      </c>
      <c r="B1198" s="112">
        <f t="shared" si="578"/>
        <v>0</v>
      </c>
      <c r="C1198" s="112">
        <f t="shared" si="591"/>
        <v>0</v>
      </c>
      <c r="D1198" s="113">
        <f t="shared" si="586"/>
        <v>5692.31</v>
      </c>
      <c r="E1198" s="114">
        <f t="shared" si="599"/>
        <v>5739.56</v>
      </c>
      <c r="F1198" s="115">
        <f t="shared" si="600"/>
        <v>45402</v>
      </c>
      <c r="G1198" s="116">
        <f t="shared" si="579"/>
        <v>8.3006723105383262E-3</v>
      </c>
      <c r="H1198" s="117">
        <f t="shared" si="587"/>
        <v>45495</v>
      </c>
      <c r="I1198" s="117">
        <f t="shared" si="580"/>
        <v>45463</v>
      </c>
      <c r="J1198" s="118">
        <f t="shared" si="588"/>
        <v>22</v>
      </c>
      <c r="K1198" s="118">
        <f t="shared" ref="K1198:K1261" si="603">(J1198-(NETWORKDAYS(A1198,I1198,AD$148:AD$502)-1))</f>
        <v>22</v>
      </c>
      <c r="L1198" s="8">
        <f t="shared" si="589"/>
        <v>1.0083006699999999</v>
      </c>
      <c r="M1198" s="119">
        <f t="shared" si="602"/>
        <v>1.0083006699999999</v>
      </c>
      <c r="N1198" s="119">
        <f t="shared" si="596"/>
        <v>1.355601698754874</v>
      </c>
      <c r="O1198" s="112">
        <f t="shared" si="601"/>
        <v>1.3668541000000001</v>
      </c>
      <c r="P1198" s="112">
        <f t="shared" si="581"/>
        <v>0</v>
      </c>
      <c r="Q1198" s="162">
        <f t="shared" si="592"/>
        <v>39</v>
      </c>
      <c r="R1198" s="30">
        <f t="shared" si="593"/>
        <v>0.123348</v>
      </c>
      <c r="S1198" s="112">
        <f t="shared" si="598"/>
        <v>0</v>
      </c>
      <c r="T1198" s="122">
        <f t="shared" si="590"/>
        <v>0.20100000000000001</v>
      </c>
      <c r="U1198" s="120">
        <f t="shared" si="597"/>
        <v>22</v>
      </c>
      <c r="V1198" s="120">
        <v>252</v>
      </c>
      <c r="W1198" s="119">
        <f t="shared" si="582"/>
        <v>1.0161182010000001</v>
      </c>
      <c r="X1198" s="112">
        <f t="shared" si="583"/>
        <v>0</v>
      </c>
      <c r="Y1198" s="112">
        <f t="shared" si="584"/>
        <v>0</v>
      </c>
      <c r="Z1198" s="125" t="str">
        <f t="shared" si="594"/>
        <v>A+J=</v>
      </c>
      <c r="AA1198" s="117">
        <f t="shared" si="595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4"/>
      <c r="DO1198" s="1"/>
      <c r="DP1198" s="1"/>
      <c r="DQ1198" s="1"/>
      <c r="DR1198" s="1"/>
      <c r="DS1198" s="1"/>
      <c r="DT1198" s="1"/>
    </row>
    <row r="1199" spans="1:124" ht="12.75" x14ac:dyDescent="0.2">
      <c r="A1199" s="111">
        <f t="shared" si="585"/>
        <v>45464</v>
      </c>
      <c r="B1199" s="112">
        <f t="shared" si="578"/>
        <v>0</v>
      </c>
      <c r="C1199" s="112">
        <f t="shared" si="591"/>
        <v>0</v>
      </c>
      <c r="D1199" s="113">
        <f t="shared" si="586"/>
        <v>5692.31</v>
      </c>
      <c r="E1199" s="114">
        <f t="shared" si="599"/>
        <v>5739.56</v>
      </c>
      <c r="F1199" s="115">
        <f t="shared" si="600"/>
        <v>45432</v>
      </c>
      <c r="G1199" s="116">
        <f t="shared" si="579"/>
        <v>8.3006723105383262E-3</v>
      </c>
      <c r="H1199" s="117">
        <f t="shared" si="587"/>
        <v>45495</v>
      </c>
      <c r="I1199" s="117">
        <f t="shared" si="580"/>
        <v>45495</v>
      </c>
      <c r="J1199" s="118">
        <f t="shared" si="588"/>
        <v>22</v>
      </c>
      <c r="K1199" s="118">
        <f t="shared" si="603"/>
        <v>1</v>
      </c>
      <c r="L1199" s="8">
        <f t="shared" si="589"/>
        <v>1.00037581</v>
      </c>
      <c r="M1199" s="119">
        <f t="shared" si="602"/>
        <v>1.0083006699999999</v>
      </c>
      <c r="N1199" s="119">
        <f t="shared" si="596"/>
        <v>1.3668541011076776</v>
      </c>
      <c r="O1199" s="112">
        <f t="shared" si="601"/>
        <v>1.36736777</v>
      </c>
      <c r="P1199" s="112">
        <f t="shared" si="581"/>
        <v>0</v>
      </c>
      <c r="Q1199" s="162">
        <f t="shared" si="592"/>
        <v>0</v>
      </c>
      <c r="R1199" s="30">
        <f t="shared" si="593"/>
        <v>0</v>
      </c>
      <c r="S1199" s="112">
        <f t="shared" si="598"/>
        <v>0</v>
      </c>
      <c r="T1199" s="122">
        <f t="shared" si="590"/>
        <v>0.20100000000000001</v>
      </c>
      <c r="U1199" s="120">
        <f t="shared" si="597"/>
        <v>1</v>
      </c>
      <c r="V1199" s="120">
        <v>252</v>
      </c>
      <c r="W1199" s="119">
        <f t="shared" si="582"/>
        <v>1.000727068</v>
      </c>
      <c r="X1199" s="112">
        <f t="shared" si="583"/>
        <v>0</v>
      </c>
      <c r="Y1199" s="112">
        <f t="shared" si="584"/>
        <v>0</v>
      </c>
      <c r="Z1199" s="125" t="str">
        <f t="shared" si="594"/>
        <v>A+J=</v>
      </c>
      <c r="AA1199" s="117">
        <f t="shared" si="595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4"/>
      <c r="DO1199" s="1"/>
      <c r="DP1199" s="1"/>
      <c r="DQ1199" s="1"/>
      <c r="DR1199" s="1"/>
      <c r="DS1199" s="1"/>
      <c r="DT1199" s="1"/>
    </row>
    <row r="1200" spans="1:124" ht="12.75" x14ac:dyDescent="0.2">
      <c r="A1200" s="111">
        <f t="shared" si="585"/>
        <v>45465</v>
      </c>
      <c r="B1200" s="112">
        <f t="shared" si="578"/>
        <v>0</v>
      </c>
      <c r="C1200" s="112">
        <f t="shared" si="591"/>
        <v>0</v>
      </c>
      <c r="D1200" s="113">
        <f t="shared" si="586"/>
        <v>5692.31</v>
      </c>
      <c r="E1200" s="114">
        <f t="shared" si="599"/>
        <v>5739.56</v>
      </c>
      <c r="F1200" s="115">
        <f t="shared" si="600"/>
        <v>45432</v>
      </c>
      <c r="G1200" s="116">
        <f t="shared" si="579"/>
        <v>8.3006723105383262E-3</v>
      </c>
      <c r="H1200" s="117">
        <f t="shared" si="587"/>
        <v>45495</v>
      </c>
      <c r="I1200" s="117">
        <f t="shared" si="580"/>
        <v>45495</v>
      </c>
      <c r="J1200" s="118">
        <f t="shared" si="588"/>
        <v>22</v>
      </c>
      <c r="K1200" s="118">
        <f t="shared" si="603"/>
        <v>2</v>
      </c>
      <c r="L1200" s="8">
        <f t="shared" si="589"/>
        <v>1.0007517699999999</v>
      </c>
      <c r="M1200" s="119">
        <f t="shared" si="602"/>
        <v>1.0083006699999999</v>
      </c>
      <c r="N1200" s="119">
        <f t="shared" si="596"/>
        <v>1.3668541011076776</v>
      </c>
      <c r="O1200" s="112">
        <f t="shared" si="601"/>
        <v>1.3678816600000001</v>
      </c>
      <c r="P1200" s="112">
        <f t="shared" si="581"/>
        <v>0</v>
      </c>
      <c r="Q1200" s="162">
        <f t="shared" si="592"/>
        <v>0</v>
      </c>
      <c r="R1200" s="30">
        <f t="shared" si="593"/>
        <v>0</v>
      </c>
      <c r="S1200" s="112">
        <f t="shared" si="598"/>
        <v>0</v>
      </c>
      <c r="T1200" s="122">
        <f t="shared" si="590"/>
        <v>0.20100000000000001</v>
      </c>
      <c r="U1200" s="120">
        <f t="shared" si="597"/>
        <v>2</v>
      </c>
      <c r="V1200" s="120">
        <v>252</v>
      </c>
      <c r="W1200" s="119">
        <f t="shared" si="582"/>
        <v>1.0014546639999999</v>
      </c>
      <c r="X1200" s="112">
        <f t="shared" si="583"/>
        <v>0</v>
      </c>
      <c r="Y1200" s="112">
        <f t="shared" si="584"/>
        <v>0</v>
      </c>
      <c r="Z1200" s="125" t="str">
        <f t="shared" si="594"/>
        <v>A+J=</v>
      </c>
      <c r="AA1200" s="117">
        <f t="shared" si="595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4"/>
      <c r="DO1200" s="1"/>
      <c r="DP1200" s="1"/>
      <c r="DQ1200" s="1"/>
      <c r="DR1200" s="1"/>
      <c r="DS1200" s="1"/>
      <c r="DT1200" s="1"/>
    </row>
    <row r="1201" spans="1:124" ht="12.75" x14ac:dyDescent="0.2">
      <c r="A1201" s="111">
        <f t="shared" si="585"/>
        <v>45466</v>
      </c>
      <c r="B1201" s="112">
        <f t="shared" si="578"/>
        <v>0</v>
      </c>
      <c r="C1201" s="112">
        <f t="shared" si="591"/>
        <v>0</v>
      </c>
      <c r="D1201" s="113">
        <f t="shared" si="586"/>
        <v>5692.31</v>
      </c>
      <c r="E1201" s="114">
        <f t="shared" si="599"/>
        <v>5739.56</v>
      </c>
      <c r="F1201" s="115">
        <f t="shared" si="600"/>
        <v>45432</v>
      </c>
      <c r="G1201" s="116">
        <f t="shared" si="579"/>
        <v>8.3006723105383262E-3</v>
      </c>
      <c r="H1201" s="117">
        <f t="shared" si="587"/>
        <v>45495</v>
      </c>
      <c r="I1201" s="117">
        <f t="shared" si="580"/>
        <v>45495</v>
      </c>
      <c r="J1201" s="118">
        <f t="shared" si="588"/>
        <v>22</v>
      </c>
      <c r="K1201" s="118">
        <f t="shared" si="603"/>
        <v>2</v>
      </c>
      <c r="L1201" s="8">
        <f t="shared" si="589"/>
        <v>1.0007517699999999</v>
      </c>
      <c r="M1201" s="119">
        <f t="shared" si="602"/>
        <v>1.0083006699999999</v>
      </c>
      <c r="N1201" s="119">
        <f t="shared" si="596"/>
        <v>1.3668541011076776</v>
      </c>
      <c r="O1201" s="112">
        <f t="shared" si="601"/>
        <v>1.3678816600000001</v>
      </c>
      <c r="P1201" s="112">
        <f t="shared" si="581"/>
        <v>0</v>
      </c>
      <c r="Q1201" s="162">
        <f t="shared" si="592"/>
        <v>0</v>
      </c>
      <c r="R1201" s="30">
        <f t="shared" si="593"/>
        <v>0</v>
      </c>
      <c r="S1201" s="112">
        <f t="shared" si="598"/>
        <v>0</v>
      </c>
      <c r="T1201" s="122">
        <f t="shared" si="590"/>
        <v>0.20100000000000001</v>
      </c>
      <c r="U1201" s="120">
        <f t="shared" si="597"/>
        <v>2</v>
      </c>
      <c r="V1201" s="120">
        <v>252</v>
      </c>
      <c r="W1201" s="119">
        <f t="shared" si="582"/>
        <v>1.0014546639999999</v>
      </c>
      <c r="X1201" s="112">
        <f t="shared" si="583"/>
        <v>0</v>
      </c>
      <c r="Y1201" s="112">
        <f t="shared" si="584"/>
        <v>0</v>
      </c>
      <c r="Z1201" s="125" t="str">
        <f t="shared" si="594"/>
        <v>A+J=</v>
      </c>
      <c r="AA1201" s="117">
        <f t="shared" si="595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4"/>
      <c r="DO1201" s="1"/>
      <c r="DP1201" s="1"/>
      <c r="DQ1201" s="1"/>
      <c r="DR1201" s="1"/>
      <c r="DS1201" s="1"/>
      <c r="DT1201" s="1"/>
    </row>
    <row r="1202" spans="1:124" ht="12.75" x14ac:dyDescent="0.2">
      <c r="A1202" s="111">
        <f t="shared" si="585"/>
        <v>45467</v>
      </c>
      <c r="B1202" s="112">
        <f t="shared" si="578"/>
        <v>0</v>
      </c>
      <c r="C1202" s="112">
        <f t="shared" si="591"/>
        <v>0</v>
      </c>
      <c r="D1202" s="113">
        <f t="shared" si="586"/>
        <v>5692.31</v>
      </c>
      <c r="E1202" s="114">
        <f t="shared" si="599"/>
        <v>5739.56</v>
      </c>
      <c r="F1202" s="115">
        <f t="shared" si="600"/>
        <v>45432</v>
      </c>
      <c r="G1202" s="116">
        <f t="shared" si="579"/>
        <v>8.3006723105383262E-3</v>
      </c>
      <c r="H1202" s="117">
        <f t="shared" si="587"/>
        <v>45495</v>
      </c>
      <c r="I1202" s="117">
        <f t="shared" si="580"/>
        <v>45495</v>
      </c>
      <c r="J1202" s="118">
        <f t="shared" si="588"/>
        <v>22</v>
      </c>
      <c r="K1202" s="118">
        <f t="shared" si="603"/>
        <v>2</v>
      </c>
      <c r="L1202" s="8">
        <f t="shared" si="589"/>
        <v>1.0007517699999999</v>
      </c>
      <c r="M1202" s="119">
        <f t="shared" si="602"/>
        <v>1.0083006699999999</v>
      </c>
      <c r="N1202" s="119">
        <f t="shared" si="596"/>
        <v>1.3668541011076776</v>
      </c>
      <c r="O1202" s="112">
        <f t="shared" si="601"/>
        <v>1.3678816600000001</v>
      </c>
      <c r="P1202" s="112">
        <f t="shared" si="581"/>
        <v>0</v>
      </c>
      <c r="Q1202" s="162">
        <f t="shared" si="592"/>
        <v>0</v>
      </c>
      <c r="R1202" s="30">
        <f t="shared" si="593"/>
        <v>0</v>
      </c>
      <c r="S1202" s="112">
        <f t="shared" si="598"/>
        <v>0</v>
      </c>
      <c r="T1202" s="122">
        <f t="shared" si="590"/>
        <v>0.20100000000000001</v>
      </c>
      <c r="U1202" s="120">
        <f t="shared" si="597"/>
        <v>2</v>
      </c>
      <c r="V1202" s="120">
        <v>252</v>
      </c>
      <c r="W1202" s="119">
        <f t="shared" si="582"/>
        <v>1.0014546639999999</v>
      </c>
      <c r="X1202" s="112">
        <f t="shared" si="583"/>
        <v>0</v>
      </c>
      <c r="Y1202" s="112">
        <f t="shared" si="584"/>
        <v>0</v>
      </c>
      <c r="Z1202" s="125" t="str">
        <f t="shared" si="594"/>
        <v>A+J=</v>
      </c>
      <c r="AA1202" s="117">
        <f t="shared" si="595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4"/>
      <c r="DO1202" s="1"/>
      <c r="DP1202" s="1"/>
      <c r="DQ1202" s="1"/>
      <c r="DR1202" s="1"/>
      <c r="DS1202" s="1"/>
      <c r="DT1202" s="1"/>
    </row>
    <row r="1203" spans="1:124" ht="12.75" x14ac:dyDescent="0.2">
      <c r="A1203" s="111">
        <f t="shared" si="585"/>
        <v>45468</v>
      </c>
      <c r="B1203" s="112">
        <f t="shared" si="578"/>
        <v>0</v>
      </c>
      <c r="C1203" s="112">
        <f t="shared" si="591"/>
        <v>0</v>
      </c>
      <c r="D1203" s="113">
        <f t="shared" si="586"/>
        <v>5692.31</v>
      </c>
      <c r="E1203" s="114">
        <f t="shared" si="599"/>
        <v>5739.56</v>
      </c>
      <c r="F1203" s="115">
        <f t="shared" si="600"/>
        <v>45432</v>
      </c>
      <c r="G1203" s="116">
        <f t="shared" si="579"/>
        <v>8.3006723105383262E-3</v>
      </c>
      <c r="H1203" s="117">
        <f t="shared" si="587"/>
        <v>45495</v>
      </c>
      <c r="I1203" s="117">
        <f t="shared" si="580"/>
        <v>45495</v>
      </c>
      <c r="J1203" s="118">
        <f t="shared" si="588"/>
        <v>22</v>
      </c>
      <c r="K1203" s="118">
        <f t="shared" si="603"/>
        <v>3</v>
      </c>
      <c r="L1203" s="8">
        <f t="shared" si="589"/>
        <v>1.0011278699999999</v>
      </c>
      <c r="M1203" s="119">
        <f t="shared" si="602"/>
        <v>1.0083006699999999</v>
      </c>
      <c r="N1203" s="119">
        <f t="shared" si="596"/>
        <v>1.3668541011076776</v>
      </c>
      <c r="O1203" s="112">
        <f t="shared" si="601"/>
        <v>1.36839573</v>
      </c>
      <c r="P1203" s="112">
        <f t="shared" si="581"/>
        <v>0</v>
      </c>
      <c r="Q1203" s="162">
        <f t="shared" si="592"/>
        <v>0</v>
      </c>
      <c r="R1203" s="30">
        <f t="shared" si="593"/>
        <v>0</v>
      </c>
      <c r="S1203" s="112">
        <f t="shared" si="598"/>
        <v>0</v>
      </c>
      <c r="T1203" s="122">
        <f t="shared" si="590"/>
        <v>0.20100000000000001</v>
      </c>
      <c r="U1203" s="120">
        <f t="shared" si="597"/>
        <v>3</v>
      </c>
      <c r="V1203" s="120">
        <v>252</v>
      </c>
      <c r="W1203" s="119">
        <f t="shared" si="582"/>
        <v>1.00218279</v>
      </c>
      <c r="X1203" s="112">
        <f t="shared" si="583"/>
        <v>0</v>
      </c>
      <c r="Y1203" s="112">
        <f t="shared" si="584"/>
        <v>0</v>
      </c>
      <c r="Z1203" s="125" t="str">
        <f t="shared" si="594"/>
        <v>A+J=</v>
      </c>
      <c r="AA1203" s="117">
        <f t="shared" si="595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4"/>
      <c r="DO1203" s="1"/>
      <c r="DP1203" s="1"/>
      <c r="DQ1203" s="1"/>
      <c r="DR1203" s="1"/>
      <c r="DS1203" s="1"/>
      <c r="DT1203" s="1"/>
    </row>
    <row r="1204" spans="1:124" ht="12.75" x14ac:dyDescent="0.2">
      <c r="A1204" s="111">
        <f t="shared" si="585"/>
        <v>45469</v>
      </c>
      <c r="B1204" s="112">
        <f t="shared" si="578"/>
        <v>0</v>
      </c>
      <c r="C1204" s="112">
        <f t="shared" si="591"/>
        <v>0</v>
      </c>
      <c r="D1204" s="113">
        <f t="shared" si="586"/>
        <v>5692.31</v>
      </c>
      <c r="E1204" s="114">
        <f t="shared" si="599"/>
        <v>5739.56</v>
      </c>
      <c r="F1204" s="115">
        <f t="shared" si="600"/>
        <v>45432</v>
      </c>
      <c r="G1204" s="116">
        <f t="shared" si="579"/>
        <v>8.3006723105383262E-3</v>
      </c>
      <c r="H1204" s="117">
        <f t="shared" si="587"/>
        <v>45495</v>
      </c>
      <c r="I1204" s="117">
        <f t="shared" si="580"/>
        <v>45495</v>
      </c>
      <c r="J1204" s="118">
        <f t="shared" si="588"/>
        <v>22</v>
      </c>
      <c r="K1204" s="118">
        <f t="shared" si="603"/>
        <v>4</v>
      </c>
      <c r="L1204" s="8">
        <f t="shared" si="589"/>
        <v>1.0015041099999999</v>
      </c>
      <c r="M1204" s="119">
        <f t="shared" si="602"/>
        <v>1.0083006699999999</v>
      </c>
      <c r="N1204" s="119">
        <f t="shared" si="596"/>
        <v>1.3668541011076776</v>
      </c>
      <c r="O1204" s="112">
        <f t="shared" si="601"/>
        <v>1.3689100000000001</v>
      </c>
      <c r="P1204" s="112">
        <f t="shared" si="581"/>
        <v>0</v>
      </c>
      <c r="Q1204" s="162">
        <f t="shared" si="592"/>
        <v>0</v>
      </c>
      <c r="R1204" s="30">
        <f t="shared" si="593"/>
        <v>0</v>
      </c>
      <c r="S1204" s="112">
        <f t="shared" si="598"/>
        <v>0</v>
      </c>
      <c r="T1204" s="122">
        <f t="shared" si="590"/>
        <v>0.20100000000000001</v>
      </c>
      <c r="U1204" s="120">
        <f t="shared" si="597"/>
        <v>4</v>
      </c>
      <c r="V1204" s="120">
        <v>252</v>
      </c>
      <c r="W1204" s="119">
        <f t="shared" si="582"/>
        <v>1.0029114450000001</v>
      </c>
      <c r="X1204" s="112">
        <f t="shared" si="583"/>
        <v>0</v>
      </c>
      <c r="Y1204" s="112">
        <f t="shared" si="584"/>
        <v>0</v>
      </c>
      <c r="Z1204" s="125" t="str">
        <f t="shared" si="594"/>
        <v>A+J=</v>
      </c>
      <c r="AA1204" s="117">
        <f t="shared" si="595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4"/>
      <c r="DO1204" s="1"/>
      <c r="DP1204" s="1"/>
      <c r="DQ1204" s="1"/>
      <c r="DR1204" s="1"/>
      <c r="DS1204" s="1"/>
      <c r="DT1204" s="1"/>
    </row>
    <row r="1205" spans="1:124" ht="12.75" x14ac:dyDescent="0.2">
      <c r="A1205" s="111">
        <f t="shared" si="585"/>
        <v>45470</v>
      </c>
      <c r="B1205" s="112">
        <f t="shared" si="578"/>
        <v>0</v>
      </c>
      <c r="C1205" s="112">
        <f t="shared" si="591"/>
        <v>0</v>
      </c>
      <c r="D1205" s="113">
        <f t="shared" si="586"/>
        <v>5692.31</v>
      </c>
      <c r="E1205" s="114">
        <f t="shared" si="599"/>
        <v>5739.56</v>
      </c>
      <c r="F1205" s="115">
        <f t="shared" si="600"/>
        <v>45432</v>
      </c>
      <c r="G1205" s="116">
        <f t="shared" si="579"/>
        <v>8.3006723105383262E-3</v>
      </c>
      <c r="H1205" s="117">
        <f t="shared" si="587"/>
        <v>45495</v>
      </c>
      <c r="I1205" s="117">
        <f t="shared" si="580"/>
        <v>45495</v>
      </c>
      <c r="J1205" s="118">
        <f t="shared" si="588"/>
        <v>22</v>
      </c>
      <c r="K1205" s="118">
        <f t="shared" si="603"/>
        <v>5</v>
      </c>
      <c r="L1205" s="8">
        <f t="shared" si="589"/>
        <v>1.00188049</v>
      </c>
      <c r="M1205" s="119">
        <f t="shared" si="602"/>
        <v>1.0083006699999999</v>
      </c>
      <c r="N1205" s="119">
        <f t="shared" si="596"/>
        <v>1.3668541011076776</v>
      </c>
      <c r="O1205" s="112">
        <f t="shared" si="601"/>
        <v>1.3694244499999999</v>
      </c>
      <c r="P1205" s="112">
        <f t="shared" si="581"/>
        <v>0</v>
      </c>
      <c r="Q1205" s="162">
        <f t="shared" si="592"/>
        <v>0</v>
      </c>
      <c r="R1205" s="30">
        <f t="shared" si="593"/>
        <v>0</v>
      </c>
      <c r="S1205" s="112">
        <f t="shared" si="598"/>
        <v>0</v>
      </c>
      <c r="T1205" s="122">
        <f t="shared" si="590"/>
        <v>0.20100000000000001</v>
      </c>
      <c r="U1205" s="120">
        <f t="shared" si="597"/>
        <v>5</v>
      </c>
      <c r="V1205" s="120">
        <v>252</v>
      </c>
      <c r="W1205" s="119">
        <f t="shared" si="582"/>
        <v>1.00364063</v>
      </c>
      <c r="X1205" s="112">
        <f t="shared" si="583"/>
        <v>0</v>
      </c>
      <c r="Y1205" s="112">
        <f t="shared" si="584"/>
        <v>0</v>
      </c>
      <c r="Z1205" s="125" t="str">
        <f t="shared" si="594"/>
        <v>A+J=</v>
      </c>
      <c r="AA1205" s="117">
        <f t="shared" si="595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4"/>
      <c r="DO1205" s="1"/>
      <c r="DP1205" s="1"/>
      <c r="DQ1205" s="1"/>
      <c r="DR1205" s="1"/>
      <c r="DS1205" s="1"/>
      <c r="DT1205" s="1"/>
    </row>
    <row r="1206" spans="1:124" ht="12.75" x14ac:dyDescent="0.2">
      <c r="A1206" s="111">
        <f t="shared" si="585"/>
        <v>45471</v>
      </c>
      <c r="B1206" s="112">
        <f t="shared" si="578"/>
        <v>0</v>
      </c>
      <c r="C1206" s="112">
        <f t="shared" si="591"/>
        <v>0</v>
      </c>
      <c r="D1206" s="113">
        <f t="shared" si="586"/>
        <v>5692.31</v>
      </c>
      <c r="E1206" s="114">
        <f t="shared" si="599"/>
        <v>5739.56</v>
      </c>
      <c r="F1206" s="115">
        <f t="shared" si="600"/>
        <v>45432</v>
      </c>
      <c r="G1206" s="116">
        <f t="shared" si="579"/>
        <v>8.3006723105383262E-3</v>
      </c>
      <c r="H1206" s="117">
        <f t="shared" si="587"/>
        <v>45495</v>
      </c>
      <c r="I1206" s="117">
        <f t="shared" si="580"/>
        <v>45495</v>
      </c>
      <c r="J1206" s="118">
        <f t="shared" si="588"/>
        <v>22</v>
      </c>
      <c r="K1206" s="118">
        <f t="shared" si="603"/>
        <v>6</v>
      </c>
      <c r="L1206" s="8">
        <f t="shared" si="589"/>
        <v>1.0022570099999999</v>
      </c>
      <c r="M1206" s="119">
        <f t="shared" si="602"/>
        <v>1.0083006699999999</v>
      </c>
      <c r="N1206" s="119">
        <f t="shared" si="596"/>
        <v>1.3668541011076776</v>
      </c>
      <c r="O1206" s="112">
        <f t="shared" si="601"/>
        <v>1.3699391000000001</v>
      </c>
      <c r="P1206" s="112">
        <f t="shared" si="581"/>
        <v>0</v>
      </c>
      <c r="Q1206" s="162">
        <f t="shared" si="592"/>
        <v>0</v>
      </c>
      <c r="R1206" s="30">
        <f t="shared" si="593"/>
        <v>0</v>
      </c>
      <c r="S1206" s="112">
        <f t="shared" si="598"/>
        <v>0</v>
      </c>
      <c r="T1206" s="122">
        <f t="shared" si="590"/>
        <v>0.20100000000000001</v>
      </c>
      <c r="U1206" s="120">
        <f t="shared" si="597"/>
        <v>6</v>
      </c>
      <c r="V1206" s="120">
        <v>252</v>
      </c>
      <c r="W1206" s="119">
        <f t="shared" si="582"/>
        <v>1.0043703450000001</v>
      </c>
      <c r="X1206" s="112">
        <f t="shared" si="583"/>
        <v>0</v>
      </c>
      <c r="Y1206" s="112">
        <f t="shared" si="584"/>
        <v>0</v>
      </c>
      <c r="Z1206" s="125" t="str">
        <f t="shared" si="594"/>
        <v>A+J=</v>
      </c>
      <c r="AA1206" s="117">
        <f t="shared" si="595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4"/>
      <c r="DO1206" s="1"/>
      <c r="DP1206" s="1"/>
      <c r="DQ1206" s="1"/>
      <c r="DR1206" s="1"/>
      <c r="DS1206" s="1"/>
      <c r="DT1206" s="1"/>
    </row>
    <row r="1207" spans="1:124" ht="12.75" x14ac:dyDescent="0.2">
      <c r="A1207" s="111">
        <f t="shared" si="585"/>
        <v>45472</v>
      </c>
      <c r="B1207" s="112">
        <f t="shared" si="578"/>
        <v>0</v>
      </c>
      <c r="C1207" s="112">
        <f t="shared" si="591"/>
        <v>0</v>
      </c>
      <c r="D1207" s="113">
        <f t="shared" si="586"/>
        <v>5692.31</v>
      </c>
      <c r="E1207" s="114">
        <f t="shared" si="599"/>
        <v>5739.56</v>
      </c>
      <c r="F1207" s="115">
        <f t="shared" si="600"/>
        <v>45432</v>
      </c>
      <c r="G1207" s="116">
        <f t="shared" si="579"/>
        <v>8.3006723105383262E-3</v>
      </c>
      <c r="H1207" s="117">
        <f t="shared" si="587"/>
        <v>45495</v>
      </c>
      <c r="I1207" s="117">
        <f t="shared" si="580"/>
        <v>45495</v>
      </c>
      <c r="J1207" s="118">
        <f t="shared" si="588"/>
        <v>22</v>
      </c>
      <c r="K1207" s="118">
        <f t="shared" si="603"/>
        <v>7</v>
      </c>
      <c r="L1207" s="8">
        <f t="shared" si="589"/>
        <v>1.00263368</v>
      </c>
      <c r="M1207" s="119">
        <f t="shared" si="602"/>
        <v>1.0083006699999999</v>
      </c>
      <c r="N1207" s="119">
        <f t="shared" si="596"/>
        <v>1.3668541011076776</v>
      </c>
      <c r="O1207" s="112">
        <f t="shared" si="601"/>
        <v>1.3704539499999999</v>
      </c>
      <c r="P1207" s="112">
        <f t="shared" si="581"/>
        <v>0</v>
      </c>
      <c r="Q1207" s="162">
        <f t="shared" si="592"/>
        <v>0</v>
      </c>
      <c r="R1207" s="30">
        <f t="shared" si="593"/>
        <v>0</v>
      </c>
      <c r="S1207" s="112">
        <f t="shared" si="598"/>
        <v>0</v>
      </c>
      <c r="T1207" s="122">
        <f t="shared" si="590"/>
        <v>0.20100000000000001</v>
      </c>
      <c r="U1207" s="120">
        <f t="shared" si="597"/>
        <v>7</v>
      </c>
      <c r="V1207" s="120">
        <v>252</v>
      </c>
      <c r="W1207" s="119">
        <f t="shared" si="582"/>
        <v>1.0051005900000001</v>
      </c>
      <c r="X1207" s="112">
        <f t="shared" si="583"/>
        <v>0</v>
      </c>
      <c r="Y1207" s="112">
        <f t="shared" si="584"/>
        <v>0</v>
      </c>
      <c r="Z1207" s="125" t="str">
        <f t="shared" si="594"/>
        <v>A+J=</v>
      </c>
      <c r="AA1207" s="117">
        <f t="shared" si="595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4"/>
      <c r="DO1207" s="1"/>
      <c r="DP1207" s="1"/>
      <c r="DQ1207" s="1"/>
      <c r="DR1207" s="1"/>
      <c r="DS1207" s="1"/>
      <c r="DT1207" s="1"/>
    </row>
    <row r="1208" spans="1:124" ht="12.75" x14ac:dyDescent="0.2">
      <c r="A1208" s="111">
        <f t="shared" si="585"/>
        <v>45473</v>
      </c>
      <c r="B1208" s="112">
        <f t="shared" si="578"/>
        <v>0</v>
      </c>
      <c r="C1208" s="112">
        <f t="shared" si="591"/>
        <v>0</v>
      </c>
      <c r="D1208" s="113">
        <f t="shared" si="586"/>
        <v>5692.31</v>
      </c>
      <c r="E1208" s="114">
        <f t="shared" si="599"/>
        <v>5739.56</v>
      </c>
      <c r="F1208" s="115">
        <f t="shared" si="600"/>
        <v>45432</v>
      </c>
      <c r="G1208" s="116">
        <f t="shared" si="579"/>
        <v>8.3006723105383262E-3</v>
      </c>
      <c r="H1208" s="117">
        <f t="shared" si="587"/>
        <v>45495</v>
      </c>
      <c r="I1208" s="117">
        <f t="shared" si="580"/>
        <v>45495</v>
      </c>
      <c r="J1208" s="118">
        <f t="shared" si="588"/>
        <v>22</v>
      </c>
      <c r="K1208" s="118">
        <f t="shared" si="603"/>
        <v>7</v>
      </c>
      <c r="L1208" s="8">
        <f t="shared" si="589"/>
        <v>1.00263368</v>
      </c>
      <c r="M1208" s="119">
        <f t="shared" si="602"/>
        <v>1.0083006699999999</v>
      </c>
      <c r="N1208" s="119">
        <f t="shared" si="596"/>
        <v>1.3668541011076776</v>
      </c>
      <c r="O1208" s="112">
        <f t="shared" si="601"/>
        <v>1.3704539499999999</v>
      </c>
      <c r="P1208" s="112">
        <f t="shared" si="581"/>
        <v>0</v>
      </c>
      <c r="Q1208" s="162">
        <f t="shared" si="592"/>
        <v>0</v>
      </c>
      <c r="R1208" s="30">
        <f t="shared" si="593"/>
        <v>0</v>
      </c>
      <c r="S1208" s="112">
        <f t="shared" si="598"/>
        <v>0</v>
      </c>
      <c r="T1208" s="122">
        <f t="shared" si="590"/>
        <v>0.20100000000000001</v>
      </c>
      <c r="U1208" s="120">
        <f t="shared" si="597"/>
        <v>7</v>
      </c>
      <c r="V1208" s="120">
        <v>252</v>
      </c>
      <c r="W1208" s="119">
        <f t="shared" si="582"/>
        <v>1.0051005900000001</v>
      </c>
      <c r="X1208" s="112">
        <f t="shared" si="583"/>
        <v>0</v>
      </c>
      <c r="Y1208" s="112">
        <f t="shared" si="584"/>
        <v>0</v>
      </c>
      <c r="Z1208" s="125" t="str">
        <f t="shared" si="594"/>
        <v>A+J=</v>
      </c>
      <c r="AA1208" s="117">
        <f t="shared" si="595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4"/>
      <c r="DO1208" s="1"/>
      <c r="DP1208" s="1"/>
      <c r="DQ1208" s="1"/>
      <c r="DR1208" s="1"/>
      <c r="DS1208" s="1"/>
      <c r="DT1208" s="1"/>
    </row>
    <row r="1209" spans="1:124" ht="12.75" x14ac:dyDescent="0.2">
      <c r="A1209" s="111">
        <f t="shared" si="585"/>
        <v>45474</v>
      </c>
      <c r="B1209" s="112">
        <f t="shared" si="578"/>
        <v>0</v>
      </c>
      <c r="C1209" s="112">
        <f t="shared" si="591"/>
        <v>0</v>
      </c>
      <c r="D1209" s="113">
        <f t="shared" si="586"/>
        <v>5692.31</v>
      </c>
      <c r="E1209" s="114">
        <f t="shared" si="599"/>
        <v>5739.56</v>
      </c>
      <c r="F1209" s="115">
        <f t="shared" si="600"/>
        <v>45432</v>
      </c>
      <c r="G1209" s="116">
        <f t="shared" si="579"/>
        <v>8.3006723105383262E-3</v>
      </c>
      <c r="H1209" s="117">
        <f t="shared" si="587"/>
        <v>45495</v>
      </c>
      <c r="I1209" s="117">
        <f t="shared" si="580"/>
        <v>45495</v>
      </c>
      <c r="J1209" s="118">
        <f t="shared" si="588"/>
        <v>22</v>
      </c>
      <c r="K1209" s="118">
        <f t="shared" si="603"/>
        <v>7</v>
      </c>
      <c r="L1209" s="8">
        <f t="shared" si="589"/>
        <v>1.00263368</v>
      </c>
      <c r="M1209" s="119">
        <f t="shared" si="602"/>
        <v>1.0083006699999999</v>
      </c>
      <c r="N1209" s="119">
        <f t="shared" si="596"/>
        <v>1.3668541011076776</v>
      </c>
      <c r="O1209" s="112">
        <f t="shared" si="601"/>
        <v>1.3704539499999999</v>
      </c>
      <c r="P1209" s="112">
        <f t="shared" si="581"/>
        <v>0</v>
      </c>
      <c r="Q1209" s="162">
        <f t="shared" si="592"/>
        <v>0</v>
      </c>
      <c r="R1209" s="30">
        <f t="shared" si="593"/>
        <v>0</v>
      </c>
      <c r="S1209" s="112">
        <f t="shared" si="598"/>
        <v>0</v>
      </c>
      <c r="T1209" s="122">
        <f t="shared" si="590"/>
        <v>0.20100000000000001</v>
      </c>
      <c r="U1209" s="120">
        <f t="shared" si="597"/>
        <v>7</v>
      </c>
      <c r="V1209" s="120">
        <v>252</v>
      </c>
      <c r="W1209" s="119">
        <f t="shared" si="582"/>
        <v>1.0051005900000001</v>
      </c>
      <c r="X1209" s="112">
        <f t="shared" si="583"/>
        <v>0</v>
      </c>
      <c r="Y1209" s="112">
        <f t="shared" si="584"/>
        <v>0</v>
      </c>
      <c r="Z1209" s="125" t="str">
        <f t="shared" si="594"/>
        <v>A+J=</v>
      </c>
      <c r="AA1209" s="117">
        <f t="shared" si="595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4"/>
      <c r="DO1209" s="1"/>
      <c r="DP1209" s="1"/>
      <c r="DQ1209" s="1"/>
      <c r="DR1209" s="1"/>
      <c r="DS1209" s="1"/>
      <c r="DT1209" s="1"/>
    </row>
    <row r="1210" spans="1:124" ht="12.75" x14ac:dyDescent="0.2">
      <c r="A1210" s="111">
        <f t="shared" si="585"/>
        <v>45475</v>
      </c>
      <c r="B1210" s="112">
        <f t="shared" si="578"/>
        <v>0</v>
      </c>
      <c r="C1210" s="112">
        <f t="shared" si="591"/>
        <v>0</v>
      </c>
      <c r="D1210" s="113">
        <f t="shared" si="586"/>
        <v>5692.31</v>
      </c>
      <c r="E1210" s="114">
        <f t="shared" si="599"/>
        <v>5739.56</v>
      </c>
      <c r="F1210" s="115">
        <f t="shared" si="600"/>
        <v>45432</v>
      </c>
      <c r="G1210" s="116">
        <f t="shared" si="579"/>
        <v>8.3006723105383262E-3</v>
      </c>
      <c r="H1210" s="117">
        <f t="shared" si="587"/>
        <v>45495</v>
      </c>
      <c r="I1210" s="117">
        <f t="shared" si="580"/>
        <v>45495</v>
      </c>
      <c r="J1210" s="118">
        <f t="shared" si="588"/>
        <v>22</v>
      </c>
      <c r="K1210" s="118">
        <f t="shared" si="603"/>
        <v>8</v>
      </c>
      <c r="L1210" s="8">
        <f t="shared" si="589"/>
        <v>1.0030104900000001</v>
      </c>
      <c r="M1210" s="119">
        <f t="shared" si="602"/>
        <v>1.0083006699999999</v>
      </c>
      <c r="N1210" s="119">
        <f t="shared" si="596"/>
        <v>1.3668541011076776</v>
      </c>
      <c r="O1210" s="112">
        <f t="shared" si="601"/>
        <v>1.3709690000000001</v>
      </c>
      <c r="P1210" s="112">
        <f t="shared" si="581"/>
        <v>0</v>
      </c>
      <c r="Q1210" s="162">
        <f t="shared" si="592"/>
        <v>0</v>
      </c>
      <c r="R1210" s="30">
        <f t="shared" si="593"/>
        <v>0</v>
      </c>
      <c r="S1210" s="112">
        <f t="shared" si="598"/>
        <v>0</v>
      </c>
      <c r="T1210" s="122">
        <f t="shared" si="590"/>
        <v>0.20100000000000001</v>
      </c>
      <c r="U1210" s="120">
        <f t="shared" si="597"/>
        <v>8</v>
      </c>
      <c r="V1210" s="120">
        <v>252</v>
      </c>
      <c r="W1210" s="119">
        <f t="shared" si="582"/>
        <v>1.005831366</v>
      </c>
      <c r="X1210" s="112">
        <f t="shared" si="583"/>
        <v>0</v>
      </c>
      <c r="Y1210" s="112">
        <f t="shared" si="584"/>
        <v>0</v>
      </c>
      <c r="Z1210" s="125" t="str">
        <f t="shared" si="594"/>
        <v>A+J=</v>
      </c>
      <c r="AA1210" s="117">
        <f t="shared" si="595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4"/>
      <c r="DO1210" s="1"/>
      <c r="DP1210" s="1"/>
      <c r="DQ1210" s="1"/>
      <c r="DR1210" s="1"/>
      <c r="DS1210" s="1"/>
      <c r="DT1210" s="1"/>
    </row>
    <row r="1211" spans="1:124" ht="12.75" x14ac:dyDescent="0.2">
      <c r="A1211" s="111">
        <f t="shared" si="585"/>
        <v>45476</v>
      </c>
      <c r="B1211" s="112">
        <f t="shared" si="578"/>
        <v>0</v>
      </c>
      <c r="C1211" s="112">
        <f t="shared" si="591"/>
        <v>0</v>
      </c>
      <c r="D1211" s="113">
        <f t="shared" si="586"/>
        <v>5692.31</v>
      </c>
      <c r="E1211" s="114">
        <f t="shared" si="599"/>
        <v>5739.56</v>
      </c>
      <c r="F1211" s="115">
        <f t="shared" si="600"/>
        <v>45432</v>
      </c>
      <c r="G1211" s="116">
        <f t="shared" si="579"/>
        <v>8.3006723105383262E-3</v>
      </c>
      <c r="H1211" s="117">
        <f t="shared" si="587"/>
        <v>45495</v>
      </c>
      <c r="I1211" s="117">
        <f t="shared" si="580"/>
        <v>45495</v>
      </c>
      <c r="J1211" s="118">
        <f t="shared" si="588"/>
        <v>22</v>
      </c>
      <c r="K1211" s="118">
        <f t="shared" si="603"/>
        <v>9</v>
      </c>
      <c r="L1211" s="8">
        <f t="shared" si="589"/>
        <v>1.0033874300000001</v>
      </c>
      <c r="M1211" s="119">
        <f t="shared" si="602"/>
        <v>1.0083006699999999</v>
      </c>
      <c r="N1211" s="119">
        <f t="shared" si="596"/>
        <v>1.3668541011076776</v>
      </c>
      <c r="O1211" s="112">
        <f t="shared" si="601"/>
        <v>1.3714842199999999</v>
      </c>
      <c r="P1211" s="112">
        <f t="shared" si="581"/>
        <v>0</v>
      </c>
      <c r="Q1211" s="162">
        <f t="shared" si="592"/>
        <v>0</v>
      </c>
      <c r="R1211" s="30">
        <f t="shared" si="593"/>
        <v>0</v>
      </c>
      <c r="S1211" s="112">
        <f t="shared" si="598"/>
        <v>0</v>
      </c>
      <c r="T1211" s="122">
        <f t="shared" si="590"/>
        <v>0.20100000000000001</v>
      </c>
      <c r="U1211" s="120">
        <f t="shared" si="597"/>
        <v>9</v>
      </c>
      <c r="V1211" s="120">
        <v>252</v>
      </c>
      <c r="W1211" s="119">
        <f t="shared" si="582"/>
        <v>1.006562674</v>
      </c>
      <c r="X1211" s="112">
        <f t="shared" si="583"/>
        <v>0</v>
      </c>
      <c r="Y1211" s="112">
        <f t="shared" si="584"/>
        <v>0</v>
      </c>
      <c r="Z1211" s="125" t="str">
        <f t="shared" si="594"/>
        <v>A+J=</v>
      </c>
      <c r="AA1211" s="117">
        <f t="shared" si="595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4"/>
      <c r="DO1211" s="1"/>
      <c r="DP1211" s="1"/>
      <c r="DQ1211" s="1"/>
      <c r="DR1211" s="1"/>
      <c r="DS1211" s="1"/>
      <c r="DT1211" s="1"/>
    </row>
    <row r="1212" spans="1:124" ht="12.75" x14ac:dyDescent="0.2">
      <c r="A1212" s="111">
        <f t="shared" si="585"/>
        <v>45477</v>
      </c>
      <c r="B1212" s="112">
        <f t="shared" si="578"/>
        <v>0</v>
      </c>
      <c r="C1212" s="112">
        <f t="shared" si="591"/>
        <v>0</v>
      </c>
      <c r="D1212" s="113">
        <f t="shared" si="586"/>
        <v>5692.31</v>
      </c>
      <c r="E1212" s="114">
        <f t="shared" si="599"/>
        <v>5739.56</v>
      </c>
      <c r="F1212" s="115">
        <f t="shared" si="600"/>
        <v>45432</v>
      </c>
      <c r="G1212" s="116">
        <f t="shared" si="579"/>
        <v>8.3006723105383262E-3</v>
      </c>
      <c r="H1212" s="117">
        <f t="shared" si="587"/>
        <v>45495</v>
      </c>
      <c r="I1212" s="117">
        <f t="shared" si="580"/>
        <v>45495</v>
      </c>
      <c r="J1212" s="118">
        <f t="shared" si="588"/>
        <v>22</v>
      </c>
      <c r="K1212" s="118">
        <f t="shared" si="603"/>
        <v>10</v>
      </c>
      <c r="L1212" s="8">
        <f t="shared" si="589"/>
        <v>1.00376452</v>
      </c>
      <c r="M1212" s="119">
        <f t="shared" si="602"/>
        <v>1.0083006699999999</v>
      </c>
      <c r="N1212" s="119">
        <f t="shared" si="596"/>
        <v>1.3668541011076776</v>
      </c>
      <c r="O1212" s="112">
        <f t="shared" si="601"/>
        <v>1.37199965</v>
      </c>
      <c r="P1212" s="112">
        <f t="shared" si="581"/>
        <v>0</v>
      </c>
      <c r="Q1212" s="162">
        <f t="shared" si="592"/>
        <v>0</v>
      </c>
      <c r="R1212" s="30">
        <f t="shared" si="593"/>
        <v>0</v>
      </c>
      <c r="S1212" s="112">
        <f t="shared" si="598"/>
        <v>0</v>
      </c>
      <c r="T1212" s="122">
        <f t="shared" si="590"/>
        <v>0.20100000000000001</v>
      </c>
      <c r="U1212" s="120">
        <f t="shared" si="597"/>
        <v>10</v>
      </c>
      <c r="V1212" s="120">
        <v>252</v>
      </c>
      <c r="W1212" s="119">
        <f t="shared" si="582"/>
        <v>1.007294514</v>
      </c>
      <c r="X1212" s="112">
        <f t="shared" si="583"/>
        <v>0</v>
      </c>
      <c r="Y1212" s="112">
        <f t="shared" si="584"/>
        <v>0</v>
      </c>
      <c r="Z1212" s="125" t="str">
        <f t="shared" si="594"/>
        <v>A+J=</v>
      </c>
      <c r="AA1212" s="117">
        <f t="shared" si="595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4"/>
      <c r="DO1212" s="1"/>
      <c r="DP1212" s="1"/>
      <c r="DQ1212" s="1"/>
      <c r="DR1212" s="1"/>
      <c r="DS1212" s="1"/>
      <c r="DT1212" s="1"/>
    </row>
    <row r="1213" spans="1:124" ht="12.75" x14ac:dyDescent="0.2">
      <c r="A1213" s="111">
        <f t="shared" si="585"/>
        <v>45478</v>
      </c>
      <c r="B1213" s="112">
        <f t="shared" si="578"/>
        <v>0</v>
      </c>
      <c r="C1213" s="112">
        <f t="shared" si="591"/>
        <v>0</v>
      </c>
      <c r="D1213" s="113">
        <f t="shared" si="586"/>
        <v>5692.31</v>
      </c>
      <c r="E1213" s="114">
        <f t="shared" si="599"/>
        <v>5739.56</v>
      </c>
      <c r="F1213" s="115">
        <f t="shared" si="600"/>
        <v>45432</v>
      </c>
      <c r="G1213" s="116">
        <f t="shared" si="579"/>
        <v>8.3006723105383262E-3</v>
      </c>
      <c r="H1213" s="117">
        <f t="shared" si="587"/>
        <v>45495</v>
      </c>
      <c r="I1213" s="117">
        <f t="shared" si="580"/>
        <v>45495</v>
      </c>
      <c r="J1213" s="118">
        <f t="shared" si="588"/>
        <v>22</v>
      </c>
      <c r="K1213" s="118">
        <f t="shared" si="603"/>
        <v>11</v>
      </c>
      <c r="L1213" s="8">
        <f t="shared" si="589"/>
        <v>1.0041417500000001</v>
      </c>
      <c r="M1213" s="119">
        <f t="shared" si="602"/>
        <v>1.0083006699999999</v>
      </c>
      <c r="N1213" s="119">
        <f t="shared" si="596"/>
        <v>1.3668541011076776</v>
      </c>
      <c r="O1213" s="112">
        <f t="shared" si="601"/>
        <v>1.3725152599999999</v>
      </c>
      <c r="P1213" s="112">
        <f t="shared" si="581"/>
        <v>0</v>
      </c>
      <c r="Q1213" s="162">
        <f t="shared" si="592"/>
        <v>0</v>
      </c>
      <c r="R1213" s="30">
        <f t="shared" si="593"/>
        <v>0</v>
      </c>
      <c r="S1213" s="112">
        <f t="shared" si="598"/>
        <v>0</v>
      </c>
      <c r="T1213" s="122">
        <f t="shared" si="590"/>
        <v>0.20100000000000001</v>
      </c>
      <c r="U1213" s="120">
        <f t="shared" si="597"/>
        <v>11</v>
      </c>
      <c r="V1213" s="120">
        <v>252</v>
      </c>
      <c r="W1213" s="119">
        <f t="shared" si="582"/>
        <v>1.008026885</v>
      </c>
      <c r="X1213" s="112">
        <f t="shared" si="583"/>
        <v>0</v>
      </c>
      <c r="Y1213" s="112">
        <f t="shared" si="584"/>
        <v>0</v>
      </c>
      <c r="Z1213" s="125" t="str">
        <f t="shared" si="594"/>
        <v>A+J=</v>
      </c>
      <c r="AA1213" s="117">
        <f t="shared" si="595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4"/>
      <c r="DO1213" s="1"/>
      <c r="DP1213" s="1"/>
      <c r="DQ1213" s="1"/>
      <c r="DR1213" s="1"/>
      <c r="DS1213" s="1"/>
      <c r="DT1213" s="1"/>
    </row>
    <row r="1214" spans="1:124" ht="12.75" x14ac:dyDescent="0.2">
      <c r="A1214" s="111">
        <f t="shared" si="585"/>
        <v>45479</v>
      </c>
      <c r="B1214" s="112">
        <f t="shared" si="578"/>
        <v>0</v>
      </c>
      <c r="C1214" s="112">
        <f t="shared" si="591"/>
        <v>0</v>
      </c>
      <c r="D1214" s="113">
        <f t="shared" si="586"/>
        <v>5692.31</v>
      </c>
      <c r="E1214" s="114">
        <f t="shared" si="599"/>
        <v>5739.56</v>
      </c>
      <c r="F1214" s="115">
        <f t="shared" si="600"/>
        <v>45432</v>
      </c>
      <c r="G1214" s="116">
        <f t="shared" si="579"/>
        <v>8.3006723105383262E-3</v>
      </c>
      <c r="H1214" s="117">
        <f t="shared" si="587"/>
        <v>45495</v>
      </c>
      <c r="I1214" s="117">
        <f t="shared" si="580"/>
        <v>45495</v>
      </c>
      <c r="J1214" s="118">
        <f t="shared" si="588"/>
        <v>22</v>
      </c>
      <c r="K1214" s="118">
        <f t="shared" si="603"/>
        <v>12</v>
      </c>
      <c r="L1214" s="8">
        <f t="shared" si="589"/>
        <v>1.00451913</v>
      </c>
      <c r="M1214" s="119">
        <f t="shared" si="602"/>
        <v>1.0083006699999999</v>
      </c>
      <c r="N1214" s="119">
        <f t="shared" si="596"/>
        <v>1.3668541011076776</v>
      </c>
      <c r="O1214" s="112">
        <f t="shared" si="601"/>
        <v>1.37303109</v>
      </c>
      <c r="P1214" s="112">
        <f t="shared" si="581"/>
        <v>0</v>
      </c>
      <c r="Q1214" s="162">
        <f t="shared" si="592"/>
        <v>0</v>
      </c>
      <c r="R1214" s="30">
        <f t="shared" si="593"/>
        <v>0</v>
      </c>
      <c r="S1214" s="112">
        <f t="shared" si="598"/>
        <v>0</v>
      </c>
      <c r="T1214" s="122">
        <f t="shared" si="590"/>
        <v>0.20100000000000001</v>
      </c>
      <c r="U1214" s="120">
        <f t="shared" si="597"/>
        <v>12</v>
      </c>
      <c r="V1214" s="120">
        <v>252</v>
      </c>
      <c r="W1214" s="119">
        <f t="shared" si="582"/>
        <v>1.008759789</v>
      </c>
      <c r="X1214" s="112">
        <f t="shared" si="583"/>
        <v>0</v>
      </c>
      <c r="Y1214" s="112">
        <f t="shared" si="584"/>
        <v>0</v>
      </c>
      <c r="Z1214" s="125" t="str">
        <f t="shared" si="594"/>
        <v>A+J=</v>
      </c>
      <c r="AA1214" s="117">
        <f t="shared" si="595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4"/>
      <c r="DO1214" s="1"/>
      <c r="DP1214" s="1"/>
      <c r="DQ1214" s="1"/>
      <c r="DR1214" s="1"/>
      <c r="DS1214" s="1"/>
      <c r="DT1214" s="1"/>
    </row>
    <row r="1215" spans="1:124" ht="12.75" x14ac:dyDescent="0.2">
      <c r="A1215" s="111">
        <f t="shared" si="585"/>
        <v>45480</v>
      </c>
      <c r="B1215" s="112">
        <f t="shared" si="578"/>
        <v>0</v>
      </c>
      <c r="C1215" s="112">
        <f t="shared" si="591"/>
        <v>0</v>
      </c>
      <c r="D1215" s="113">
        <f t="shared" si="586"/>
        <v>5692.31</v>
      </c>
      <c r="E1215" s="114">
        <f t="shared" si="599"/>
        <v>5739.56</v>
      </c>
      <c r="F1215" s="115">
        <f t="shared" si="600"/>
        <v>45432</v>
      </c>
      <c r="G1215" s="116">
        <f t="shared" si="579"/>
        <v>8.3006723105383262E-3</v>
      </c>
      <c r="H1215" s="117">
        <f t="shared" si="587"/>
        <v>45495</v>
      </c>
      <c r="I1215" s="117">
        <f t="shared" si="580"/>
        <v>45495</v>
      </c>
      <c r="J1215" s="118">
        <f t="shared" si="588"/>
        <v>22</v>
      </c>
      <c r="K1215" s="118">
        <f t="shared" si="603"/>
        <v>12</v>
      </c>
      <c r="L1215" s="8">
        <f t="shared" si="589"/>
        <v>1.00451913</v>
      </c>
      <c r="M1215" s="119">
        <f t="shared" si="602"/>
        <v>1.0083006699999999</v>
      </c>
      <c r="N1215" s="119">
        <f t="shared" si="596"/>
        <v>1.3668541011076776</v>
      </c>
      <c r="O1215" s="112">
        <f t="shared" si="601"/>
        <v>1.37303109</v>
      </c>
      <c r="P1215" s="112">
        <f t="shared" si="581"/>
        <v>0</v>
      </c>
      <c r="Q1215" s="162">
        <f t="shared" si="592"/>
        <v>0</v>
      </c>
      <c r="R1215" s="30">
        <f t="shared" si="593"/>
        <v>0</v>
      </c>
      <c r="S1215" s="112">
        <f t="shared" si="598"/>
        <v>0</v>
      </c>
      <c r="T1215" s="122">
        <f t="shared" si="590"/>
        <v>0.20100000000000001</v>
      </c>
      <c r="U1215" s="120">
        <f t="shared" si="597"/>
        <v>12</v>
      </c>
      <c r="V1215" s="120">
        <v>252</v>
      </c>
      <c r="W1215" s="119">
        <f t="shared" si="582"/>
        <v>1.008759789</v>
      </c>
      <c r="X1215" s="112">
        <f t="shared" si="583"/>
        <v>0</v>
      </c>
      <c r="Y1215" s="112">
        <f t="shared" si="584"/>
        <v>0</v>
      </c>
      <c r="Z1215" s="125" t="str">
        <f t="shared" si="594"/>
        <v>A+J=</v>
      </c>
      <c r="AA1215" s="117">
        <f t="shared" si="595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4"/>
      <c r="DO1215" s="1"/>
      <c r="DP1215" s="1"/>
      <c r="DQ1215" s="1"/>
      <c r="DR1215" s="1"/>
      <c r="DS1215" s="1"/>
      <c r="DT1215" s="1"/>
    </row>
    <row r="1216" spans="1:124" ht="12.75" x14ac:dyDescent="0.2">
      <c r="A1216" s="111">
        <f t="shared" si="585"/>
        <v>45481</v>
      </c>
      <c r="B1216" s="112">
        <f t="shared" si="578"/>
        <v>0</v>
      </c>
      <c r="C1216" s="112">
        <f t="shared" si="591"/>
        <v>0</v>
      </c>
      <c r="D1216" s="113">
        <f t="shared" si="586"/>
        <v>5692.31</v>
      </c>
      <c r="E1216" s="114">
        <f t="shared" si="599"/>
        <v>5739.56</v>
      </c>
      <c r="F1216" s="115">
        <f t="shared" si="600"/>
        <v>45432</v>
      </c>
      <c r="G1216" s="116">
        <f t="shared" si="579"/>
        <v>8.3006723105383262E-3</v>
      </c>
      <c r="H1216" s="117">
        <f t="shared" si="587"/>
        <v>45495</v>
      </c>
      <c r="I1216" s="117">
        <f t="shared" si="580"/>
        <v>45495</v>
      </c>
      <c r="J1216" s="118">
        <f t="shared" si="588"/>
        <v>22</v>
      </c>
      <c r="K1216" s="118">
        <f t="shared" si="603"/>
        <v>12</v>
      </c>
      <c r="L1216" s="8">
        <f t="shared" si="589"/>
        <v>1.00451913</v>
      </c>
      <c r="M1216" s="119">
        <f t="shared" si="602"/>
        <v>1.0083006699999999</v>
      </c>
      <c r="N1216" s="119">
        <f t="shared" si="596"/>
        <v>1.3668541011076776</v>
      </c>
      <c r="O1216" s="112">
        <f t="shared" si="601"/>
        <v>1.37303109</v>
      </c>
      <c r="P1216" s="112">
        <f t="shared" si="581"/>
        <v>0</v>
      </c>
      <c r="Q1216" s="162">
        <f t="shared" si="592"/>
        <v>0</v>
      </c>
      <c r="R1216" s="30">
        <f t="shared" si="593"/>
        <v>0</v>
      </c>
      <c r="S1216" s="112">
        <f t="shared" si="598"/>
        <v>0</v>
      </c>
      <c r="T1216" s="122">
        <f t="shared" si="590"/>
        <v>0.20100000000000001</v>
      </c>
      <c r="U1216" s="120">
        <f t="shared" si="597"/>
        <v>12</v>
      </c>
      <c r="V1216" s="120">
        <v>252</v>
      </c>
      <c r="W1216" s="119">
        <f t="shared" si="582"/>
        <v>1.008759789</v>
      </c>
      <c r="X1216" s="112">
        <f t="shared" si="583"/>
        <v>0</v>
      </c>
      <c r="Y1216" s="112">
        <f t="shared" si="584"/>
        <v>0</v>
      </c>
      <c r="Z1216" s="125" t="str">
        <f t="shared" si="594"/>
        <v>A+J=</v>
      </c>
      <c r="AA1216" s="117">
        <f t="shared" si="595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4"/>
      <c r="DO1216" s="1"/>
      <c r="DP1216" s="1"/>
      <c r="DQ1216" s="1"/>
      <c r="DR1216" s="1"/>
      <c r="DS1216" s="1"/>
      <c r="DT1216" s="1"/>
    </row>
    <row r="1217" spans="1:124" ht="12.75" x14ac:dyDescent="0.2">
      <c r="A1217" s="111">
        <f t="shared" si="585"/>
        <v>45482</v>
      </c>
      <c r="B1217" s="112">
        <f t="shared" si="578"/>
        <v>0</v>
      </c>
      <c r="C1217" s="112">
        <f t="shared" si="591"/>
        <v>0</v>
      </c>
      <c r="D1217" s="113">
        <f t="shared" si="586"/>
        <v>5692.31</v>
      </c>
      <c r="E1217" s="114">
        <f t="shared" si="599"/>
        <v>5739.56</v>
      </c>
      <c r="F1217" s="115">
        <f t="shared" si="600"/>
        <v>45432</v>
      </c>
      <c r="G1217" s="116">
        <f t="shared" si="579"/>
        <v>8.3006723105383262E-3</v>
      </c>
      <c r="H1217" s="117">
        <f t="shared" si="587"/>
        <v>45495</v>
      </c>
      <c r="I1217" s="117">
        <f t="shared" si="580"/>
        <v>45495</v>
      </c>
      <c r="J1217" s="118">
        <f t="shared" si="588"/>
        <v>22</v>
      </c>
      <c r="K1217" s="118">
        <f t="shared" si="603"/>
        <v>13</v>
      </c>
      <c r="L1217" s="8">
        <f t="shared" si="589"/>
        <v>1.0048966399999999</v>
      </c>
      <c r="M1217" s="119">
        <f t="shared" si="602"/>
        <v>1.0083006699999999</v>
      </c>
      <c r="N1217" s="119">
        <f t="shared" si="596"/>
        <v>1.3668541011076776</v>
      </c>
      <c r="O1217" s="112">
        <f t="shared" si="601"/>
        <v>1.37354709</v>
      </c>
      <c r="P1217" s="112">
        <f t="shared" si="581"/>
        <v>0</v>
      </c>
      <c r="Q1217" s="162">
        <f t="shared" si="592"/>
        <v>0</v>
      </c>
      <c r="R1217" s="30">
        <f t="shared" si="593"/>
        <v>0</v>
      </c>
      <c r="S1217" s="112">
        <f t="shared" si="598"/>
        <v>0</v>
      </c>
      <c r="T1217" s="122">
        <f t="shared" si="590"/>
        <v>0.20100000000000001</v>
      </c>
      <c r="U1217" s="120">
        <f t="shared" si="597"/>
        <v>13</v>
      </c>
      <c r="V1217" s="120">
        <v>252</v>
      </c>
      <c r="W1217" s="119">
        <f t="shared" si="582"/>
        <v>1.009493226</v>
      </c>
      <c r="X1217" s="112">
        <f t="shared" si="583"/>
        <v>0</v>
      </c>
      <c r="Y1217" s="112">
        <f t="shared" si="584"/>
        <v>0</v>
      </c>
      <c r="Z1217" s="125" t="str">
        <f t="shared" si="594"/>
        <v>A+J=</v>
      </c>
      <c r="AA1217" s="117">
        <f t="shared" si="595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4"/>
      <c r="DO1217" s="1"/>
      <c r="DP1217" s="1"/>
      <c r="DQ1217" s="1"/>
      <c r="DR1217" s="1"/>
      <c r="DS1217" s="1"/>
      <c r="DT1217" s="1"/>
    </row>
    <row r="1218" spans="1:124" ht="12.75" x14ac:dyDescent="0.2">
      <c r="A1218" s="111">
        <f t="shared" si="585"/>
        <v>45483</v>
      </c>
      <c r="B1218" s="112">
        <f t="shared" si="578"/>
        <v>0</v>
      </c>
      <c r="C1218" s="112">
        <f t="shared" si="591"/>
        <v>0</v>
      </c>
      <c r="D1218" s="113">
        <f t="shared" si="586"/>
        <v>5692.31</v>
      </c>
      <c r="E1218" s="114">
        <f t="shared" si="599"/>
        <v>5739.56</v>
      </c>
      <c r="F1218" s="115">
        <f t="shared" si="600"/>
        <v>45432</v>
      </c>
      <c r="G1218" s="116">
        <f t="shared" si="579"/>
        <v>8.3006723105383262E-3</v>
      </c>
      <c r="H1218" s="117">
        <f t="shared" si="587"/>
        <v>45495</v>
      </c>
      <c r="I1218" s="117">
        <f t="shared" si="580"/>
        <v>45495</v>
      </c>
      <c r="J1218" s="118">
        <f t="shared" si="588"/>
        <v>22</v>
      </c>
      <c r="K1218" s="118">
        <f t="shared" si="603"/>
        <v>14</v>
      </c>
      <c r="L1218" s="8">
        <f t="shared" si="589"/>
        <v>1.0052743</v>
      </c>
      <c r="M1218" s="119">
        <f t="shared" si="602"/>
        <v>1.0083006699999999</v>
      </c>
      <c r="N1218" s="119">
        <f t="shared" si="596"/>
        <v>1.3668541011076776</v>
      </c>
      <c r="O1218" s="112">
        <f t="shared" si="601"/>
        <v>1.37406329</v>
      </c>
      <c r="P1218" s="112">
        <f t="shared" si="581"/>
        <v>0</v>
      </c>
      <c r="Q1218" s="162">
        <f t="shared" si="592"/>
        <v>0</v>
      </c>
      <c r="R1218" s="30">
        <f t="shared" si="593"/>
        <v>0</v>
      </c>
      <c r="S1218" s="112">
        <f t="shared" si="598"/>
        <v>0</v>
      </c>
      <c r="T1218" s="122">
        <f t="shared" si="590"/>
        <v>0.20100000000000001</v>
      </c>
      <c r="U1218" s="120">
        <f t="shared" si="597"/>
        <v>14</v>
      </c>
      <c r="V1218" s="120">
        <v>252</v>
      </c>
      <c r="W1218" s="119">
        <f t="shared" si="582"/>
        <v>1.010227196</v>
      </c>
      <c r="X1218" s="112">
        <f t="shared" si="583"/>
        <v>0</v>
      </c>
      <c r="Y1218" s="112">
        <f t="shared" si="584"/>
        <v>0</v>
      </c>
      <c r="Z1218" s="125" t="str">
        <f t="shared" si="594"/>
        <v>A+J=</v>
      </c>
      <c r="AA1218" s="117">
        <f t="shared" si="595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4"/>
      <c r="DO1218" s="1"/>
      <c r="DP1218" s="1"/>
      <c r="DQ1218" s="1"/>
      <c r="DR1218" s="1"/>
      <c r="DS1218" s="1"/>
      <c r="DT1218" s="1"/>
    </row>
    <row r="1219" spans="1:124" ht="12.75" x14ac:dyDescent="0.2">
      <c r="A1219" s="111">
        <f t="shared" si="585"/>
        <v>45484</v>
      </c>
      <c r="B1219" s="112">
        <f t="shared" si="578"/>
        <v>0</v>
      </c>
      <c r="C1219" s="112">
        <f t="shared" si="591"/>
        <v>0</v>
      </c>
      <c r="D1219" s="113">
        <f t="shared" si="586"/>
        <v>5692.31</v>
      </c>
      <c r="E1219" s="114">
        <f t="shared" si="599"/>
        <v>5739.56</v>
      </c>
      <c r="F1219" s="115">
        <f t="shared" si="600"/>
        <v>45432</v>
      </c>
      <c r="G1219" s="116">
        <f t="shared" si="579"/>
        <v>8.3006723105383262E-3</v>
      </c>
      <c r="H1219" s="117">
        <f t="shared" si="587"/>
        <v>45495</v>
      </c>
      <c r="I1219" s="117">
        <f t="shared" si="580"/>
        <v>45495</v>
      </c>
      <c r="J1219" s="118">
        <f t="shared" si="588"/>
        <v>22</v>
      </c>
      <c r="K1219" s="118">
        <f t="shared" si="603"/>
        <v>15</v>
      </c>
      <c r="L1219" s="8">
        <f t="shared" si="589"/>
        <v>1.0056521</v>
      </c>
      <c r="M1219" s="119">
        <f t="shared" si="602"/>
        <v>1.0083006699999999</v>
      </c>
      <c r="N1219" s="119">
        <f t="shared" si="596"/>
        <v>1.3668541011076776</v>
      </c>
      <c r="O1219" s="112">
        <f t="shared" si="601"/>
        <v>1.37457969</v>
      </c>
      <c r="P1219" s="112">
        <f t="shared" si="581"/>
        <v>0</v>
      </c>
      <c r="Q1219" s="162">
        <f t="shared" si="592"/>
        <v>0</v>
      </c>
      <c r="R1219" s="30">
        <f t="shared" si="593"/>
        <v>0</v>
      </c>
      <c r="S1219" s="112">
        <f t="shared" si="598"/>
        <v>0</v>
      </c>
      <c r="T1219" s="122">
        <f t="shared" si="590"/>
        <v>0.20100000000000001</v>
      </c>
      <c r="U1219" s="120">
        <f t="shared" si="597"/>
        <v>15</v>
      </c>
      <c r="V1219" s="120">
        <v>252</v>
      </c>
      <c r="W1219" s="119">
        <f t="shared" si="582"/>
        <v>1.0109617</v>
      </c>
      <c r="X1219" s="112">
        <f t="shared" si="583"/>
        <v>0</v>
      </c>
      <c r="Y1219" s="112">
        <f t="shared" si="584"/>
        <v>0</v>
      </c>
      <c r="Z1219" s="125" t="str">
        <f t="shared" si="594"/>
        <v>A+J=</v>
      </c>
      <c r="AA1219" s="117">
        <f t="shared" si="595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4"/>
      <c r="DO1219" s="1"/>
      <c r="DP1219" s="1"/>
      <c r="DQ1219" s="1"/>
      <c r="DR1219" s="1"/>
      <c r="DS1219" s="1"/>
      <c r="DT1219" s="1"/>
    </row>
    <row r="1220" spans="1:124" ht="12.75" x14ac:dyDescent="0.2">
      <c r="A1220" s="111">
        <f t="shared" si="585"/>
        <v>45485</v>
      </c>
      <c r="B1220" s="112">
        <f t="shared" si="578"/>
        <v>0</v>
      </c>
      <c r="C1220" s="112">
        <f t="shared" si="591"/>
        <v>0</v>
      </c>
      <c r="D1220" s="113">
        <f t="shared" si="586"/>
        <v>5692.31</v>
      </c>
      <c r="E1220" s="114">
        <f t="shared" si="599"/>
        <v>5739.56</v>
      </c>
      <c r="F1220" s="115">
        <f t="shared" si="600"/>
        <v>45432</v>
      </c>
      <c r="G1220" s="116">
        <f t="shared" si="579"/>
        <v>8.3006723105383262E-3</v>
      </c>
      <c r="H1220" s="117">
        <f t="shared" si="587"/>
        <v>45495</v>
      </c>
      <c r="I1220" s="117">
        <f t="shared" si="580"/>
        <v>45495</v>
      </c>
      <c r="J1220" s="118">
        <f t="shared" si="588"/>
        <v>22</v>
      </c>
      <c r="K1220" s="118">
        <f t="shared" si="603"/>
        <v>16</v>
      </c>
      <c r="L1220" s="8">
        <f t="shared" si="589"/>
        <v>1.00603004</v>
      </c>
      <c r="M1220" s="119">
        <f t="shared" si="602"/>
        <v>1.0083006699999999</v>
      </c>
      <c r="N1220" s="119">
        <f t="shared" si="596"/>
        <v>1.3668541011076776</v>
      </c>
      <c r="O1220" s="112">
        <f t="shared" si="601"/>
        <v>1.3750962799999999</v>
      </c>
      <c r="P1220" s="112">
        <f t="shared" si="581"/>
        <v>0</v>
      </c>
      <c r="Q1220" s="162">
        <f t="shared" si="592"/>
        <v>0</v>
      </c>
      <c r="R1220" s="30">
        <f t="shared" si="593"/>
        <v>0</v>
      </c>
      <c r="S1220" s="112">
        <f t="shared" si="598"/>
        <v>0</v>
      </c>
      <c r="T1220" s="122">
        <f t="shared" si="590"/>
        <v>0.20100000000000001</v>
      </c>
      <c r="U1220" s="120">
        <f t="shared" si="597"/>
        <v>16</v>
      </c>
      <c r="V1220" s="120">
        <v>252</v>
      </c>
      <c r="W1220" s="119">
        <f t="shared" si="582"/>
        <v>1.0116967379999999</v>
      </c>
      <c r="X1220" s="112">
        <f t="shared" si="583"/>
        <v>0</v>
      </c>
      <c r="Y1220" s="112">
        <f t="shared" si="584"/>
        <v>0</v>
      </c>
      <c r="Z1220" s="125" t="str">
        <f t="shared" si="594"/>
        <v>A+J=</v>
      </c>
      <c r="AA1220" s="117">
        <f t="shared" si="595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4"/>
      <c r="DO1220" s="1"/>
      <c r="DP1220" s="1"/>
      <c r="DQ1220" s="1"/>
      <c r="DR1220" s="1"/>
      <c r="DS1220" s="1"/>
      <c r="DT1220" s="1"/>
    </row>
    <row r="1221" spans="1:124" ht="12.75" x14ac:dyDescent="0.2">
      <c r="A1221" s="111">
        <f t="shared" si="585"/>
        <v>45486</v>
      </c>
      <c r="B1221" s="112">
        <f t="shared" si="578"/>
        <v>0</v>
      </c>
      <c r="C1221" s="112">
        <f t="shared" si="591"/>
        <v>0</v>
      </c>
      <c r="D1221" s="113">
        <f t="shared" si="586"/>
        <v>5692.31</v>
      </c>
      <c r="E1221" s="114">
        <f t="shared" si="599"/>
        <v>5739.56</v>
      </c>
      <c r="F1221" s="115">
        <f t="shared" si="600"/>
        <v>45432</v>
      </c>
      <c r="G1221" s="116">
        <f t="shared" si="579"/>
        <v>8.3006723105383262E-3</v>
      </c>
      <c r="H1221" s="117">
        <f t="shared" si="587"/>
        <v>45495</v>
      </c>
      <c r="I1221" s="117">
        <f t="shared" si="580"/>
        <v>45495</v>
      </c>
      <c r="J1221" s="118">
        <f t="shared" si="588"/>
        <v>22</v>
      </c>
      <c r="K1221" s="118">
        <f t="shared" si="603"/>
        <v>17</v>
      </c>
      <c r="L1221" s="8">
        <f t="shared" si="589"/>
        <v>1.0064081199999999</v>
      </c>
      <c r="M1221" s="119">
        <f t="shared" si="602"/>
        <v>1.0083006699999999</v>
      </c>
      <c r="N1221" s="119">
        <f t="shared" si="596"/>
        <v>1.3668541011076776</v>
      </c>
      <c r="O1221" s="112">
        <f t="shared" si="601"/>
        <v>1.3756130600000001</v>
      </c>
      <c r="P1221" s="112">
        <f t="shared" si="581"/>
        <v>0</v>
      </c>
      <c r="Q1221" s="162">
        <f t="shared" si="592"/>
        <v>0</v>
      </c>
      <c r="R1221" s="30">
        <f t="shared" si="593"/>
        <v>0</v>
      </c>
      <c r="S1221" s="112">
        <f t="shared" si="598"/>
        <v>0</v>
      </c>
      <c r="T1221" s="122">
        <f t="shared" si="590"/>
        <v>0.20100000000000001</v>
      </c>
      <c r="U1221" s="120">
        <f t="shared" si="597"/>
        <v>17</v>
      </c>
      <c r="V1221" s="120">
        <v>252</v>
      </c>
      <c r="W1221" s="119">
        <f t="shared" si="582"/>
        <v>1.0124323099999999</v>
      </c>
      <c r="X1221" s="112">
        <f t="shared" si="583"/>
        <v>0</v>
      </c>
      <c r="Y1221" s="112">
        <f t="shared" si="584"/>
        <v>0</v>
      </c>
      <c r="Z1221" s="125" t="str">
        <f t="shared" si="594"/>
        <v>A+J=</v>
      </c>
      <c r="AA1221" s="117">
        <f t="shared" si="595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4"/>
      <c r="DO1221" s="1"/>
      <c r="DP1221" s="1"/>
      <c r="DQ1221" s="1"/>
      <c r="DR1221" s="1"/>
      <c r="DS1221" s="1"/>
      <c r="DT1221" s="1"/>
    </row>
    <row r="1222" spans="1:124" ht="12.75" x14ac:dyDescent="0.2">
      <c r="A1222" s="111">
        <f t="shared" si="585"/>
        <v>45487</v>
      </c>
      <c r="B1222" s="112">
        <f t="shared" si="578"/>
        <v>0</v>
      </c>
      <c r="C1222" s="112">
        <f t="shared" si="591"/>
        <v>0</v>
      </c>
      <c r="D1222" s="113">
        <f t="shared" si="586"/>
        <v>5692.31</v>
      </c>
      <c r="E1222" s="114">
        <f t="shared" si="599"/>
        <v>5739.56</v>
      </c>
      <c r="F1222" s="115">
        <f t="shared" si="600"/>
        <v>45432</v>
      </c>
      <c r="G1222" s="116">
        <f t="shared" si="579"/>
        <v>8.3006723105383262E-3</v>
      </c>
      <c r="H1222" s="117">
        <f t="shared" si="587"/>
        <v>45495</v>
      </c>
      <c r="I1222" s="117">
        <f t="shared" si="580"/>
        <v>45495</v>
      </c>
      <c r="J1222" s="118">
        <f t="shared" si="588"/>
        <v>22</v>
      </c>
      <c r="K1222" s="118">
        <f t="shared" si="603"/>
        <v>17</v>
      </c>
      <c r="L1222" s="8">
        <f t="shared" si="589"/>
        <v>1.0064081199999999</v>
      </c>
      <c r="M1222" s="119">
        <f t="shared" si="602"/>
        <v>1.0083006699999999</v>
      </c>
      <c r="N1222" s="119">
        <f t="shared" si="596"/>
        <v>1.3668541011076776</v>
      </c>
      <c r="O1222" s="112">
        <f t="shared" si="601"/>
        <v>1.3756130600000001</v>
      </c>
      <c r="P1222" s="112">
        <f t="shared" si="581"/>
        <v>0</v>
      </c>
      <c r="Q1222" s="162">
        <f t="shared" si="592"/>
        <v>0</v>
      </c>
      <c r="R1222" s="30">
        <f t="shared" si="593"/>
        <v>0</v>
      </c>
      <c r="S1222" s="112">
        <f t="shared" si="598"/>
        <v>0</v>
      </c>
      <c r="T1222" s="122">
        <f t="shared" si="590"/>
        <v>0.20100000000000001</v>
      </c>
      <c r="U1222" s="120">
        <f t="shared" si="597"/>
        <v>17</v>
      </c>
      <c r="V1222" s="120">
        <v>252</v>
      </c>
      <c r="W1222" s="119">
        <f t="shared" si="582"/>
        <v>1.0124323099999999</v>
      </c>
      <c r="X1222" s="112">
        <f t="shared" si="583"/>
        <v>0</v>
      </c>
      <c r="Y1222" s="112">
        <f t="shared" si="584"/>
        <v>0</v>
      </c>
      <c r="Z1222" s="125" t="str">
        <f t="shared" si="594"/>
        <v>A+J=</v>
      </c>
      <c r="AA1222" s="117">
        <f t="shared" si="595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4"/>
      <c r="DO1222" s="1"/>
      <c r="DP1222" s="1"/>
      <c r="DQ1222" s="1"/>
      <c r="DR1222" s="1"/>
      <c r="DS1222" s="1"/>
      <c r="DT1222" s="1"/>
    </row>
    <row r="1223" spans="1:124" ht="12.75" x14ac:dyDescent="0.2">
      <c r="A1223" s="111">
        <f t="shared" si="585"/>
        <v>45488</v>
      </c>
      <c r="B1223" s="112">
        <f t="shared" si="578"/>
        <v>0</v>
      </c>
      <c r="C1223" s="112">
        <f t="shared" si="591"/>
        <v>0</v>
      </c>
      <c r="D1223" s="113">
        <f t="shared" si="586"/>
        <v>5692.31</v>
      </c>
      <c r="E1223" s="114">
        <f t="shared" si="599"/>
        <v>5739.56</v>
      </c>
      <c r="F1223" s="115">
        <f t="shared" si="600"/>
        <v>45432</v>
      </c>
      <c r="G1223" s="116">
        <f t="shared" si="579"/>
        <v>8.3006723105383262E-3</v>
      </c>
      <c r="H1223" s="117">
        <f t="shared" si="587"/>
        <v>45495</v>
      </c>
      <c r="I1223" s="117">
        <f t="shared" si="580"/>
        <v>45495</v>
      </c>
      <c r="J1223" s="118">
        <f t="shared" si="588"/>
        <v>22</v>
      </c>
      <c r="K1223" s="118">
        <f t="shared" si="603"/>
        <v>17</v>
      </c>
      <c r="L1223" s="8">
        <f t="shared" si="589"/>
        <v>1.0064081199999999</v>
      </c>
      <c r="M1223" s="119">
        <f t="shared" si="602"/>
        <v>1.0083006699999999</v>
      </c>
      <c r="N1223" s="119">
        <f t="shared" si="596"/>
        <v>1.3668541011076776</v>
      </c>
      <c r="O1223" s="112">
        <f t="shared" si="601"/>
        <v>1.3756130600000001</v>
      </c>
      <c r="P1223" s="112">
        <f t="shared" si="581"/>
        <v>0</v>
      </c>
      <c r="Q1223" s="162">
        <f t="shared" si="592"/>
        <v>0</v>
      </c>
      <c r="R1223" s="30">
        <f t="shared" si="593"/>
        <v>0</v>
      </c>
      <c r="S1223" s="112">
        <f t="shared" si="598"/>
        <v>0</v>
      </c>
      <c r="T1223" s="122">
        <f t="shared" si="590"/>
        <v>0.20100000000000001</v>
      </c>
      <c r="U1223" s="120">
        <f t="shared" si="597"/>
        <v>17</v>
      </c>
      <c r="V1223" s="120">
        <v>252</v>
      </c>
      <c r="W1223" s="119">
        <f t="shared" si="582"/>
        <v>1.0124323099999999</v>
      </c>
      <c r="X1223" s="112">
        <f t="shared" si="583"/>
        <v>0</v>
      </c>
      <c r="Y1223" s="112">
        <f t="shared" si="584"/>
        <v>0</v>
      </c>
      <c r="Z1223" s="125" t="str">
        <f t="shared" si="594"/>
        <v>A+J=</v>
      </c>
      <c r="AA1223" s="117">
        <f t="shared" si="595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4"/>
      <c r="DO1223" s="1"/>
      <c r="DP1223" s="1"/>
      <c r="DQ1223" s="1"/>
      <c r="DR1223" s="1"/>
      <c r="DS1223" s="1"/>
      <c r="DT1223" s="1"/>
    </row>
    <row r="1224" spans="1:124" ht="12.75" x14ac:dyDescent="0.2">
      <c r="A1224" s="111">
        <f t="shared" si="585"/>
        <v>45489</v>
      </c>
      <c r="B1224" s="112">
        <f t="shared" si="578"/>
        <v>0</v>
      </c>
      <c r="C1224" s="112">
        <f t="shared" si="591"/>
        <v>0</v>
      </c>
      <c r="D1224" s="113">
        <f t="shared" si="586"/>
        <v>5692.31</v>
      </c>
      <c r="E1224" s="114">
        <f t="shared" si="599"/>
        <v>5739.56</v>
      </c>
      <c r="F1224" s="115">
        <f t="shared" si="600"/>
        <v>45432</v>
      </c>
      <c r="G1224" s="116">
        <f t="shared" si="579"/>
        <v>8.3006723105383262E-3</v>
      </c>
      <c r="H1224" s="117">
        <f t="shared" si="587"/>
        <v>45495</v>
      </c>
      <c r="I1224" s="117">
        <f t="shared" si="580"/>
        <v>45495</v>
      </c>
      <c r="J1224" s="118">
        <f t="shared" si="588"/>
        <v>22</v>
      </c>
      <c r="K1224" s="118">
        <f t="shared" si="603"/>
        <v>18</v>
      </c>
      <c r="L1224" s="8">
        <f t="shared" si="589"/>
        <v>1.0067863500000001</v>
      </c>
      <c r="M1224" s="119">
        <f t="shared" si="602"/>
        <v>1.0083006699999999</v>
      </c>
      <c r="N1224" s="119">
        <f t="shared" si="596"/>
        <v>1.3668541011076776</v>
      </c>
      <c r="O1224" s="112">
        <f t="shared" si="601"/>
        <v>1.37613005</v>
      </c>
      <c r="P1224" s="112">
        <f t="shared" si="581"/>
        <v>0</v>
      </c>
      <c r="Q1224" s="162">
        <f t="shared" si="592"/>
        <v>0</v>
      </c>
      <c r="R1224" s="30">
        <f t="shared" si="593"/>
        <v>0</v>
      </c>
      <c r="S1224" s="112">
        <f t="shared" si="598"/>
        <v>0</v>
      </c>
      <c r="T1224" s="122">
        <f t="shared" si="590"/>
        <v>0.20100000000000001</v>
      </c>
      <c r="U1224" s="120">
        <f t="shared" si="597"/>
        <v>18</v>
      </c>
      <c r="V1224" s="120">
        <v>252</v>
      </c>
      <c r="W1224" s="119">
        <f t="shared" si="582"/>
        <v>1.0131684169999999</v>
      </c>
      <c r="X1224" s="112">
        <f t="shared" si="583"/>
        <v>0</v>
      </c>
      <c r="Y1224" s="112">
        <f t="shared" si="584"/>
        <v>0</v>
      </c>
      <c r="Z1224" s="125" t="str">
        <f t="shared" si="594"/>
        <v>A+J=</v>
      </c>
      <c r="AA1224" s="117">
        <f t="shared" si="595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4"/>
      <c r="DO1224" s="1"/>
      <c r="DP1224" s="1"/>
      <c r="DQ1224" s="1"/>
      <c r="DR1224" s="1"/>
      <c r="DS1224" s="1"/>
      <c r="DT1224" s="1"/>
    </row>
    <row r="1225" spans="1:124" ht="12.75" x14ac:dyDescent="0.2">
      <c r="A1225" s="111">
        <f t="shared" si="585"/>
        <v>45490</v>
      </c>
      <c r="B1225" s="112">
        <f t="shared" si="578"/>
        <v>0</v>
      </c>
      <c r="C1225" s="112">
        <f t="shared" si="591"/>
        <v>0</v>
      </c>
      <c r="D1225" s="113">
        <f t="shared" si="586"/>
        <v>5692.31</v>
      </c>
      <c r="E1225" s="114">
        <f t="shared" si="599"/>
        <v>5739.56</v>
      </c>
      <c r="F1225" s="115">
        <f t="shared" si="600"/>
        <v>45432</v>
      </c>
      <c r="G1225" s="116">
        <f t="shared" si="579"/>
        <v>8.3006723105383262E-3</v>
      </c>
      <c r="H1225" s="117">
        <f t="shared" si="587"/>
        <v>45495</v>
      </c>
      <c r="I1225" s="117">
        <f t="shared" si="580"/>
        <v>45495</v>
      </c>
      <c r="J1225" s="118">
        <f t="shared" si="588"/>
        <v>22</v>
      </c>
      <c r="K1225" s="118">
        <f t="shared" si="603"/>
        <v>19</v>
      </c>
      <c r="L1225" s="8">
        <f t="shared" si="589"/>
        <v>1.0071647100000001</v>
      </c>
      <c r="M1225" s="119">
        <f t="shared" si="602"/>
        <v>1.0083006699999999</v>
      </c>
      <c r="N1225" s="119">
        <f t="shared" si="596"/>
        <v>1.3668541011076776</v>
      </c>
      <c r="O1225" s="112">
        <f t="shared" si="601"/>
        <v>1.37664721</v>
      </c>
      <c r="P1225" s="112">
        <f t="shared" si="581"/>
        <v>0</v>
      </c>
      <c r="Q1225" s="162">
        <f t="shared" si="592"/>
        <v>0</v>
      </c>
      <c r="R1225" s="30">
        <f t="shared" si="593"/>
        <v>0</v>
      </c>
      <c r="S1225" s="112">
        <f t="shared" si="598"/>
        <v>0</v>
      </c>
      <c r="T1225" s="122">
        <f t="shared" si="590"/>
        <v>0.20100000000000001</v>
      </c>
      <c r="U1225" s="120">
        <f t="shared" si="597"/>
        <v>19</v>
      </c>
      <c r="V1225" s="120">
        <v>252</v>
      </c>
      <c r="W1225" s="119">
        <f t="shared" si="582"/>
        <v>1.0139050590000001</v>
      </c>
      <c r="X1225" s="112">
        <f t="shared" si="583"/>
        <v>0</v>
      </c>
      <c r="Y1225" s="112">
        <f t="shared" si="584"/>
        <v>0</v>
      </c>
      <c r="Z1225" s="125" t="str">
        <f t="shared" si="594"/>
        <v>A+J=</v>
      </c>
      <c r="AA1225" s="117">
        <f t="shared" si="595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4"/>
      <c r="DO1225" s="1"/>
      <c r="DP1225" s="1"/>
      <c r="DQ1225" s="1"/>
      <c r="DR1225" s="1"/>
      <c r="DS1225" s="1"/>
      <c r="DT1225" s="1"/>
    </row>
    <row r="1226" spans="1:124" ht="12.75" x14ac:dyDescent="0.2">
      <c r="A1226" s="111">
        <f t="shared" si="585"/>
        <v>45491</v>
      </c>
      <c r="B1226" s="112">
        <f t="shared" ref="B1226:B1289" si="604">(P1226+X1226)</f>
        <v>0</v>
      </c>
      <c r="C1226" s="112">
        <f t="shared" si="591"/>
        <v>0</v>
      </c>
      <c r="D1226" s="113">
        <f t="shared" si="586"/>
        <v>5692.31</v>
      </c>
      <c r="E1226" s="114">
        <f t="shared" si="599"/>
        <v>5739.56</v>
      </c>
      <c r="F1226" s="115">
        <f t="shared" si="600"/>
        <v>45432</v>
      </c>
      <c r="G1226" s="116">
        <f t="shared" ref="G1226:G1289" si="605">(E1226/D1226)-1</f>
        <v>8.3006723105383262E-3</v>
      </c>
      <c r="H1226" s="117">
        <f t="shared" si="587"/>
        <v>45495</v>
      </c>
      <c r="I1226" s="117">
        <f t="shared" ref="I1226:I1289" si="606">IF(A1226&gt;I1225,H1226,I1225)</f>
        <v>45495</v>
      </c>
      <c r="J1226" s="118">
        <f t="shared" si="588"/>
        <v>22</v>
      </c>
      <c r="K1226" s="118">
        <f t="shared" si="603"/>
        <v>20</v>
      </c>
      <c r="L1226" s="8">
        <f t="shared" si="589"/>
        <v>1.0075432200000001</v>
      </c>
      <c r="M1226" s="119">
        <f t="shared" si="602"/>
        <v>1.0083006699999999</v>
      </c>
      <c r="N1226" s="119">
        <f t="shared" si="596"/>
        <v>1.3668541011076776</v>
      </c>
      <c r="O1226" s="112">
        <f t="shared" si="601"/>
        <v>1.3771645800000001</v>
      </c>
      <c r="P1226" s="112">
        <f t="shared" ref="P1226:P1289" si="607">TRUNC(C1226*O1226,8)</f>
        <v>0</v>
      </c>
      <c r="Q1226" s="162">
        <f t="shared" si="592"/>
        <v>0</v>
      </c>
      <c r="R1226" s="30">
        <f t="shared" si="593"/>
        <v>0</v>
      </c>
      <c r="S1226" s="112">
        <f t="shared" si="598"/>
        <v>0</v>
      </c>
      <c r="T1226" s="122">
        <f t="shared" si="590"/>
        <v>0.20100000000000001</v>
      </c>
      <c r="U1226" s="120">
        <f t="shared" si="597"/>
        <v>20</v>
      </c>
      <c r="V1226" s="120">
        <v>252</v>
      </c>
      <c r="W1226" s="119">
        <f t="shared" ref="W1226:W1289" si="608">ROUND((1+T1226)^TRUNC((U1226/V1226),9),9)</f>
        <v>1.0146422369999999</v>
      </c>
      <c r="X1226" s="112">
        <f t="shared" ref="X1226:X1289" si="609">TRUNC((P1226*(W1226-1)),8)</f>
        <v>0</v>
      </c>
      <c r="Y1226" s="112">
        <f t="shared" ref="Y1226:Y1289" si="610">IF(Q1226&gt;0,S1226+X1226,0)</f>
        <v>0</v>
      </c>
      <c r="Z1226" s="125" t="str">
        <f t="shared" si="594"/>
        <v>A+J=</v>
      </c>
      <c r="AA1226" s="117">
        <f t="shared" si="595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4"/>
      <c r="DO1226" s="1"/>
      <c r="DP1226" s="1"/>
      <c r="DQ1226" s="1"/>
      <c r="DR1226" s="1"/>
      <c r="DS1226" s="1"/>
      <c r="DT1226" s="1"/>
    </row>
    <row r="1227" spans="1:124" ht="12.75" x14ac:dyDescent="0.2">
      <c r="A1227" s="111">
        <f t="shared" ref="A1227:A1290" si="611">(A1226+1)</f>
        <v>45492</v>
      </c>
      <c r="B1227" s="112">
        <f t="shared" si="604"/>
        <v>0</v>
      </c>
      <c r="C1227" s="112">
        <f t="shared" si="591"/>
        <v>0</v>
      </c>
      <c r="D1227" s="113">
        <f t="shared" ref="D1227:D1290" si="612">IF(E1227=E1226,D1226,E1226)</f>
        <v>5692.31</v>
      </c>
      <c r="E1227" s="114">
        <f t="shared" si="599"/>
        <v>5739.56</v>
      </c>
      <c r="F1227" s="115">
        <f t="shared" si="600"/>
        <v>45432</v>
      </c>
      <c r="G1227" s="116">
        <f t="shared" si="605"/>
        <v>8.3006723105383262E-3</v>
      </c>
      <c r="H1227" s="117">
        <f t="shared" ref="H1227:H1290" si="613">IF(DAY(A1227)=H$9,VLOOKUP(A1227,AH$118:AN$450,4),H1226)</f>
        <v>45495</v>
      </c>
      <c r="I1227" s="117">
        <f t="shared" si="606"/>
        <v>45495</v>
      </c>
      <c r="J1227" s="118">
        <f t="shared" ref="J1227:J1290" si="614">IF(I1227=I1226,J1226,NETWORKDAYS(I1226,I1227,$AD$148:$AD$502)-1)</f>
        <v>22</v>
      </c>
      <c r="K1227" s="118">
        <f t="shared" si="603"/>
        <v>21</v>
      </c>
      <c r="L1227" s="8">
        <f t="shared" ref="L1227:L1290" si="615">IF(E1227&lt;D1227,1,TRUNC((E1227/D1227)^TRUNC((K1227/J1227),9),8))</f>
        <v>1.0079218700000001</v>
      </c>
      <c r="M1227" s="119">
        <f t="shared" si="602"/>
        <v>1.0083006699999999</v>
      </c>
      <c r="N1227" s="119">
        <f t="shared" si="596"/>
        <v>1.3668541011076776</v>
      </c>
      <c r="O1227" s="112">
        <f t="shared" si="601"/>
        <v>1.3776821400000001</v>
      </c>
      <c r="P1227" s="112">
        <f t="shared" si="607"/>
        <v>0</v>
      </c>
      <c r="Q1227" s="162">
        <f t="shared" si="592"/>
        <v>0</v>
      </c>
      <c r="R1227" s="30">
        <f t="shared" si="593"/>
        <v>0</v>
      </c>
      <c r="S1227" s="112">
        <f t="shared" si="598"/>
        <v>0</v>
      </c>
      <c r="T1227" s="122">
        <f t="shared" ref="T1227:T1290" si="616">(T1226)</f>
        <v>0.20100000000000001</v>
      </c>
      <c r="U1227" s="120">
        <f t="shared" si="597"/>
        <v>21</v>
      </c>
      <c r="V1227" s="120">
        <v>252</v>
      </c>
      <c r="W1227" s="119">
        <f t="shared" si="608"/>
        <v>1.0153799509999999</v>
      </c>
      <c r="X1227" s="112">
        <f t="shared" si="609"/>
        <v>0</v>
      </c>
      <c r="Y1227" s="112">
        <f t="shared" si="610"/>
        <v>0</v>
      </c>
      <c r="Z1227" s="125" t="str">
        <f t="shared" si="594"/>
        <v>A+J=</v>
      </c>
      <c r="AA1227" s="117">
        <f t="shared" si="595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4"/>
      <c r="DO1227" s="1"/>
      <c r="DP1227" s="1"/>
      <c r="DQ1227" s="1"/>
      <c r="DR1227" s="1"/>
      <c r="DS1227" s="1"/>
      <c r="DT1227" s="1"/>
    </row>
    <row r="1228" spans="1:124" ht="12.75" x14ac:dyDescent="0.2">
      <c r="A1228" s="111">
        <f t="shared" si="611"/>
        <v>45493</v>
      </c>
      <c r="B1228" s="112">
        <f t="shared" si="604"/>
        <v>0</v>
      </c>
      <c r="C1228" s="112">
        <f t="shared" ref="C1228:C1291" si="617">TRUNC(IF(Q1227&gt;0,VLOOKUP(A1227,$AD$12:$AE$140,2),C1227),8)</f>
        <v>0</v>
      </c>
      <c r="D1228" s="113">
        <f t="shared" si="612"/>
        <v>5692.31</v>
      </c>
      <c r="E1228" s="114">
        <f t="shared" si="599"/>
        <v>5739.56</v>
      </c>
      <c r="F1228" s="115">
        <f t="shared" si="600"/>
        <v>45432</v>
      </c>
      <c r="G1228" s="116">
        <f t="shared" si="605"/>
        <v>8.3006723105383262E-3</v>
      </c>
      <c r="H1228" s="117">
        <f t="shared" si="613"/>
        <v>45524</v>
      </c>
      <c r="I1228" s="117">
        <f t="shared" si="606"/>
        <v>45495</v>
      </c>
      <c r="J1228" s="118">
        <f t="shared" si="614"/>
        <v>22</v>
      </c>
      <c r="K1228" s="118">
        <f t="shared" si="603"/>
        <v>22</v>
      </c>
      <c r="L1228" s="8">
        <f t="shared" si="615"/>
        <v>1.0083006699999999</v>
      </c>
      <c r="M1228" s="119">
        <f t="shared" si="602"/>
        <v>1.0083006699999999</v>
      </c>
      <c r="N1228" s="119">
        <f t="shared" si="596"/>
        <v>1.3668541011076776</v>
      </c>
      <c r="O1228" s="112">
        <f t="shared" si="601"/>
        <v>1.3781999</v>
      </c>
      <c r="P1228" s="112">
        <f t="shared" si="607"/>
        <v>0</v>
      </c>
      <c r="Q1228" s="162">
        <f t="shared" ref="Q1228:Q1291" si="618">IF(VLOOKUP(A1228,AD$10:AK$140,8)=VLOOKUP(A1227,AD$10:AK$140,8),0,VLOOKUP(A1228,AD$10:AK$140,8))</f>
        <v>0</v>
      </c>
      <c r="R1228" s="30">
        <f t="shared" ref="R1228:R1291" si="619">IF(Q1228&gt;0,VLOOKUP($A1228,$AD$10:$AI$140,6),0)</f>
        <v>0</v>
      </c>
      <c r="S1228" s="112">
        <f t="shared" si="598"/>
        <v>0</v>
      </c>
      <c r="T1228" s="122">
        <f t="shared" si="616"/>
        <v>0.20100000000000001</v>
      </c>
      <c r="U1228" s="120">
        <f t="shared" si="597"/>
        <v>22</v>
      </c>
      <c r="V1228" s="120">
        <v>252</v>
      </c>
      <c r="W1228" s="119">
        <f t="shared" si="608"/>
        <v>1.0161182010000001</v>
      </c>
      <c r="X1228" s="112">
        <f t="shared" si="609"/>
        <v>0</v>
      </c>
      <c r="Y1228" s="112">
        <f t="shared" si="610"/>
        <v>0</v>
      </c>
      <c r="Z1228" s="125" t="str">
        <f t="shared" ref="Z1228:Z1291" si="620">IF($Q1227&gt;0,VLOOKUP($A1227,$AD$10:$AM$140,9),Z1227)</f>
        <v>A+J=</v>
      </c>
      <c r="AA1228" s="117">
        <f t="shared" ref="AA1228:AA1291" si="621">IF($Q1227&gt;0,VLOOKUP($A1227,$AD$10:$AM$140,10),AA1227)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4"/>
      <c r="DO1228" s="1"/>
      <c r="DP1228" s="1"/>
      <c r="DQ1228" s="1"/>
      <c r="DR1228" s="1"/>
      <c r="DS1228" s="1"/>
      <c r="DT1228" s="1"/>
    </row>
    <row r="1229" spans="1:124" ht="12.75" x14ac:dyDescent="0.2">
      <c r="A1229" s="111">
        <f t="shared" si="611"/>
        <v>45494</v>
      </c>
      <c r="B1229" s="112">
        <f t="shared" si="604"/>
        <v>0</v>
      </c>
      <c r="C1229" s="112">
        <f t="shared" si="617"/>
        <v>0</v>
      </c>
      <c r="D1229" s="113">
        <f t="shared" si="612"/>
        <v>5692.31</v>
      </c>
      <c r="E1229" s="114">
        <f t="shared" si="599"/>
        <v>5739.56</v>
      </c>
      <c r="F1229" s="115">
        <f t="shared" si="600"/>
        <v>45432</v>
      </c>
      <c r="G1229" s="116">
        <f t="shared" si="605"/>
        <v>8.3006723105383262E-3</v>
      </c>
      <c r="H1229" s="117">
        <f t="shared" si="613"/>
        <v>45524</v>
      </c>
      <c r="I1229" s="117">
        <f t="shared" si="606"/>
        <v>45495</v>
      </c>
      <c r="J1229" s="118">
        <f t="shared" si="614"/>
        <v>22</v>
      </c>
      <c r="K1229" s="118">
        <f t="shared" si="603"/>
        <v>22</v>
      </c>
      <c r="L1229" s="8">
        <f t="shared" si="615"/>
        <v>1.0083006699999999</v>
      </c>
      <c r="M1229" s="119">
        <f t="shared" si="602"/>
        <v>1.0083006699999999</v>
      </c>
      <c r="N1229" s="119">
        <f t="shared" si="596"/>
        <v>1.3668541011076776</v>
      </c>
      <c r="O1229" s="112">
        <f t="shared" si="601"/>
        <v>1.3781999</v>
      </c>
      <c r="P1229" s="112">
        <f t="shared" si="607"/>
        <v>0</v>
      </c>
      <c r="Q1229" s="162">
        <f t="shared" si="618"/>
        <v>0</v>
      </c>
      <c r="R1229" s="30">
        <f t="shared" si="619"/>
        <v>0</v>
      </c>
      <c r="S1229" s="112">
        <f t="shared" si="598"/>
        <v>0</v>
      </c>
      <c r="T1229" s="122">
        <f t="shared" si="616"/>
        <v>0.20100000000000001</v>
      </c>
      <c r="U1229" s="120">
        <f t="shared" si="597"/>
        <v>22</v>
      </c>
      <c r="V1229" s="120">
        <v>252</v>
      </c>
      <c r="W1229" s="119">
        <f t="shared" si="608"/>
        <v>1.0161182010000001</v>
      </c>
      <c r="X1229" s="112">
        <f t="shared" si="609"/>
        <v>0</v>
      </c>
      <c r="Y1229" s="112">
        <f t="shared" si="610"/>
        <v>0</v>
      </c>
      <c r="Z1229" s="125" t="str">
        <f t="shared" si="620"/>
        <v>A+J=</v>
      </c>
      <c r="AA1229" s="117">
        <f t="shared" si="621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4"/>
      <c r="DO1229" s="1"/>
      <c r="DP1229" s="1"/>
      <c r="DQ1229" s="1"/>
      <c r="DR1229" s="1"/>
      <c r="DS1229" s="1"/>
      <c r="DT1229" s="1"/>
    </row>
    <row r="1230" spans="1:124" ht="12.75" x14ac:dyDescent="0.2">
      <c r="A1230" s="111">
        <f t="shared" si="611"/>
        <v>45495</v>
      </c>
      <c r="B1230" s="112">
        <f t="shared" si="604"/>
        <v>0</v>
      </c>
      <c r="C1230" s="112">
        <f t="shared" si="617"/>
        <v>0</v>
      </c>
      <c r="D1230" s="113">
        <f t="shared" si="612"/>
        <v>5692.31</v>
      </c>
      <c r="E1230" s="114">
        <f t="shared" si="599"/>
        <v>5739.56</v>
      </c>
      <c r="F1230" s="115">
        <f t="shared" si="600"/>
        <v>45432</v>
      </c>
      <c r="G1230" s="116">
        <f t="shared" si="605"/>
        <v>8.3006723105383262E-3</v>
      </c>
      <c r="H1230" s="117">
        <f t="shared" si="613"/>
        <v>45524</v>
      </c>
      <c r="I1230" s="117">
        <f t="shared" si="606"/>
        <v>45495</v>
      </c>
      <c r="J1230" s="118">
        <f t="shared" si="614"/>
        <v>22</v>
      </c>
      <c r="K1230" s="118">
        <f t="shared" si="603"/>
        <v>22</v>
      </c>
      <c r="L1230" s="8">
        <f t="shared" si="615"/>
        <v>1.0083006699999999</v>
      </c>
      <c r="M1230" s="119">
        <f t="shared" si="602"/>
        <v>1.0083006699999999</v>
      </c>
      <c r="N1230" s="119">
        <f t="shared" si="596"/>
        <v>1.3668541011076776</v>
      </c>
      <c r="O1230" s="112">
        <f t="shared" si="601"/>
        <v>1.3781999</v>
      </c>
      <c r="P1230" s="112">
        <f t="shared" si="607"/>
        <v>0</v>
      </c>
      <c r="Q1230" s="162">
        <f t="shared" si="618"/>
        <v>40</v>
      </c>
      <c r="R1230" s="30">
        <f t="shared" si="619"/>
        <v>0.131024</v>
      </c>
      <c r="S1230" s="112">
        <f t="shared" si="598"/>
        <v>0</v>
      </c>
      <c r="T1230" s="122">
        <f t="shared" si="616"/>
        <v>0.20100000000000001</v>
      </c>
      <c r="U1230" s="120">
        <f t="shared" si="597"/>
        <v>22</v>
      </c>
      <c r="V1230" s="120">
        <v>252</v>
      </c>
      <c r="W1230" s="119">
        <f t="shared" si="608"/>
        <v>1.0161182010000001</v>
      </c>
      <c r="X1230" s="112">
        <f t="shared" si="609"/>
        <v>0</v>
      </c>
      <c r="Y1230" s="112">
        <f t="shared" si="610"/>
        <v>0</v>
      </c>
      <c r="Z1230" s="125" t="str">
        <f t="shared" si="620"/>
        <v>A+J=</v>
      </c>
      <c r="AA1230" s="117">
        <f t="shared" si="621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4"/>
      <c r="DO1230" s="1"/>
      <c r="DP1230" s="1"/>
      <c r="DQ1230" s="1"/>
      <c r="DR1230" s="1"/>
      <c r="DS1230" s="1"/>
      <c r="DT1230" s="1"/>
    </row>
    <row r="1231" spans="1:124" ht="12.75" x14ac:dyDescent="0.2">
      <c r="A1231" s="111">
        <f t="shared" si="611"/>
        <v>45496</v>
      </c>
      <c r="B1231" s="112">
        <f t="shared" si="604"/>
        <v>0</v>
      </c>
      <c r="C1231" s="112">
        <f t="shared" si="617"/>
        <v>0</v>
      </c>
      <c r="D1231" s="113">
        <f t="shared" si="612"/>
        <v>5692.31</v>
      </c>
      <c r="E1231" s="114">
        <f t="shared" si="599"/>
        <v>5739.56</v>
      </c>
      <c r="F1231" s="115">
        <f t="shared" si="600"/>
        <v>45465</v>
      </c>
      <c r="G1231" s="116">
        <f t="shared" si="605"/>
        <v>8.3006723105383262E-3</v>
      </c>
      <c r="H1231" s="117">
        <f t="shared" si="613"/>
        <v>45524</v>
      </c>
      <c r="I1231" s="117">
        <f t="shared" si="606"/>
        <v>45524</v>
      </c>
      <c r="J1231" s="118">
        <f t="shared" si="614"/>
        <v>21</v>
      </c>
      <c r="K1231" s="118">
        <f t="shared" si="603"/>
        <v>1</v>
      </c>
      <c r="L1231" s="8">
        <f t="shared" si="615"/>
        <v>1.00039371</v>
      </c>
      <c r="M1231" s="119">
        <f t="shared" si="602"/>
        <v>1.0083006699999999</v>
      </c>
      <c r="N1231" s="119">
        <f t="shared" si="596"/>
        <v>1.378199905939119</v>
      </c>
      <c r="O1231" s="112">
        <f t="shared" si="601"/>
        <v>1.3787425099999999</v>
      </c>
      <c r="P1231" s="112">
        <f t="shared" si="607"/>
        <v>0</v>
      </c>
      <c r="Q1231" s="162">
        <f t="shared" si="618"/>
        <v>0</v>
      </c>
      <c r="R1231" s="30">
        <f t="shared" si="619"/>
        <v>0</v>
      </c>
      <c r="S1231" s="112">
        <f t="shared" si="598"/>
        <v>0</v>
      </c>
      <c r="T1231" s="122">
        <f t="shared" si="616"/>
        <v>0.20100000000000001</v>
      </c>
      <c r="U1231" s="120">
        <f t="shared" si="597"/>
        <v>1</v>
      </c>
      <c r="V1231" s="120">
        <v>252</v>
      </c>
      <c r="W1231" s="119">
        <f t="shared" si="608"/>
        <v>1.000727068</v>
      </c>
      <c r="X1231" s="112">
        <f t="shared" si="609"/>
        <v>0</v>
      </c>
      <c r="Y1231" s="112">
        <f t="shared" si="610"/>
        <v>0</v>
      </c>
      <c r="Z1231" s="125" t="str">
        <f t="shared" si="620"/>
        <v>A+J=</v>
      </c>
      <c r="AA1231" s="117">
        <f t="shared" si="621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4"/>
      <c r="DO1231" s="1"/>
      <c r="DP1231" s="1"/>
      <c r="DQ1231" s="1"/>
      <c r="DR1231" s="1"/>
      <c r="DS1231" s="1"/>
      <c r="DT1231" s="1"/>
    </row>
    <row r="1232" spans="1:124" ht="12.75" x14ac:dyDescent="0.2">
      <c r="A1232" s="111">
        <f t="shared" si="611"/>
        <v>45497</v>
      </c>
      <c r="B1232" s="112">
        <f t="shared" si="604"/>
        <v>0</v>
      </c>
      <c r="C1232" s="112">
        <f t="shared" si="617"/>
        <v>0</v>
      </c>
      <c r="D1232" s="113">
        <f t="shared" si="612"/>
        <v>5692.31</v>
      </c>
      <c r="E1232" s="114">
        <f t="shared" si="599"/>
        <v>5739.56</v>
      </c>
      <c r="F1232" s="115">
        <f t="shared" si="600"/>
        <v>45465</v>
      </c>
      <c r="G1232" s="116">
        <f t="shared" si="605"/>
        <v>8.3006723105383262E-3</v>
      </c>
      <c r="H1232" s="117">
        <f t="shared" si="613"/>
        <v>45524</v>
      </c>
      <c r="I1232" s="117">
        <f t="shared" si="606"/>
        <v>45524</v>
      </c>
      <c r="J1232" s="118">
        <f t="shared" si="614"/>
        <v>21</v>
      </c>
      <c r="K1232" s="118">
        <f t="shared" si="603"/>
        <v>2</v>
      </c>
      <c r="L1232" s="8">
        <f t="shared" si="615"/>
        <v>1.0007875799999999</v>
      </c>
      <c r="M1232" s="119">
        <f t="shared" si="602"/>
        <v>1.0083006699999999</v>
      </c>
      <c r="N1232" s="119">
        <f t="shared" si="596"/>
        <v>1.378199905939119</v>
      </c>
      <c r="O1232" s="112">
        <f t="shared" si="601"/>
        <v>1.37928534</v>
      </c>
      <c r="P1232" s="112">
        <f t="shared" si="607"/>
        <v>0</v>
      </c>
      <c r="Q1232" s="162">
        <f t="shared" si="618"/>
        <v>0</v>
      </c>
      <c r="R1232" s="30">
        <f t="shared" si="619"/>
        <v>0</v>
      </c>
      <c r="S1232" s="112">
        <f t="shared" si="598"/>
        <v>0</v>
      </c>
      <c r="T1232" s="122">
        <f t="shared" si="616"/>
        <v>0.20100000000000001</v>
      </c>
      <c r="U1232" s="120">
        <f t="shared" si="597"/>
        <v>2</v>
      </c>
      <c r="V1232" s="120">
        <v>252</v>
      </c>
      <c r="W1232" s="119">
        <f t="shared" si="608"/>
        <v>1.0014546639999999</v>
      </c>
      <c r="X1232" s="112">
        <f t="shared" si="609"/>
        <v>0</v>
      </c>
      <c r="Y1232" s="112">
        <f t="shared" si="610"/>
        <v>0</v>
      </c>
      <c r="Z1232" s="125" t="str">
        <f t="shared" si="620"/>
        <v>A+J=</v>
      </c>
      <c r="AA1232" s="117">
        <f t="shared" si="621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4"/>
      <c r="DO1232" s="1"/>
      <c r="DP1232" s="1"/>
      <c r="DQ1232" s="1"/>
      <c r="DR1232" s="1"/>
      <c r="DS1232" s="1"/>
      <c r="DT1232" s="1"/>
    </row>
    <row r="1233" spans="1:124" ht="12.75" x14ac:dyDescent="0.2">
      <c r="A1233" s="111">
        <f t="shared" si="611"/>
        <v>45498</v>
      </c>
      <c r="B1233" s="112">
        <f t="shared" si="604"/>
        <v>0</v>
      </c>
      <c r="C1233" s="112">
        <f t="shared" si="617"/>
        <v>0</v>
      </c>
      <c r="D1233" s="113">
        <f t="shared" si="612"/>
        <v>5692.31</v>
      </c>
      <c r="E1233" s="114">
        <f t="shared" si="599"/>
        <v>5739.56</v>
      </c>
      <c r="F1233" s="115">
        <f t="shared" si="600"/>
        <v>45465</v>
      </c>
      <c r="G1233" s="116">
        <f t="shared" si="605"/>
        <v>8.3006723105383262E-3</v>
      </c>
      <c r="H1233" s="117">
        <f t="shared" si="613"/>
        <v>45524</v>
      </c>
      <c r="I1233" s="117">
        <f t="shared" si="606"/>
        <v>45524</v>
      </c>
      <c r="J1233" s="118">
        <f t="shared" si="614"/>
        <v>21</v>
      </c>
      <c r="K1233" s="118">
        <f t="shared" si="603"/>
        <v>3</v>
      </c>
      <c r="L1233" s="8">
        <f t="shared" si="615"/>
        <v>1.0011816099999999</v>
      </c>
      <c r="M1233" s="119">
        <f t="shared" si="602"/>
        <v>1.0083006699999999</v>
      </c>
      <c r="N1233" s="119">
        <f t="shared" si="596"/>
        <v>1.378199905939119</v>
      </c>
      <c r="O1233" s="112">
        <f t="shared" si="601"/>
        <v>1.3798284000000001</v>
      </c>
      <c r="P1233" s="112">
        <f t="shared" si="607"/>
        <v>0</v>
      </c>
      <c r="Q1233" s="162">
        <f t="shared" si="618"/>
        <v>0</v>
      </c>
      <c r="R1233" s="30">
        <f t="shared" si="619"/>
        <v>0</v>
      </c>
      <c r="S1233" s="112">
        <f t="shared" si="598"/>
        <v>0</v>
      </c>
      <c r="T1233" s="122">
        <f t="shared" si="616"/>
        <v>0.20100000000000001</v>
      </c>
      <c r="U1233" s="120">
        <f t="shared" si="597"/>
        <v>3</v>
      </c>
      <c r="V1233" s="120">
        <v>252</v>
      </c>
      <c r="W1233" s="119">
        <f t="shared" si="608"/>
        <v>1.00218279</v>
      </c>
      <c r="X1233" s="112">
        <f t="shared" si="609"/>
        <v>0</v>
      </c>
      <c r="Y1233" s="112">
        <f t="shared" si="610"/>
        <v>0</v>
      </c>
      <c r="Z1233" s="125" t="str">
        <f t="shared" si="620"/>
        <v>A+J=</v>
      </c>
      <c r="AA1233" s="117">
        <f t="shared" si="621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4"/>
      <c r="DO1233" s="1"/>
      <c r="DP1233" s="1"/>
      <c r="DQ1233" s="1"/>
      <c r="DR1233" s="1"/>
      <c r="DS1233" s="1"/>
      <c r="DT1233" s="1"/>
    </row>
    <row r="1234" spans="1:124" ht="12.75" x14ac:dyDescent="0.2">
      <c r="A1234" s="111">
        <f t="shared" si="611"/>
        <v>45499</v>
      </c>
      <c r="B1234" s="112">
        <f t="shared" si="604"/>
        <v>0</v>
      </c>
      <c r="C1234" s="112">
        <f t="shared" si="617"/>
        <v>0</v>
      </c>
      <c r="D1234" s="113">
        <f t="shared" si="612"/>
        <v>5692.31</v>
      </c>
      <c r="E1234" s="114">
        <f t="shared" si="599"/>
        <v>5739.56</v>
      </c>
      <c r="F1234" s="115">
        <f t="shared" si="600"/>
        <v>45465</v>
      </c>
      <c r="G1234" s="116">
        <f t="shared" si="605"/>
        <v>8.3006723105383262E-3</v>
      </c>
      <c r="H1234" s="117">
        <f t="shared" si="613"/>
        <v>45524</v>
      </c>
      <c r="I1234" s="117">
        <f t="shared" si="606"/>
        <v>45524</v>
      </c>
      <c r="J1234" s="118">
        <f t="shared" si="614"/>
        <v>21</v>
      </c>
      <c r="K1234" s="118">
        <f t="shared" si="603"/>
        <v>4</v>
      </c>
      <c r="L1234" s="8">
        <f t="shared" si="615"/>
        <v>1.00157579</v>
      </c>
      <c r="M1234" s="119">
        <f t="shared" si="602"/>
        <v>1.0083006699999999</v>
      </c>
      <c r="N1234" s="119">
        <f t="shared" si="596"/>
        <v>1.378199905939119</v>
      </c>
      <c r="O1234" s="112">
        <f t="shared" si="601"/>
        <v>1.3803716500000001</v>
      </c>
      <c r="P1234" s="112">
        <f t="shared" si="607"/>
        <v>0</v>
      </c>
      <c r="Q1234" s="162">
        <f t="shared" si="618"/>
        <v>0</v>
      </c>
      <c r="R1234" s="30">
        <f t="shared" si="619"/>
        <v>0</v>
      </c>
      <c r="S1234" s="112">
        <f t="shared" si="598"/>
        <v>0</v>
      </c>
      <c r="T1234" s="122">
        <f t="shared" si="616"/>
        <v>0.20100000000000001</v>
      </c>
      <c r="U1234" s="120">
        <f t="shared" si="597"/>
        <v>4</v>
      </c>
      <c r="V1234" s="120">
        <v>252</v>
      </c>
      <c r="W1234" s="119">
        <f t="shared" si="608"/>
        <v>1.0029114450000001</v>
      </c>
      <c r="X1234" s="112">
        <f t="shared" si="609"/>
        <v>0</v>
      </c>
      <c r="Y1234" s="112">
        <f t="shared" si="610"/>
        <v>0</v>
      </c>
      <c r="Z1234" s="125" t="str">
        <f t="shared" si="620"/>
        <v>A+J=</v>
      </c>
      <c r="AA1234" s="117">
        <f t="shared" si="621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4"/>
      <c r="DO1234" s="1"/>
      <c r="DP1234" s="1"/>
      <c r="DQ1234" s="1"/>
      <c r="DR1234" s="1"/>
      <c r="DS1234" s="1"/>
      <c r="DT1234" s="1"/>
    </row>
    <row r="1235" spans="1:124" ht="12.75" x14ac:dyDescent="0.2">
      <c r="A1235" s="111">
        <f t="shared" si="611"/>
        <v>45500</v>
      </c>
      <c r="B1235" s="112">
        <f t="shared" si="604"/>
        <v>0</v>
      </c>
      <c r="C1235" s="112">
        <f t="shared" si="617"/>
        <v>0</v>
      </c>
      <c r="D1235" s="113">
        <f t="shared" si="612"/>
        <v>5692.31</v>
      </c>
      <c r="E1235" s="114">
        <f t="shared" si="599"/>
        <v>5739.56</v>
      </c>
      <c r="F1235" s="115">
        <f t="shared" si="600"/>
        <v>45465</v>
      </c>
      <c r="G1235" s="116">
        <f t="shared" si="605"/>
        <v>8.3006723105383262E-3</v>
      </c>
      <c r="H1235" s="117">
        <f t="shared" si="613"/>
        <v>45524</v>
      </c>
      <c r="I1235" s="117">
        <f t="shared" si="606"/>
        <v>45524</v>
      </c>
      <c r="J1235" s="118">
        <f t="shared" si="614"/>
        <v>21</v>
      </c>
      <c r="K1235" s="118">
        <f t="shared" si="603"/>
        <v>5</v>
      </c>
      <c r="L1235" s="8">
        <f t="shared" si="615"/>
        <v>1.0019701299999999</v>
      </c>
      <c r="M1235" s="119">
        <f t="shared" si="602"/>
        <v>1.0083006699999999</v>
      </c>
      <c r="N1235" s="119">
        <f t="shared" si="596"/>
        <v>1.378199905939119</v>
      </c>
      <c r="O1235" s="112">
        <f t="shared" si="601"/>
        <v>1.38091513</v>
      </c>
      <c r="P1235" s="112">
        <f t="shared" si="607"/>
        <v>0</v>
      </c>
      <c r="Q1235" s="162">
        <f t="shared" si="618"/>
        <v>0</v>
      </c>
      <c r="R1235" s="30">
        <f t="shared" si="619"/>
        <v>0</v>
      </c>
      <c r="S1235" s="112">
        <f t="shared" si="598"/>
        <v>0</v>
      </c>
      <c r="T1235" s="122">
        <f t="shared" si="616"/>
        <v>0.20100000000000001</v>
      </c>
      <c r="U1235" s="120">
        <f t="shared" si="597"/>
        <v>5</v>
      </c>
      <c r="V1235" s="120">
        <v>252</v>
      </c>
      <c r="W1235" s="119">
        <f t="shared" si="608"/>
        <v>1.00364063</v>
      </c>
      <c r="X1235" s="112">
        <f t="shared" si="609"/>
        <v>0</v>
      </c>
      <c r="Y1235" s="112">
        <f t="shared" si="610"/>
        <v>0</v>
      </c>
      <c r="Z1235" s="125" t="str">
        <f t="shared" si="620"/>
        <v>A+J=</v>
      </c>
      <c r="AA1235" s="117">
        <f t="shared" si="621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4"/>
      <c r="DO1235" s="1"/>
      <c r="DP1235" s="1"/>
      <c r="DQ1235" s="1"/>
      <c r="DR1235" s="1"/>
      <c r="DS1235" s="1"/>
      <c r="DT1235" s="1"/>
    </row>
    <row r="1236" spans="1:124" ht="12.75" x14ac:dyDescent="0.2">
      <c r="A1236" s="111">
        <f t="shared" si="611"/>
        <v>45501</v>
      </c>
      <c r="B1236" s="112">
        <f t="shared" si="604"/>
        <v>0</v>
      </c>
      <c r="C1236" s="112">
        <f t="shared" si="617"/>
        <v>0</v>
      </c>
      <c r="D1236" s="113">
        <f t="shared" si="612"/>
        <v>5692.31</v>
      </c>
      <c r="E1236" s="114">
        <f t="shared" si="599"/>
        <v>5739.56</v>
      </c>
      <c r="F1236" s="115">
        <f t="shared" si="600"/>
        <v>45465</v>
      </c>
      <c r="G1236" s="116">
        <f t="shared" si="605"/>
        <v>8.3006723105383262E-3</v>
      </c>
      <c r="H1236" s="117">
        <f t="shared" si="613"/>
        <v>45524</v>
      </c>
      <c r="I1236" s="117">
        <f t="shared" si="606"/>
        <v>45524</v>
      </c>
      <c r="J1236" s="118">
        <f t="shared" si="614"/>
        <v>21</v>
      </c>
      <c r="K1236" s="118">
        <f t="shared" si="603"/>
        <v>5</v>
      </c>
      <c r="L1236" s="8">
        <f t="shared" si="615"/>
        <v>1.0019701299999999</v>
      </c>
      <c r="M1236" s="119">
        <f t="shared" si="602"/>
        <v>1.0083006699999999</v>
      </c>
      <c r="N1236" s="119">
        <f t="shared" si="596"/>
        <v>1.378199905939119</v>
      </c>
      <c r="O1236" s="112">
        <f t="shared" si="601"/>
        <v>1.38091513</v>
      </c>
      <c r="P1236" s="112">
        <f t="shared" si="607"/>
        <v>0</v>
      </c>
      <c r="Q1236" s="162">
        <f t="shared" si="618"/>
        <v>0</v>
      </c>
      <c r="R1236" s="30">
        <f t="shared" si="619"/>
        <v>0</v>
      </c>
      <c r="S1236" s="112">
        <f t="shared" si="598"/>
        <v>0</v>
      </c>
      <c r="T1236" s="122">
        <f t="shared" si="616"/>
        <v>0.20100000000000001</v>
      </c>
      <c r="U1236" s="120">
        <f t="shared" si="597"/>
        <v>5</v>
      </c>
      <c r="V1236" s="120">
        <v>252</v>
      </c>
      <c r="W1236" s="119">
        <f t="shared" si="608"/>
        <v>1.00364063</v>
      </c>
      <c r="X1236" s="112">
        <f t="shared" si="609"/>
        <v>0</v>
      </c>
      <c r="Y1236" s="112">
        <f t="shared" si="610"/>
        <v>0</v>
      </c>
      <c r="Z1236" s="125" t="str">
        <f t="shared" si="620"/>
        <v>A+J=</v>
      </c>
      <c r="AA1236" s="117">
        <f t="shared" si="621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4"/>
      <c r="DO1236" s="1"/>
      <c r="DP1236" s="1"/>
      <c r="DQ1236" s="1"/>
      <c r="DR1236" s="1"/>
      <c r="DS1236" s="1"/>
      <c r="DT1236" s="1"/>
    </row>
    <row r="1237" spans="1:124" ht="12.75" x14ac:dyDescent="0.2">
      <c r="A1237" s="111">
        <f t="shared" si="611"/>
        <v>45502</v>
      </c>
      <c r="B1237" s="112">
        <f t="shared" si="604"/>
        <v>0</v>
      </c>
      <c r="C1237" s="112">
        <f t="shared" si="617"/>
        <v>0</v>
      </c>
      <c r="D1237" s="113">
        <f t="shared" si="612"/>
        <v>5692.31</v>
      </c>
      <c r="E1237" s="114">
        <f t="shared" si="599"/>
        <v>5739.56</v>
      </c>
      <c r="F1237" s="115">
        <f t="shared" si="600"/>
        <v>45465</v>
      </c>
      <c r="G1237" s="116">
        <f t="shared" si="605"/>
        <v>8.3006723105383262E-3</v>
      </c>
      <c r="H1237" s="117">
        <f t="shared" si="613"/>
        <v>45524</v>
      </c>
      <c r="I1237" s="117">
        <f t="shared" si="606"/>
        <v>45524</v>
      </c>
      <c r="J1237" s="118">
        <f t="shared" si="614"/>
        <v>21</v>
      </c>
      <c r="K1237" s="118">
        <f t="shared" si="603"/>
        <v>5</v>
      </c>
      <c r="L1237" s="8">
        <f t="shared" si="615"/>
        <v>1.0019701299999999</v>
      </c>
      <c r="M1237" s="119">
        <f t="shared" si="602"/>
        <v>1.0083006699999999</v>
      </c>
      <c r="N1237" s="119">
        <f t="shared" si="596"/>
        <v>1.378199905939119</v>
      </c>
      <c r="O1237" s="112">
        <f t="shared" si="601"/>
        <v>1.38091513</v>
      </c>
      <c r="P1237" s="112">
        <f t="shared" si="607"/>
        <v>0</v>
      </c>
      <c r="Q1237" s="162">
        <f t="shared" si="618"/>
        <v>0</v>
      </c>
      <c r="R1237" s="30">
        <f t="shared" si="619"/>
        <v>0</v>
      </c>
      <c r="S1237" s="112">
        <f t="shared" si="598"/>
        <v>0</v>
      </c>
      <c r="T1237" s="122">
        <f t="shared" si="616"/>
        <v>0.20100000000000001</v>
      </c>
      <c r="U1237" s="120">
        <f t="shared" si="597"/>
        <v>5</v>
      </c>
      <c r="V1237" s="120">
        <v>252</v>
      </c>
      <c r="W1237" s="119">
        <f t="shared" si="608"/>
        <v>1.00364063</v>
      </c>
      <c r="X1237" s="112">
        <f t="shared" si="609"/>
        <v>0</v>
      </c>
      <c r="Y1237" s="112">
        <f t="shared" si="610"/>
        <v>0</v>
      </c>
      <c r="Z1237" s="125" t="str">
        <f t="shared" si="620"/>
        <v>A+J=</v>
      </c>
      <c r="AA1237" s="117">
        <f t="shared" si="621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4"/>
      <c r="DO1237" s="1"/>
      <c r="DP1237" s="1"/>
      <c r="DQ1237" s="1"/>
      <c r="DR1237" s="1"/>
      <c r="DS1237" s="1"/>
      <c r="DT1237" s="1"/>
    </row>
    <row r="1238" spans="1:124" ht="12.75" x14ac:dyDescent="0.2">
      <c r="A1238" s="111">
        <f t="shared" si="611"/>
        <v>45503</v>
      </c>
      <c r="B1238" s="112">
        <f t="shared" si="604"/>
        <v>0</v>
      </c>
      <c r="C1238" s="112">
        <f t="shared" si="617"/>
        <v>0</v>
      </c>
      <c r="D1238" s="113">
        <f t="shared" si="612"/>
        <v>5692.31</v>
      </c>
      <c r="E1238" s="114">
        <f t="shared" si="599"/>
        <v>5739.56</v>
      </c>
      <c r="F1238" s="115">
        <f t="shared" si="600"/>
        <v>45465</v>
      </c>
      <c r="G1238" s="116">
        <f t="shared" si="605"/>
        <v>8.3006723105383262E-3</v>
      </c>
      <c r="H1238" s="117">
        <f t="shared" si="613"/>
        <v>45524</v>
      </c>
      <c r="I1238" s="117">
        <f t="shared" si="606"/>
        <v>45524</v>
      </c>
      <c r="J1238" s="118">
        <f t="shared" si="614"/>
        <v>21</v>
      </c>
      <c r="K1238" s="118">
        <f t="shared" si="603"/>
        <v>6</v>
      </c>
      <c r="L1238" s="8">
        <f t="shared" si="615"/>
        <v>1.00236462</v>
      </c>
      <c r="M1238" s="119">
        <f t="shared" si="602"/>
        <v>1.0083006699999999</v>
      </c>
      <c r="N1238" s="119">
        <f t="shared" si="596"/>
        <v>1.378199905939119</v>
      </c>
      <c r="O1238" s="112">
        <f t="shared" si="601"/>
        <v>1.38145882</v>
      </c>
      <c r="P1238" s="112">
        <f t="shared" si="607"/>
        <v>0</v>
      </c>
      <c r="Q1238" s="162">
        <f t="shared" si="618"/>
        <v>0</v>
      </c>
      <c r="R1238" s="30">
        <f t="shared" si="619"/>
        <v>0</v>
      </c>
      <c r="S1238" s="112">
        <f t="shared" si="598"/>
        <v>0</v>
      </c>
      <c r="T1238" s="122">
        <f t="shared" si="616"/>
        <v>0.20100000000000001</v>
      </c>
      <c r="U1238" s="120">
        <f t="shared" si="597"/>
        <v>6</v>
      </c>
      <c r="V1238" s="120">
        <v>252</v>
      </c>
      <c r="W1238" s="119">
        <f t="shared" si="608"/>
        <v>1.0043703450000001</v>
      </c>
      <c r="X1238" s="112">
        <f t="shared" si="609"/>
        <v>0</v>
      </c>
      <c r="Y1238" s="112">
        <f t="shared" si="610"/>
        <v>0</v>
      </c>
      <c r="Z1238" s="125" t="str">
        <f t="shared" si="620"/>
        <v>A+J=</v>
      </c>
      <c r="AA1238" s="117">
        <f t="shared" si="621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4"/>
      <c r="DO1238" s="1"/>
      <c r="DP1238" s="1"/>
      <c r="DQ1238" s="1"/>
      <c r="DR1238" s="1"/>
      <c r="DS1238" s="1"/>
      <c r="DT1238" s="1"/>
    </row>
    <row r="1239" spans="1:124" ht="12.75" x14ac:dyDescent="0.2">
      <c r="A1239" s="111">
        <f t="shared" si="611"/>
        <v>45504</v>
      </c>
      <c r="B1239" s="112">
        <f t="shared" si="604"/>
        <v>0</v>
      </c>
      <c r="C1239" s="112">
        <f t="shared" si="617"/>
        <v>0</v>
      </c>
      <c r="D1239" s="113">
        <f t="shared" si="612"/>
        <v>5692.31</v>
      </c>
      <c r="E1239" s="114">
        <f t="shared" si="599"/>
        <v>5739.56</v>
      </c>
      <c r="F1239" s="115">
        <f t="shared" si="600"/>
        <v>45465</v>
      </c>
      <c r="G1239" s="116">
        <f t="shared" si="605"/>
        <v>8.3006723105383262E-3</v>
      </c>
      <c r="H1239" s="117">
        <f t="shared" si="613"/>
        <v>45524</v>
      </c>
      <c r="I1239" s="117">
        <f t="shared" si="606"/>
        <v>45524</v>
      </c>
      <c r="J1239" s="118">
        <f t="shared" si="614"/>
        <v>21</v>
      </c>
      <c r="K1239" s="118">
        <f t="shared" si="603"/>
        <v>7</v>
      </c>
      <c r="L1239" s="8">
        <f t="shared" si="615"/>
        <v>1.0027592700000001</v>
      </c>
      <c r="M1239" s="119">
        <f t="shared" si="602"/>
        <v>1.0083006699999999</v>
      </c>
      <c r="N1239" s="119">
        <f t="shared" si="596"/>
        <v>1.378199905939119</v>
      </c>
      <c r="O1239" s="112">
        <f t="shared" si="601"/>
        <v>1.38200273</v>
      </c>
      <c r="P1239" s="112">
        <f t="shared" si="607"/>
        <v>0</v>
      </c>
      <c r="Q1239" s="162">
        <f t="shared" si="618"/>
        <v>0</v>
      </c>
      <c r="R1239" s="30">
        <f t="shared" si="619"/>
        <v>0</v>
      </c>
      <c r="S1239" s="112">
        <f t="shared" si="598"/>
        <v>0</v>
      </c>
      <c r="T1239" s="122">
        <f t="shared" si="616"/>
        <v>0.20100000000000001</v>
      </c>
      <c r="U1239" s="120">
        <f t="shared" si="597"/>
        <v>7</v>
      </c>
      <c r="V1239" s="120">
        <v>252</v>
      </c>
      <c r="W1239" s="119">
        <f t="shared" si="608"/>
        <v>1.0051005900000001</v>
      </c>
      <c r="X1239" s="112">
        <f t="shared" si="609"/>
        <v>0</v>
      </c>
      <c r="Y1239" s="112">
        <f t="shared" si="610"/>
        <v>0</v>
      </c>
      <c r="Z1239" s="125" t="str">
        <f t="shared" si="620"/>
        <v>A+J=</v>
      </c>
      <c r="AA1239" s="117">
        <f t="shared" si="621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4"/>
      <c r="DO1239" s="1"/>
      <c r="DP1239" s="1"/>
      <c r="DQ1239" s="1"/>
      <c r="DR1239" s="1"/>
      <c r="DS1239" s="1"/>
      <c r="DT1239" s="1"/>
    </row>
    <row r="1240" spans="1:124" ht="12.75" x14ac:dyDescent="0.2">
      <c r="A1240" s="111">
        <f t="shared" si="611"/>
        <v>45505</v>
      </c>
      <c r="B1240" s="112">
        <f t="shared" si="604"/>
        <v>0</v>
      </c>
      <c r="C1240" s="112">
        <f t="shared" si="617"/>
        <v>0</v>
      </c>
      <c r="D1240" s="113">
        <f t="shared" si="612"/>
        <v>5692.31</v>
      </c>
      <c r="E1240" s="114">
        <f t="shared" si="599"/>
        <v>5739.56</v>
      </c>
      <c r="F1240" s="115">
        <f t="shared" si="600"/>
        <v>45465</v>
      </c>
      <c r="G1240" s="116">
        <f t="shared" si="605"/>
        <v>8.3006723105383262E-3</v>
      </c>
      <c r="H1240" s="117">
        <f t="shared" si="613"/>
        <v>45524</v>
      </c>
      <c r="I1240" s="117">
        <f t="shared" si="606"/>
        <v>45524</v>
      </c>
      <c r="J1240" s="118">
        <f t="shared" si="614"/>
        <v>21</v>
      </c>
      <c r="K1240" s="118">
        <f t="shared" si="603"/>
        <v>8</v>
      </c>
      <c r="L1240" s="8">
        <f t="shared" si="615"/>
        <v>1.0031540699999999</v>
      </c>
      <c r="M1240" s="119">
        <f t="shared" si="602"/>
        <v>1.0083006699999999</v>
      </c>
      <c r="N1240" s="119">
        <f t="shared" si="596"/>
        <v>1.378199905939119</v>
      </c>
      <c r="O1240" s="112">
        <f t="shared" si="601"/>
        <v>1.3825468400000001</v>
      </c>
      <c r="P1240" s="112">
        <f t="shared" si="607"/>
        <v>0</v>
      </c>
      <c r="Q1240" s="162">
        <f t="shared" si="618"/>
        <v>0</v>
      </c>
      <c r="R1240" s="30">
        <f t="shared" si="619"/>
        <v>0</v>
      </c>
      <c r="S1240" s="112">
        <f t="shared" si="598"/>
        <v>0</v>
      </c>
      <c r="T1240" s="122">
        <f t="shared" si="616"/>
        <v>0.20100000000000001</v>
      </c>
      <c r="U1240" s="120">
        <f t="shared" si="597"/>
        <v>8</v>
      </c>
      <c r="V1240" s="120">
        <v>252</v>
      </c>
      <c r="W1240" s="119">
        <f t="shared" si="608"/>
        <v>1.005831366</v>
      </c>
      <c r="X1240" s="112">
        <f t="shared" si="609"/>
        <v>0</v>
      </c>
      <c r="Y1240" s="112">
        <f t="shared" si="610"/>
        <v>0</v>
      </c>
      <c r="Z1240" s="125" t="str">
        <f t="shared" si="620"/>
        <v>A+J=</v>
      </c>
      <c r="AA1240" s="117">
        <f t="shared" si="621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4"/>
      <c r="DO1240" s="1"/>
      <c r="DP1240" s="1"/>
      <c r="DQ1240" s="1"/>
      <c r="DR1240" s="1"/>
      <c r="DS1240" s="1"/>
      <c r="DT1240" s="1"/>
    </row>
    <row r="1241" spans="1:124" ht="12.75" x14ac:dyDescent="0.2">
      <c r="A1241" s="111">
        <f t="shared" si="611"/>
        <v>45506</v>
      </c>
      <c r="B1241" s="112">
        <f t="shared" si="604"/>
        <v>0</v>
      </c>
      <c r="C1241" s="112">
        <f t="shared" si="617"/>
        <v>0</v>
      </c>
      <c r="D1241" s="113">
        <f t="shared" si="612"/>
        <v>5692.31</v>
      </c>
      <c r="E1241" s="114">
        <f t="shared" si="599"/>
        <v>5739.56</v>
      </c>
      <c r="F1241" s="115">
        <f t="shared" si="600"/>
        <v>45465</v>
      </c>
      <c r="G1241" s="116">
        <f t="shared" si="605"/>
        <v>8.3006723105383262E-3</v>
      </c>
      <c r="H1241" s="117">
        <f t="shared" si="613"/>
        <v>45524</v>
      </c>
      <c r="I1241" s="117">
        <f t="shared" si="606"/>
        <v>45524</v>
      </c>
      <c r="J1241" s="118">
        <f t="shared" si="614"/>
        <v>21</v>
      </c>
      <c r="K1241" s="118">
        <f t="shared" si="603"/>
        <v>9</v>
      </c>
      <c r="L1241" s="8">
        <f t="shared" si="615"/>
        <v>1.0035490300000001</v>
      </c>
      <c r="M1241" s="119">
        <f t="shared" si="602"/>
        <v>1.0083006699999999</v>
      </c>
      <c r="N1241" s="119">
        <f t="shared" si="596"/>
        <v>1.378199905939119</v>
      </c>
      <c r="O1241" s="112">
        <f t="shared" si="601"/>
        <v>1.3830911699999999</v>
      </c>
      <c r="P1241" s="112">
        <f t="shared" si="607"/>
        <v>0</v>
      </c>
      <c r="Q1241" s="162">
        <f t="shared" si="618"/>
        <v>0</v>
      </c>
      <c r="R1241" s="30">
        <f t="shared" si="619"/>
        <v>0</v>
      </c>
      <c r="S1241" s="112">
        <f t="shared" si="598"/>
        <v>0</v>
      </c>
      <c r="T1241" s="122">
        <f t="shared" si="616"/>
        <v>0.20100000000000001</v>
      </c>
      <c r="U1241" s="120">
        <f t="shared" si="597"/>
        <v>9</v>
      </c>
      <c r="V1241" s="120">
        <v>252</v>
      </c>
      <c r="W1241" s="119">
        <f t="shared" si="608"/>
        <v>1.006562674</v>
      </c>
      <c r="X1241" s="112">
        <f t="shared" si="609"/>
        <v>0</v>
      </c>
      <c r="Y1241" s="112">
        <f t="shared" si="610"/>
        <v>0</v>
      </c>
      <c r="Z1241" s="125" t="str">
        <f t="shared" si="620"/>
        <v>A+J=</v>
      </c>
      <c r="AA1241" s="117">
        <f t="shared" si="621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4"/>
      <c r="DO1241" s="1"/>
      <c r="DP1241" s="1"/>
      <c r="DQ1241" s="1"/>
      <c r="DR1241" s="1"/>
      <c r="DS1241" s="1"/>
      <c r="DT1241" s="1"/>
    </row>
    <row r="1242" spans="1:124" ht="12.75" x14ac:dyDescent="0.2">
      <c r="A1242" s="111">
        <f t="shared" si="611"/>
        <v>45507</v>
      </c>
      <c r="B1242" s="112">
        <f t="shared" si="604"/>
        <v>0</v>
      </c>
      <c r="C1242" s="112">
        <f t="shared" si="617"/>
        <v>0</v>
      </c>
      <c r="D1242" s="113">
        <f t="shared" si="612"/>
        <v>5692.31</v>
      </c>
      <c r="E1242" s="114">
        <f t="shared" si="599"/>
        <v>5739.56</v>
      </c>
      <c r="F1242" s="115">
        <f t="shared" si="600"/>
        <v>45465</v>
      </c>
      <c r="G1242" s="116">
        <f t="shared" si="605"/>
        <v>8.3006723105383262E-3</v>
      </c>
      <c r="H1242" s="117">
        <f t="shared" si="613"/>
        <v>45524</v>
      </c>
      <c r="I1242" s="117">
        <f t="shared" si="606"/>
        <v>45524</v>
      </c>
      <c r="J1242" s="118">
        <f t="shared" si="614"/>
        <v>21</v>
      </c>
      <c r="K1242" s="118">
        <f t="shared" si="603"/>
        <v>10</v>
      </c>
      <c r="L1242" s="8">
        <f t="shared" si="615"/>
        <v>1.00394414</v>
      </c>
      <c r="M1242" s="119">
        <f t="shared" si="602"/>
        <v>1.0083006699999999</v>
      </c>
      <c r="N1242" s="119">
        <f t="shared" si="596"/>
        <v>1.378199905939119</v>
      </c>
      <c r="O1242" s="112">
        <f t="shared" si="601"/>
        <v>1.3836357100000001</v>
      </c>
      <c r="P1242" s="112">
        <f t="shared" si="607"/>
        <v>0</v>
      </c>
      <c r="Q1242" s="162">
        <f t="shared" si="618"/>
        <v>0</v>
      </c>
      <c r="R1242" s="30">
        <f t="shared" si="619"/>
        <v>0</v>
      </c>
      <c r="S1242" s="112">
        <f t="shared" si="598"/>
        <v>0</v>
      </c>
      <c r="T1242" s="122">
        <f t="shared" si="616"/>
        <v>0.20100000000000001</v>
      </c>
      <c r="U1242" s="120">
        <f t="shared" si="597"/>
        <v>10</v>
      </c>
      <c r="V1242" s="120">
        <v>252</v>
      </c>
      <c r="W1242" s="119">
        <f t="shared" si="608"/>
        <v>1.007294514</v>
      </c>
      <c r="X1242" s="112">
        <f t="shared" si="609"/>
        <v>0</v>
      </c>
      <c r="Y1242" s="112">
        <f t="shared" si="610"/>
        <v>0</v>
      </c>
      <c r="Z1242" s="125" t="str">
        <f t="shared" si="620"/>
        <v>A+J=</v>
      </c>
      <c r="AA1242" s="117">
        <f t="shared" si="621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4"/>
      <c r="DO1242" s="1"/>
      <c r="DP1242" s="1"/>
      <c r="DQ1242" s="1"/>
      <c r="DR1242" s="1"/>
      <c r="DS1242" s="1"/>
      <c r="DT1242" s="1"/>
    </row>
    <row r="1243" spans="1:124" ht="12.75" x14ac:dyDescent="0.2">
      <c r="A1243" s="111">
        <f t="shared" si="611"/>
        <v>45508</v>
      </c>
      <c r="B1243" s="112">
        <f t="shared" si="604"/>
        <v>0</v>
      </c>
      <c r="C1243" s="112">
        <f t="shared" si="617"/>
        <v>0</v>
      </c>
      <c r="D1243" s="113">
        <f t="shared" si="612"/>
        <v>5692.31</v>
      </c>
      <c r="E1243" s="114">
        <f t="shared" si="599"/>
        <v>5739.56</v>
      </c>
      <c r="F1243" s="115">
        <f t="shared" si="600"/>
        <v>45465</v>
      </c>
      <c r="G1243" s="116">
        <f t="shared" si="605"/>
        <v>8.3006723105383262E-3</v>
      </c>
      <c r="H1243" s="117">
        <f t="shared" si="613"/>
        <v>45524</v>
      </c>
      <c r="I1243" s="117">
        <f t="shared" si="606"/>
        <v>45524</v>
      </c>
      <c r="J1243" s="118">
        <f t="shared" si="614"/>
        <v>21</v>
      </c>
      <c r="K1243" s="118">
        <f t="shared" si="603"/>
        <v>10</v>
      </c>
      <c r="L1243" s="8">
        <f t="shared" si="615"/>
        <v>1.00394414</v>
      </c>
      <c r="M1243" s="119">
        <f t="shared" si="602"/>
        <v>1.0083006699999999</v>
      </c>
      <c r="N1243" s="119">
        <f t="shared" si="596"/>
        <v>1.378199905939119</v>
      </c>
      <c r="O1243" s="112">
        <f t="shared" si="601"/>
        <v>1.3836357100000001</v>
      </c>
      <c r="P1243" s="112">
        <f t="shared" si="607"/>
        <v>0</v>
      </c>
      <c r="Q1243" s="162">
        <f t="shared" si="618"/>
        <v>0</v>
      </c>
      <c r="R1243" s="30">
        <f t="shared" si="619"/>
        <v>0</v>
      </c>
      <c r="S1243" s="112">
        <f t="shared" si="598"/>
        <v>0</v>
      </c>
      <c r="T1243" s="122">
        <f t="shared" si="616"/>
        <v>0.20100000000000001</v>
      </c>
      <c r="U1243" s="120">
        <f t="shared" si="597"/>
        <v>10</v>
      </c>
      <c r="V1243" s="120">
        <v>252</v>
      </c>
      <c r="W1243" s="119">
        <f t="shared" si="608"/>
        <v>1.007294514</v>
      </c>
      <c r="X1243" s="112">
        <f t="shared" si="609"/>
        <v>0</v>
      </c>
      <c r="Y1243" s="112">
        <f t="shared" si="610"/>
        <v>0</v>
      </c>
      <c r="Z1243" s="125" t="str">
        <f t="shared" si="620"/>
        <v>A+J=</v>
      </c>
      <c r="AA1243" s="117">
        <f t="shared" si="621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4"/>
      <c r="DO1243" s="1"/>
      <c r="DP1243" s="1"/>
      <c r="DQ1243" s="1"/>
      <c r="DR1243" s="1"/>
      <c r="DS1243" s="1"/>
      <c r="DT1243" s="1"/>
    </row>
    <row r="1244" spans="1:124" ht="12.75" x14ac:dyDescent="0.2">
      <c r="A1244" s="111">
        <f t="shared" si="611"/>
        <v>45509</v>
      </c>
      <c r="B1244" s="112">
        <f t="shared" si="604"/>
        <v>0</v>
      </c>
      <c r="C1244" s="112">
        <f t="shared" si="617"/>
        <v>0</v>
      </c>
      <c r="D1244" s="113">
        <f t="shared" si="612"/>
        <v>5692.31</v>
      </c>
      <c r="E1244" s="114">
        <f t="shared" si="599"/>
        <v>5739.56</v>
      </c>
      <c r="F1244" s="115">
        <f t="shared" si="600"/>
        <v>45465</v>
      </c>
      <c r="G1244" s="116">
        <f t="shared" si="605"/>
        <v>8.3006723105383262E-3</v>
      </c>
      <c r="H1244" s="117">
        <f t="shared" si="613"/>
        <v>45524</v>
      </c>
      <c r="I1244" s="117">
        <f t="shared" si="606"/>
        <v>45524</v>
      </c>
      <c r="J1244" s="118">
        <f t="shared" si="614"/>
        <v>21</v>
      </c>
      <c r="K1244" s="118">
        <f t="shared" si="603"/>
        <v>10</v>
      </c>
      <c r="L1244" s="8">
        <f t="shared" si="615"/>
        <v>1.00394414</v>
      </c>
      <c r="M1244" s="119">
        <f t="shared" si="602"/>
        <v>1.0083006699999999</v>
      </c>
      <c r="N1244" s="119">
        <f t="shared" si="596"/>
        <v>1.378199905939119</v>
      </c>
      <c r="O1244" s="112">
        <f t="shared" si="601"/>
        <v>1.3836357100000001</v>
      </c>
      <c r="P1244" s="112">
        <f t="shared" si="607"/>
        <v>0</v>
      </c>
      <c r="Q1244" s="162">
        <f t="shared" si="618"/>
        <v>0</v>
      </c>
      <c r="R1244" s="30">
        <f t="shared" si="619"/>
        <v>0</v>
      </c>
      <c r="S1244" s="112">
        <f t="shared" si="598"/>
        <v>0</v>
      </c>
      <c r="T1244" s="122">
        <f t="shared" si="616"/>
        <v>0.20100000000000001</v>
      </c>
      <c r="U1244" s="120">
        <f t="shared" si="597"/>
        <v>10</v>
      </c>
      <c r="V1244" s="120">
        <v>252</v>
      </c>
      <c r="W1244" s="119">
        <f t="shared" si="608"/>
        <v>1.007294514</v>
      </c>
      <c r="X1244" s="112">
        <f t="shared" si="609"/>
        <v>0</v>
      </c>
      <c r="Y1244" s="112">
        <f t="shared" si="610"/>
        <v>0</v>
      </c>
      <c r="Z1244" s="125" t="str">
        <f t="shared" si="620"/>
        <v>A+J=</v>
      </c>
      <c r="AA1244" s="117">
        <f t="shared" si="621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4"/>
      <c r="DO1244" s="1"/>
      <c r="DP1244" s="1"/>
      <c r="DQ1244" s="1"/>
      <c r="DR1244" s="1"/>
      <c r="DS1244" s="1"/>
      <c r="DT1244" s="1"/>
    </row>
    <row r="1245" spans="1:124" ht="12.75" x14ac:dyDescent="0.2">
      <c r="A1245" s="111">
        <f t="shared" si="611"/>
        <v>45510</v>
      </c>
      <c r="B1245" s="112">
        <f t="shared" si="604"/>
        <v>0</v>
      </c>
      <c r="C1245" s="112">
        <f t="shared" si="617"/>
        <v>0</v>
      </c>
      <c r="D1245" s="113">
        <f t="shared" si="612"/>
        <v>5692.31</v>
      </c>
      <c r="E1245" s="114">
        <f t="shared" si="599"/>
        <v>5739.56</v>
      </c>
      <c r="F1245" s="115">
        <f t="shared" si="600"/>
        <v>45465</v>
      </c>
      <c r="G1245" s="116">
        <f t="shared" si="605"/>
        <v>8.3006723105383262E-3</v>
      </c>
      <c r="H1245" s="117">
        <f t="shared" si="613"/>
        <v>45524</v>
      </c>
      <c r="I1245" s="117">
        <f t="shared" si="606"/>
        <v>45524</v>
      </c>
      <c r="J1245" s="118">
        <f t="shared" si="614"/>
        <v>21</v>
      </c>
      <c r="K1245" s="118">
        <f t="shared" si="603"/>
        <v>11</v>
      </c>
      <c r="L1245" s="8">
        <f t="shared" si="615"/>
        <v>1.00433941</v>
      </c>
      <c r="M1245" s="119">
        <f t="shared" si="602"/>
        <v>1.0083006699999999</v>
      </c>
      <c r="N1245" s="119">
        <f t="shared" si="596"/>
        <v>1.378199905939119</v>
      </c>
      <c r="O1245" s="112">
        <f t="shared" si="601"/>
        <v>1.3841804799999999</v>
      </c>
      <c r="P1245" s="112">
        <f t="shared" si="607"/>
        <v>0</v>
      </c>
      <c r="Q1245" s="162">
        <f t="shared" si="618"/>
        <v>0</v>
      </c>
      <c r="R1245" s="30">
        <f t="shared" si="619"/>
        <v>0</v>
      </c>
      <c r="S1245" s="112">
        <f t="shared" si="598"/>
        <v>0</v>
      </c>
      <c r="T1245" s="122">
        <f t="shared" si="616"/>
        <v>0.20100000000000001</v>
      </c>
      <c r="U1245" s="120">
        <f t="shared" si="597"/>
        <v>11</v>
      </c>
      <c r="V1245" s="120">
        <v>252</v>
      </c>
      <c r="W1245" s="119">
        <f t="shared" si="608"/>
        <v>1.008026885</v>
      </c>
      <c r="X1245" s="112">
        <f t="shared" si="609"/>
        <v>0</v>
      </c>
      <c r="Y1245" s="112">
        <f t="shared" si="610"/>
        <v>0</v>
      </c>
      <c r="Z1245" s="125" t="str">
        <f t="shared" si="620"/>
        <v>A+J=</v>
      </c>
      <c r="AA1245" s="117">
        <f t="shared" si="621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4"/>
      <c r="DO1245" s="1"/>
      <c r="DP1245" s="1"/>
      <c r="DQ1245" s="1"/>
      <c r="DR1245" s="1"/>
      <c r="DS1245" s="1"/>
      <c r="DT1245" s="1"/>
    </row>
    <row r="1246" spans="1:124" ht="12.75" x14ac:dyDescent="0.2">
      <c r="A1246" s="111">
        <f t="shared" si="611"/>
        <v>45511</v>
      </c>
      <c r="B1246" s="112">
        <f t="shared" si="604"/>
        <v>0</v>
      </c>
      <c r="C1246" s="112">
        <f t="shared" si="617"/>
        <v>0</v>
      </c>
      <c r="D1246" s="113">
        <f t="shared" si="612"/>
        <v>5692.31</v>
      </c>
      <c r="E1246" s="114">
        <f t="shared" si="599"/>
        <v>5739.56</v>
      </c>
      <c r="F1246" s="115">
        <f t="shared" si="600"/>
        <v>45465</v>
      </c>
      <c r="G1246" s="116">
        <f t="shared" si="605"/>
        <v>8.3006723105383262E-3</v>
      </c>
      <c r="H1246" s="117">
        <f t="shared" si="613"/>
        <v>45524</v>
      </c>
      <c r="I1246" s="117">
        <f t="shared" si="606"/>
        <v>45524</v>
      </c>
      <c r="J1246" s="118">
        <f t="shared" si="614"/>
        <v>21</v>
      </c>
      <c r="K1246" s="118">
        <f t="shared" si="603"/>
        <v>12</v>
      </c>
      <c r="L1246" s="8">
        <f t="shared" si="615"/>
        <v>1.0047348300000001</v>
      </c>
      <c r="M1246" s="119">
        <f t="shared" si="602"/>
        <v>1.0083006699999999</v>
      </c>
      <c r="N1246" s="119">
        <f t="shared" si="596"/>
        <v>1.378199905939119</v>
      </c>
      <c r="O1246" s="112">
        <f t="shared" si="601"/>
        <v>1.38472544</v>
      </c>
      <c r="P1246" s="112">
        <f t="shared" si="607"/>
        <v>0</v>
      </c>
      <c r="Q1246" s="162">
        <f t="shared" si="618"/>
        <v>0</v>
      </c>
      <c r="R1246" s="30">
        <f t="shared" si="619"/>
        <v>0</v>
      </c>
      <c r="S1246" s="112">
        <f t="shared" si="598"/>
        <v>0</v>
      </c>
      <c r="T1246" s="122">
        <f t="shared" si="616"/>
        <v>0.20100000000000001</v>
      </c>
      <c r="U1246" s="120">
        <f t="shared" si="597"/>
        <v>12</v>
      </c>
      <c r="V1246" s="120">
        <v>252</v>
      </c>
      <c r="W1246" s="119">
        <f t="shared" si="608"/>
        <v>1.008759789</v>
      </c>
      <c r="X1246" s="112">
        <f t="shared" si="609"/>
        <v>0</v>
      </c>
      <c r="Y1246" s="112">
        <f t="shared" si="610"/>
        <v>0</v>
      </c>
      <c r="Z1246" s="125" t="str">
        <f t="shared" si="620"/>
        <v>A+J=</v>
      </c>
      <c r="AA1246" s="117">
        <f t="shared" si="621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4"/>
      <c r="DO1246" s="1"/>
      <c r="DP1246" s="1"/>
      <c r="DQ1246" s="1"/>
      <c r="DR1246" s="1"/>
      <c r="DS1246" s="1"/>
      <c r="DT1246" s="1"/>
    </row>
    <row r="1247" spans="1:124" ht="12.75" x14ac:dyDescent="0.2">
      <c r="A1247" s="111">
        <f t="shared" si="611"/>
        <v>45512</v>
      </c>
      <c r="B1247" s="112">
        <f t="shared" si="604"/>
        <v>0</v>
      </c>
      <c r="C1247" s="112">
        <f t="shared" si="617"/>
        <v>0</v>
      </c>
      <c r="D1247" s="113">
        <f t="shared" si="612"/>
        <v>5692.31</v>
      </c>
      <c r="E1247" s="114">
        <f t="shared" si="599"/>
        <v>5739.56</v>
      </c>
      <c r="F1247" s="115">
        <f t="shared" si="600"/>
        <v>45465</v>
      </c>
      <c r="G1247" s="116">
        <f t="shared" si="605"/>
        <v>8.3006723105383262E-3</v>
      </c>
      <c r="H1247" s="117">
        <f t="shared" si="613"/>
        <v>45524</v>
      </c>
      <c r="I1247" s="117">
        <f t="shared" si="606"/>
        <v>45524</v>
      </c>
      <c r="J1247" s="118">
        <f t="shared" si="614"/>
        <v>21</v>
      </c>
      <c r="K1247" s="118">
        <f t="shared" si="603"/>
        <v>13</v>
      </c>
      <c r="L1247" s="8">
        <f t="shared" si="615"/>
        <v>1.00513041</v>
      </c>
      <c r="M1247" s="119">
        <f t="shared" si="602"/>
        <v>1.0083006699999999</v>
      </c>
      <c r="N1247" s="119">
        <f t="shared" ref="N1247:N1310" si="622">IF(I1247&gt;I1246,N1246*M1247,N1246)</f>
        <v>1.378199905939119</v>
      </c>
      <c r="O1247" s="112">
        <f t="shared" si="601"/>
        <v>1.3852706299999999</v>
      </c>
      <c r="P1247" s="112">
        <f t="shared" si="607"/>
        <v>0</v>
      </c>
      <c r="Q1247" s="162">
        <f t="shared" si="618"/>
        <v>0</v>
      </c>
      <c r="R1247" s="30">
        <f t="shared" si="619"/>
        <v>0</v>
      </c>
      <c r="S1247" s="112">
        <f t="shared" si="598"/>
        <v>0</v>
      </c>
      <c r="T1247" s="122">
        <f t="shared" si="616"/>
        <v>0.20100000000000001</v>
      </c>
      <c r="U1247" s="120">
        <f t="shared" si="597"/>
        <v>13</v>
      </c>
      <c r="V1247" s="120">
        <v>252</v>
      </c>
      <c r="W1247" s="119">
        <f t="shared" si="608"/>
        <v>1.009493226</v>
      </c>
      <c r="X1247" s="112">
        <f t="shared" si="609"/>
        <v>0</v>
      </c>
      <c r="Y1247" s="112">
        <f t="shared" si="610"/>
        <v>0</v>
      </c>
      <c r="Z1247" s="125" t="str">
        <f t="shared" si="620"/>
        <v>A+J=</v>
      </c>
      <c r="AA1247" s="117">
        <f t="shared" si="621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4"/>
      <c r="DO1247" s="1"/>
      <c r="DP1247" s="1"/>
      <c r="DQ1247" s="1"/>
      <c r="DR1247" s="1"/>
      <c r="DS1247" s="1"/>
      <c r="DT1247" s="1"/>
    </row>
    <row r="1248" spans="1:124" ht="12.75" x14ac:dyDescent="0.2">
      <c r="A1248" s="111">
        <f t="shared" si="611"/>
        <v>45513</v>
      </c>
      <c r="B1248" s="112">
        <f t="shared" si="604"/>
        <v>0</v>
      </c>
      <c r="C1248" s="112">
        <f t="shared" si="617"/>
        <v>0</v>
      </c>
      <c r="D1248" s="113">
        <f t="shared" si="612"/>
        <v>5692.31</v>
      </c>
      <c r="E1248" s="114">
        <f t="shared" si="599"/>
        <v>5739.56</v>
      </c>
      <c r="F1248" s="115">
        <f t="shared" si="600"/>
        <v>45465</v>
      </c>
      <c r="G1248" s="116">
        <f t="shared" si="605"/>
        <v>8.3006723105383262E-3</v>
      </c>
      <c r="H1248" s="117">
        <f t="shared" si="613"/>
        <v>45524</v>
      </c>
      <c r="I1248" s="117">
        <f t="shared" si="606"/>
        <v>45524</v>
      </c>
      <c r="J1248" s="118">
        <f t="shared" si="614"/>
        <v>21</v>
      </c>
      <c r="K1248" s="118">
        <f t="shared" si="603"/>
        <v>14</v>
      </c>
      <c r="L1248" s="8">
        <f t="shared" si="615"/>
        <v>1.0055261499999999</v>
      </c>
      <c r="M1248" s="119">
        <f t="shared" si="602"/>
        <v>1.0083006699999999</v>
      </c>
      <c r="N1248" s="119">
        <f t="shared" si="622"/>
        <v>1.378199905939119</v>
      </c>
      <c r="O1248" s="112">
        <f t="shared" si="601"/>
        <v>1.3858160399999999</v>
      </c>
      <c r="P1248" s="112">
        <f t="shared" si="607"/>
        <v>0</v>
      </c>
      <c r="Q1248" s="162">
        <f t="shared" si="618"/>
        <v>0</v>
      </c>
      <c r="R1248" s="30">
        <f t="shared" si="619"/>
        <v>0</v>
      </c>
      <c r="S1248" s="112">
        <f t="shared" si="598"/>
        <v>0</v>
      </c>
      <c r="T1248" s="122">
        <f t="shared" si="616"/>
        <v>0.20100000000000001</v>
      </c>
      <c r="U1248" s="120">
        <f t="shared" si="597"/>
        <v>14</v>
      </c>
      <c r="V1248" s="120">
        <v>252</v>
      </c>
      <c r="W1248" s="119">
        <f t="shared" si="608"/>
        <v>1.010227196</v>
      </c>
      <c r="X1248" s="112">
        <f t="shared" si="609"/>
        <v>0</v>
      </c>
      <c r="Y1248" s="112">
        <f t="shared" si="610"/>
        <v>0</v>
      </c>
      <c r="Z1248" s="125" t="str">
        <f t="shared" si="620"/>
        <v>A+J=</v>
      </c>
      <c r="AA1248" s="117">
        <f t="shared" si="621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4"/>
      <c r="DO1248" s="1"/>
      <c r="DP1248" s="1"/>
      <c r="DQ1248" s="1"/>
      <c r="DR1248" s="1"/>
      <c r="DS1248" s="1"/>
      <c r="DT1248" s="1"/>
    </row>
    <row r="1249" spans="1:124" ht="12.75" x14ac:dyDescent="0.2">
      <c r="A1249" s="111">
        <f t="shared" si="611"/>
        <v>45514</v>
      </c>
      <c r="B1249" s="112">
        <f t="shared" si="604"/>
        <v>0</v>
      </c>
      <c r="C1249" s="112">
        <f t="shared" si="617"/>
        <v>0</v>
      </c>
      <c r="D1249" s="113">
        <f t="shared" si="612"/>
        <v>5692.31</v>
      </c>
      <c r="E1249" s="114">
        <f t="shared" si="599"/>
        <v>5739.56</v>
      </c>
      <c r="F1249" s="115">
        <f t="shared" si="600"/>
        <v>45465</v>
      </c>
      <c r="G1249" s="116">
        <f t="shared" si="605"/>
        <v>8.3006723105383262E-3</v>
      </c>
      <c r="H1249" s="117">
        <f t="shared" si="613"/>
        <v>45524</v>
      </c>
      <c r="I1249" s="117">
        <f t="shared" si="606"/>
        <v>45524</v>
      </c>
      <c r="J1249" s="118">
        <f t="shared" si="614"/>
        <v>21</v>
      </c>
      <c r="K1249" s="118">
        <f t="shared" si="603"/>
        <v>15</v>
      </c>
      <c r="L1249" s="8">
        <f t="shared" si="615"/>
        <v>1.00592204</v>
      </c>
      <c r="M1249" s="119">
        <f t="shared" si="602"/>
        <v>1.0083006699999999</v>
      </c>
      <c r="N1249" s="119">
        <f t="shared" si="622"/>
        <v>1.378199905939119</v>
      </c>
      <c r="O1249" s="112">
        <f t="shared" si="601"/>
        <v>1.3863616599999999</v>
      </c>
      <c r="P1249" s="112">
        <f t="shared" si="607"/>
        <v>0</v>
      </c>
      <c r="Q1249" s="162">
        <f t="shared" si="618"/>
        <v>0</v>
      </c>
      <c r="R1249" s="30">
        <f t="shared" si="619"/>
        <v>0</v>
      </c>
      <c r="S1249" s="112">
        <f t="shared" si="598"/>
        <v>0</v>
      </c>
      <c r="T1249" s="122">
        <f t="shared" si="616"/>
        <v>0.20100000000000001</v>
      </c>
      <c r="U1249" s="120">
        <f t="shared" si="597"/>
        <v>15</v>
      </c>
      <c r="V1249" s="120">
        <v>252</v>
      </c>
      <c r="W1249" s="119">
        <f t="shared" si="608"/>
        <v>1.0109617</v>
      </c>
      <c r="X1249" s="112">
        <f t="shared" si="609"/>
        <v>0</v>
      </c>
      <c r="Y1249" s="112">
        <f t="shared" si="610"/>
        <v>0</v>
      </c>
      <c r="Z1249" s="125" t="str">
        <f t="shared" si="620"/>
        <v>A+J=</v>
      </c>
      <c r="AA1249" s="117">
        <f t="shared" si="621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4"/>
      <c r="DO1249" s="1"/>
      <c r="DP1249" s="1"/>
      <c r="DQ1249" s="1"/>
      <c r="DR1249" s="1"/>
      <c r="DS1249" s="1"/>
      <c r="DT1249" s="1"/>
    </row>
    <row r="1250" spans="1:124" ht="12.75" x14ac:dyDescent="0.2">
      <c r="A1250" s="111">
        <f t="shared" si="611"/>
        <v>45515</v>
      </c>
      <c r="B1250" s="112">
        <f t="shared" si="604"/>
        <v>0</v>
      </c>
      <c r="C1250" s="112">
        <f t="shared" si="617"/>
        <v>0</v>
      </c>
      <c r="D1250" s="113">
        <f t="shared" si="612"/>
        <v>5692.31</v>
      </c>
      <c r="E1250" s="114">
        <f t="shared" si="599"/>
        <v>5739.56</v>
      </c>
      <c r="F1250" s="115">
        <f t="shared" si="600"/>
        <v>45465</v>
      </c>
      <c r="G1250" s="116">
        <f t="shared" si="605"/>
        <v>8.3006723105383262E-3</v>
      </c>
      <c r="H1250" s="117">
        <f t="shared" si="613"/>
        <v>45524</v>
      </c>
      <c r="I1250" s="117">
        <f t="shared" si="606"/>
        <v>45524</v>
      </c>
      <c r="J1250" s="118">
        <f t="shared" si="614"/>
        <v>21</v>
      </c>
      <c r="K1250" s="118">
        <f t="shared" si="603"/>
        <v>15</v>
      </c>
      <c r="L1250" s="8">
        <f t="shared" si="615"/>
        <v>1.00592204</v>
      </c>
      <c r="M1250" s="119">
        <f t="shared" si="602"/>
        <v>1.0083006699999999</v>
      </c>
      <c r="N1250" s="119">
        <f t="shared" si="622"/>
        <v>1.378199905939119</v>
      </c>
      <c r="O1250" s="112">
        <f t="shared" si="601"/>
        <v>1.3863616599999999</v>
      </c>
      <c r="P1250" s="112">
        <f t="shared" si="607"/>
        <v>0</v>
      </c>
      <c r="Q1250" s="162">
        <f t="shared" si="618"/>
        <v>0</v>
      </c>
      <c r="R1250" s="30">
        <f t="shared" si="619"/>
        <v>0</v>
      </c>
      <c r="S1250" s="112">
        <f t="shared" si="598"/>
        <v>0</v>
      </c>
      <c r="T1250" s="122">
        <f t="shared" si="616"/>
        <v>0.20100000000000001</v>
      </c>
      <c r="U1250" s="120">
        <f t="shared" si="597"/>
        <v>15</v>
      </c>
      <c r="V1250" s="120">
        <v>252</v>
      </c>
      <c r="W1250" s="119">
        <f t="shared" si="608"/>
        <v>1.0109617</v>
      </c>
      <c r="X1250" s="112">
        <f t="shared" si="609"/>
        <v>0</v>
      </c>
      <c r="Y1250" s="112">
        <f t="shared" si="610"/>
        <v>0</v>
      </c>
      <c r="Z1250" s="125" t="str">
        <f t="shared" si="620"/>
        <v>A+J=</v>
      </c>
      <c r="AA1250" s="117">
        <f t="shared" si="621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4"/>
      <c r="DO1250" s="1"/>
      <c r="DP1250" s="1"/>
      <c r="DQ1250" s="1"/>
      <c r="DR1250" s="1"/>
      <c r="DS1250" s="1"/>
      <c r="DT1250" s="1"/>
    </row>
    <row r="1251" spans="1:124" ht="12.75" x14ac:dyDescent="0.2">
      <c r="A1251" s="111">
        <f t="shared" si="611"/>
        <v>45516</v>
      </c>
      <c r="B1251" s="112">
        <f t="shared" si="604"/>
        <v>0</v>
      </c>
      <c r="C1251" s="112">
        <f t="shared" si="617"/>
        <v>0</v>
      </c>
      <c r="D1251" s="113">
        <f t="shared" si="612"/>
        <v>5692.31</v>
      </c>
      <c r="E1251" s="114">
        <f t="shared" si="599"/>
        <v>5739.56</v>
      </c>
      <c r="F1251" s="115">
        <f t="shared" si="600"/>
        <v>45465</v>
      </c>
      <c r="G1251" s="116">
        <f t="shared" si="605"/>
        <v>8.3006723105383262E-3</v>
      </c>
      <c r="H1251" s="117">
        <f t="shared" si="613"/>
        <v>45524</v>
      </c>
      <c r="I1251" s="117">
        <f t="shared" si="606"/>
        <v>45524</v>
      </c>
      <c r="J1251" s="118">
        <f t="shared" si="614"/>
        <v>21</v>
      </c>
      <c r="K1251" s="118">
        <f t="shared" si="603"/>
        <v>15</v>
      </c>
      <c r="L1251" s="8">
        <f t="shared" si="615"/>
        <v>1.00592204</v>
      </c>
      <c r="M1251" s="119">
        <f t="shared" si="602"/>
        <v>1.0083006699999999</v>
      </c>
      <c r="N1251" s="119">
        <f t="shared" si="622"/>
        <v>1.378199905939119</v>
      </c>
      <c r="O1251" s="112">
        <f t="shared" si="601"/>
        <v>1.3863616599999999</v>
      </c>
      <c r="P1251" s="112">
        <f t="shared" si="607"/>
        <v>0</v>
      </c>
      <c r="Q1251" s="162">
        <f t="shared" si="618"/>
        <v>0</v>
      </c>
      <c r="R1251" s="30">
        <f t="shared" si="619"/>
        <v>0</v>
      </c>
      <c r="S1251" s="112">
        <f t="shared" si="598"/>
        <v>0</v>
      </c>
      <c r="T1251" s="122">
        <f t="shared" si="616"/>
        <v>0.20100000000000001</v>
      </c>
      <c r="U1251" s="120">
        <f t="shared" si="597"/>
        <v>15</v>
      </c>
      <c r="V1251" s="120">
        <v>252</v>
      </c>
      <c r="W1251" s="119">
        <f t="shared" si="608"/>
        <v>1.0109617</v>
      </c>
      <c r="X1251" s="112">
        <f t="shared" si="609"/>
        <v>0</v>
      </c>
      <c r="Y1251" s="112">
        <f t="shared" si="610"/>
        <v>0</v>
      </c>
      <c r="Z1251" s="125" t="str">
        <f t="shared" si="620"/>
        <v>A+J=</v>
      </c>
      <c r="AA1251" s="117">
        <f t="shared" si="621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4"/>
      <c r="DO1251" s="1"/>
      <c r="DP1251" s="1"/>
      <c r="DQ1251" s="1"/>
      <c r="DR1251" s="1"/>
      <c r="DS1251" s="1"/>
      <c r="DT1251" s="1"/>
    </row>
    <row r="1252" spans="1:124" ht="12.75" x14ac:dyDescent="0.2">
      <c r="A1252" s="111">
        <f t="shared" si="611"/>
        <v>45517</v>
      </c>
      <c r="B1252" s="112">
        <f t="shared" si="604"/>
        <v>0</v>
      </c>
      <c r="C1252" s="112">
        <f t="shared" si="617"/>
        <v>0</v>
      </c>
      <c r="D1252" s="113">
        <f t="shared" si="612"/>
        <v>5692.31</v>
      </c>
      <c r="E1252" s="114">
        <f t="shared" si="599"/>
        <v>5739.56</v>
      </c>
      <c r="F1252" s="115">
        <f t="shared" si="600"/>
        <v>45465</v>
      </c>
      <c r="G1252" s="116">
        <f t="shared" si="605"/>
        <v>8.3006723105383262E-3</v>
      </c>
      <c r="H1252" s="117">
        <f t="shared" si="613"/>
        <v>45524</v>
      </c>
      <c r="I1252" s="117">
        <f t="shared" si="606"/>
        <v>45524</v>
      </c>
      <c r="J1252" s="118">
        <f t="shared" si="614"/>
        <v>21</v>
      </c>
      <c r="K1252" s="118">
        <f t="shared" si="603"/>
        <v>16</v>
      </c>
      <c r="L1252" s="8">
        <f t="shared" si="615"/>
        <v>1.0063180899999999</v>
      </c>
      <c r="M1252" s="119">
        <f t="shared" si="602"/>
        <v>1.0083006699999999</v>
      </c>
      <c r="N1252" s="119">
        <f t="shared" si="622"/>
        <v>1.378199905939119</v>
      </c>
      <c r="O1252" s="112">
        <f t="shared" si="601"/>
        <v>1.38690749</v>
      </c>
      <c r="P1252" s="112">
        <f t="shared" si="607"/>
        <v>0</v>
      </c>
      <c r="Q1252" s="162">
        <f t="shared" si="618"/>
        <v>0</v>
      </c>
      <c r="R1252" s="30">
        <f t="shared" si="619"/>
        <v>0</v>
      </c>
      <c r="S1252" s="112">
        <f t="shared" si="598"/>
        <v>0</v>
      </c>
      <c r="T1252" s="122">
        <f t="shared" si="616"/>
        <v>0.20100000000000001</v>
      </c>
      <c r="U1252" s="120">
        <f t="shared" si="597"/>
        <v>16</v>
      </c>
      <c r="V1252" s="120">
        <v>252</v>
      </c>
      <c r="W1252" s="119">
        <f t="shared" si="608"/>
        <v>1.0116967379999999</v>
      </c>
      <c r="X1252" s="112">
        <f t="shared" si="609"/>
        <v>0</v>
      </c>
      <c r="Y1252" s="112">
        <f t="shared" si="610"/>
        <v>0</v>
      </c>
      <c r="Z1252" s="125" t="str">
        <f t="shared" si="620"/>
        <v>A+J=</v>
      </c>
      <c r="AA1252" s="117">
        <f t="shared" si="621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4"/>
      <c r="DO1252" s="1"/>
      <c r="DP1252" s="1"/>
      <c r="DQ1252" s="1"/>
      <c r="DR1252" s="1"/>
      <c r="DS1252" s="1"/>
      <c r="DT1252" s="1"/>
    </row>
    <row r="1253" spans="1:124" ht="12.75" x14ac:dyDescent="0.2">
      <c r="A1253" s="111">
        <f t="shared" si="611"/>
        <v>45518</v>
      </c>
      <c r="B1253" s="112">
        <f t="shared" si="604"/>
        <v>0</v>
      </c>
      <c r="C1253" s="112">
        <f t="shared" si="617"/>
        <v>0</v>
      </c>
      <c r="D1253" s="113">
        <f t="shared" si="612"/>
        <v>5692.31</v>
      </c>
      <c r="E1253" s="114">
        <f t="shared" si="599"/>
        <v>5739.56</v>
      </c>
      <c r="F1253" s="115">
        <f t="shared" si="600"/>
        <v>45465</v>
      </c>
      <c r="G1253" s="116">
        <f t="shared" si="605"/>
        <v>8.3006723105383262E-3</v>
      </c>
      <c r="H1253" s="117">
        <f t="shared" si="613"/>
        <v>45524</v>
      </c>
      <c r="I1253" s="117">
        <f t="shared" si="606"/>
        <v>45524</v>
      </c>
      <c r="J1253" s="118">
        <f t="shared" si="614"/>
        <v>21</v>
      </c>
      <c r="K1253" s="118">
        <f t="shared" si="603"/>
        <v>17</v>
      </c>
      <c r="L1253" s="8">
        <f t="shared" si="615"/>
        <v>1.0067142899999999</v>
      </c>
      <c r="M1253" s="119">
        <f t="shared" si="602"/>
        <v>1.0083006699999999</v>
      </c>
      <c r="N1253" s="119">
        <f t="shared" si="622"/>
        <v>1.378199905939119</v>
      </c>
      <c r="O1253" s="112">
        <f t="shared" si="601"/>
        <v>1.3874535299999999</v>
      </c>
      <c r="P1253" s="112">
        <f t="shared" si="607"/>
        <v>0</v>
      </c>
      <c r="Q1253" s="162">
        <f t="shared" si="618"/>
        <v>0</v>
      </c>
      <c r="R1253" s="30">
        <f t="shared" si="619"/>
        <v>0</v>
      </c>
      <c r="S1253" s="112">
        <f t="shared" si="598"/>
        <v>0</v>
      </c>
      <c r="T1253" s="122">
        <f t="shared" si="616"/>
        <v>0.20100000000000001</v>
      </c>
      <c r="U1253" s="120">
        <f t="shared" ref="U1253:U1316" si="623">IF(Q1252&gt;0,1,IF(K1253=K1252,U1252,U1252+1))</f>
        <v>17</v>
      </c>
      <c r="V1253" s="120">
        <v>252</v>
      </c>
      <c r="W1253" s="119">
        <f t="shared" si="608"/>
        <v>1.0124323099999999</v>
      </c>
      <c r="X1253" s="112">
        <f t="shared" si="609"/>
        <v>0</v>
      </c>
      <c r="Y1253" s="112">
        <f t="shared" si="610"/>
        <v>0</v>
      </c>
      <c r="Z1253" s="125" t="str">
        <f t="shared" si="620"/>
        <v>A+J=</v>
      </c>
      <c r="AA1253" s="117">
        <f t="shared" si="621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4"/>
      <c r="DO1253" s="1"/>
      <c r="DP1253" s="1"/>
      <c r="DQ1253" s="1"/>
      <c r="DR1253" s="1"/>
      <c r="DS1253" s="1"/>
      <c r="DT1253" s="1"/>
    </row>
    <row r="1254" spans="1:124" ht="12.75" x14ac:dyDescent="0.2">
      <c r="A1254" s="111">
        <f t="shared" si="611"/>
        <v>45519</v>
      </c>
      <c r="B1254" s="112">
        <f t="shared" si="604"/>
        <v>0</v>
      </c>
      <c r="C1254" s="112">
        <f t="shared" si="617"/>
        <v>0</v>
      </c>
      <c r="D1254" s="113">
        <f t="shared" si="612"/>
        <v>5692.31</v>
      </c>
      <c r="E1254" s="114">
        <f t="shared" si="599"/>
        <v>5739.56</v>
      </c>
      <c r="F1254" s="115">
        <f t="shared" si="600"/>
        <v>45465</v>
      </c>
      <c r="G1254" s="116">
        <f t="shared" si="605"/>
        <v>8.3006723105383262E-3</v>
      </c>
      <c r="H1254" s="117">
        <f t="shared" si="613"/>
        <v>45524</v>
      </c>
      <c r="I1254" s="117">
        <f t="shared" si="606"/>
        <v>45524</v>
      </c>
      <c r="J1254" s="118">
        <f t="shared" si="614"/>
        <v>21</v>
      </c>
      <c r="K1254" s="118">
        <f t="shared" si="603"/>
        <v>18</v>
      </c>
      <c r="L1254" s="8">
        <f t="shared" si="615"/>
        <v>1.00711065</v>
      </c>
      <c r="M1254" s="119">
        <f t="shared" si="602"/>
        <v>1.0083006699999999</v>
      </c>
      <c r="N1254" s="119">
        <f t="shared" si="622"/>
        <v>1.378199905939119</v>
      </c>
      <c r="O1254" s="112">
        <f t="shared" si="601"/>
        <v>1.3879998</v>
      </c>
      <c r="P1254" s="112">
        <f t="shared" si="607"/>
        <v>0</v>
      </c>
      <c r="Q1254" s="162">
        <f t="shared" si="618"/>
        <v>0</v>
      </c>
      <c r="R1254" s="30">
        <f t="shared" si="619"/>
        <v>0</v>
      </c>
      <c r="S1254" s="112">
        <f t="shared" si="598"/>
        <v>0</v>
      </c>
      <c r="T1254" s="122">
        <f t="shared" si="616"/>
        <v>0.20100000000000001</v>
      </c>
      <c r="U1254" s="120">
        <f t="shared" si="623"/>
        <v>18</v>
      </c>
      <c r="V1254" s="120">
        <v>252</v>
      </c>
      <c r="W1254" s="119">
        <f t="shared" si="608"/>
        <v>1.0131684169999999</v>
      </c>
      <c r="X1254" s="112">
        <f t="shared" si="609"/>
        <v>0</v>
      </c>
      <c r="Y1254" s="112">
        <f t="shared" si="610"/>
        <v>0</v>
      </c>
      <c r="Z1254" s="125" t="str">
        <f t="shared" si="620"/>
        <v>A+J=</v>
      </c>
      <c r="AA1254" s="117">
        <f t="shared" si="621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4"/>
      <c r="DO1254" s="1"/>
      <c r="DP1254" s="1"/>
      <c r="DQ1254" s="1"/>
      <c r="DR1254" s="1"/>
      <c r="DS1254" s="1"/>
      <c r="DT1254" s="1"/>
    </row>
    <row r="1255" spans="1:124" ht="12.75" x14ac:dyDescent="0.2">
      <c r="A1255" s="111">
        <f t="shared" si="611"/>
        <v>45520</v>
      </c>
      <c r="B1255" s="112">
        <f t="shared" si="604"/>
        <v>0</v>
      </c>
      <c r="C1255" s="112">
        <f t="shared" si="617"/>
        <v>0</v>
      </c>
      <c r="D1255" s="113">
        <f t="shared" si="612"/>
        <v>5692.31</v>
      </c>
      <c r="E1255" s="114">
        <f t="shared" si="599"/>
        <v>5739.56</v>
      </c>
      <c r="F1255" s="115">
        <f t="shared" si="600"/>
        <v>45465</v>
      </c>
      <c r="G1255" s="116">
        <f t="shared" si="605"/>
        <v>8.3006723105383262E-3</v>
      </c>
      <c r="H1255" s="117">
        <f t="shared" si="613"/>
        <v>45524</v>
      </c>
      <c r="I1255" s="117">
        <f t="shared" si="606"/>
        <v>45524</v>
      </c>
      <c r="J1255" s="118">
        <f t="shared" si="614"/>
        <v>21</v>
      </c>
      <c r="K1255" s="118">
        <f t="shared" si="603"/>
        <v>19</v>
      </c>
      <c r="L1255" s="8">
        <f t="shared" si="615"/>
        <v>1.00750717</v>
      </c>
      <c r="M1255" s="119">
        <f t="shared" si="602"/>
        <v>1.0083006699999999</v>
      </c>
      <c r="N1255" s="119">
        <f t="shared" si="622"/>
        <v>1.378199905939119</v>
      </c>
      <c r="O1255" s="112">
        <f t="shared" si="601"/>
        <v>1.3885462799999999</v>
      </c>
      <c r="P1255" s="112">
        <f t="shared" si="607"/>
        <v>0</v>
      </c>
      <c r="Q1255" s="162">
        <f t="shared" si="618"/>
        <v>0</v>
      </c>
      <c r="R1255" s="30">
        <f t="shared" si="619"/>
        <v>0</v>
      </c>
      <c r="S1255" s="112">
        <f t="shared" ref="S1255:S1318" si="624">IF(R1255&gt;0,TRUNC(R1255*P1255,8),0)</f>
        <v>0</v>
      </c>
      <c r="T1255" s="122">
        <f t="shared" si="616"/>
        <v>0.20100000000000001</v>
      </c>
      <c r="U1255" s="120">
        <f t="shared" si="623"/>
        <v>19</v>
      </c>
      <c r="V1255" s="120">
        <v>252</v>
      </c>
      <c r="W1255" s="119">
        <f t="shared" si="608"/>
        <v>1.0139050590000001</v>
      </c>
      <c r="X1255" s="112">
        <f t="shared" si="609"/>
        <v>0</v>
      </c>
      <c r="Y1255" s="112">
        <f t="shared" si="610"/>
        <v>0</v>
      </c>
      <c r="Z1255" s="125" t="str">
        <f t="shared" si="620"/>
        <v>A+J=</v>
      </c>
      <c r="AA1255" s="117">
        <f t="shared" si="621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4"/>
      <c r="DO1255" s="1"/>
      <c r="DP1255" s="1"/>
      <c r="DQ1255" s="1"/>
      <c r="DR1255" s="1"/>
      <c r="DS1255" s="1"/>
      <c r="DT1255" s="1"/>
    </row>
    <row r="1256" spans="1:124" ht="12.75" x14ac:dyDescent="0.2">
      <c r="A1256" s="111">
        <f t="shared" si="611"/>
        <v>45521</v>
      </c>
      <c r="B1256" s="112">
        <f t="shared" si="604"/>
        <v>0</v>
      </c>
      <c r="C1256" s="112">
        <f t="shared" si="617"/>
        <v>0</v>
      </c>
      <c r="D1256" s="113">
        <f t="shared" si="612"/>
        <v>5692.31</v>
      </c>
      <c r="E1256" s="114">
        <f t="shared" ref="E1256:E1319" si="625">IF($K1256=1,VLOOKUP($A1255,$AO$10:$AS$131,4),E1255)</f>
        <v>5739.56</v>
      </c>
      <c r="F1256" s="115">
        <f t="shared" ref="F1256:F1319" si="626">IF($K1256=1,VLOOKUP($A1255,$AO$10:$AS$131,5),F1255)</f>
        <v>45465</v>
      </c>
      <c r="G1256" s="116">
        <f t="shared" si="605"/>
        <v>8.3006723105383262E-3</v>
      </c>
      <c r="H1256" s="117">
        <f t="shared" si="613"/>
        <v>45524</v>
      </c>
      <c r="I1256" s="117">
        <f t="shared" si="606"/>
        <v>45524</v>
      </c>
      <c r="J1256" s="118">
        <f t="shared" si="614"/>
        <v>21</v>
      </c>
      <c r="K1256" s="118">
        <f t="shared" si="603"/>
        <v>20</v>
      </c>
      <c r="L1256" s="8">
        <f t="shared" si="615"/>
        <v>1.00790384</v>
      </c>
      <c r="M1256" s="119">
        <f t="shared" si="602"/>
        <v>1.0083006699999999</v>
      </c>
      <c r="N1256" s="119">
        <f t="shared" si="622"/>
        <v>1.378199905939119</v>
      </c>
      <c r="O1256" s="112">
        <f t="shared" si="601"/>
        <v>1.3890929700000001</v>
      </c>
      <c r="P1256" s="112">
        <f t="shared" si="607"/>
        <v>0</v>
      </c>
      <c r="Q1256" s="162">
        <f t="shared" si="618"/>
        <v>0</v>
      </c>
      <c r="R1256" s="30">
        <f t="shared" si="619"/>
        <v>0</v>
      </c>
      <c r="S1256" s="112">
        <f t="shared" si="624"/>
        <v>0</v>
      </c>
      <c r="T1256" s="122">
        <f t="shared" si="616"/>
        <v>0.20100000000000001</v>
      </c>
      <c r="U1256" s="120">
        <f t="shared" si="623"/>
        <v>20</v>
      </c>
      <c r="V1256" s="120">
        <v>252</v>
      </c>
      <c r="W1256" s="119">
        <f t="shared" si="608"/>
        <v>1.0146422369999999</v>
      </c>
      <c r="X1256" s="112">
        <f t="shared" si="609"/>
        <v>0</v>
      </c>
      <c r="Y1256" s="112">
        <f t="shared" si="610"/>
        <v>0</v>
      </c>
      <c r="Z1256" s="125" t="str">
        <f t="shared" si="620"/>
        <v>A+J=</v>
      </c>
      <c r="AA1256" s="117">
        <f t="shared" si="621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4"/>
      <c r="DO1256" s="1"/>
      <c r="DP1256" s="1"/>
      <c r="DQ1256" s="1"/>
      <c r="DR1256" s="1"/>
      <c r="DS1256" s="1"/>
      <c r="DT1256" s="1"/>
    </row>
    <row r="1257" spans="1:124" ht="12.75" x14ac:dyDescent="0.2">
      <c r="A1257" s="111">
        <f t="shared" si="611"/>
        <v>45522</v>
      </c>
      <c r="B1257" s="112">
        <f t="shared" si="604"/>
        <v>0</v>
      </c>
      <c r="C1257" s="112">
        <f t="shared" si="617"/>
        <v>0</v>
      </c>
      <c r="D1257" s="113">
        <f t="shared" si="612"/>
        <v>5692.31</v>
      </c>
      <c r="E1257" s="114">
        <f t="shared" si="625"/>
        <v>5739.56</v>
      </c>
      <c r="F1257" s="115">
        <f t="shared" si="626"/>
        <v>45465</v>
      </c>
      <c r="G1257" s="116">
        <f t="shared" si="605"/>
        <v>8.3006723105383262E-3</v>
      </c>
      <c r="H1257" s="117">
        <f t="shared" si="613"/>
        <v>45524</v>
      </c>
      <c r="I1257" s="117">
        <f t="shared" si="606"/>
        <v>45524</v>
      </c>
      <c r="J1257" s="118">
        <f t="shared" si="614"/>
        <v>21</v>
      </c>
      <c r="K1257" s="118">
        <f t="shared" si="603"/>
        <v>20</v>
      </c>
      <c r="L1257" s="8">
        <f t="shared" si="615"/>
        <v>1.00790384</v>
      </c>
      <c r="M1257" s="119">
        <f t="shared" si="602"/>
        <v>1.0083006699999999</v>
      </c>
      <c r="N1257" s="119">
        <f t="shared" si="622"/>
        <v>1.378199905939119</v>
      </c>
      <c r="O1257" s="112">
        <f t="shared" ref="O1257:O1320" si="627">TRUNC(TRUNC((L1257*N1257),15),8)</f>
        <v>1.3890929700000001</v>
      </c>
      <c r="P1257" s="112">
        <f t="shared" si="607"/>
        <v>0</v>
      </c>
      <c r="Q1257" s="162">
        <f t="shared" si="618"/>
        <v>0</v>
      </c>
      <c r="R1257" s="30">
        <f t="shared" si="619"/>
        <v>0</v>
      </c>
      <c r="S1257" s="112">
        <f t="shared" si="624"/>
        <v>0</v>
      </c>
      <c r="T1257" s="122">
        <f t="shared" si="616"/>
        <v>0.20100000000000001</v>
      </c>
      <c r="U1257" s="120">
        <f t="shared" si="623"/>
        <v>20</v>
      </c>
      <c r="V1257" s="120">
        <v>252</v>
      </c>
      <c r="W1257" s="119">
        <f t="shared" si="608"/>
        <v>1.0146422369999999</v>
      </c>
      <c r="X1257" s="112">
        <f t="shared" si="609"/>
        <v>0</v>
      </c>
      <c r="Y1257" s="112">
        <f t="shared" si="610"/>
        <v>0</v>
      </c>
      <c r="Z1257" s="125" t="str">
        <f t="shared" si="620"/>
        <v>A+J=</v>
      </c>
      <c r="AA1257" s="117">
        <f t="shared" si="621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4"/>
      <c r="DO1257" s="1"/>
      <c r="DP1257" s="1"/>
      <c r="DQ1257" s="1"/>
      <c r="DR1257" s="1"/>
      <c r="DS1257" s="1"/>
      <c r="DT1257" s="1"/>
    </row>
    <row r="1258" spans="1:124" ht="12.75" x14ac:dyDescent="0.2">
      <c r="A1258" s="111">
        <f t="shared" si="611"/>
        <v>45523</v>
      </c>
      <c r="B1258" s="112">
        <f t="shared" si="604"/>
        <v>0</v>
      </c>
      <c r="C1258" s="112">
        <f t="shared" si="617"/>
        <v>0</v>
      </c>
      <c r="D1258" s="113">
        <f t="shared" si="612"/>
        <v>5692.31</v>
      </c>
      <c r="E1258" s="114">
        <f t="shared" si="625"/>
        <v>5739.56</v>
      </c>
      <c r="F1258" s="115">
        <f t="shared" si="626"/>
        <v>45465</v>
      </c>
      <c r="G1258" s="116">
        <f t="shared" si="605"/>
        <v>8.3006723105383262E-3</v>
      </c>
      <c r="H1258" s="117">
        <f t="shared" si="613"/>
        <v>45524</v>
      </c>
      <c r="I1258" s="117">
        <f t="shared" si="606"/>
        <v>45524</v>
      </c>
      <c r="J1258" s="118">
        <f t="shared" si="614"/>
        <v>21</v>
      </c>
      <c r="K1258" s="118">
        <f t="shared" si="603"/>
        <v>20</v>
      </c>
      <c r="L1258" s="8">
        <f t="shared" si="615"/>
        <v>1.00790384</v>
      </c>
      <c r="M1258" s="119">
        <f t="shared" ref="M1258:M1321" si="628">IF(I1258&gt;I1257,L1257,M1257)</f>
        <v>1.0083006699999999</v>
      </c>
      <c r="N1258" s="119">
        <f t="shared" si="622"/>
        <v>1.378199905939119</v>
      </c>
      <c r="O1258" s="112">
        <f t="shared" si="627"/>
        <v>1.3890929700000001</v>
      </c>
      <c r="P1258" s="112">
        <f t="shared" si="607"/>
        <v>0</v>
      </c>
      <c r="Q1258" s="162">
        <f t="shared" si="618"/>
        <v>0</v>
      </c>
      <c r="R1258" s="30">
        <f t="shared" si="619"/>
        <v>0</v>
      </c>
      <c r="S1258" s="112">
        <f t="shared" si="624"/>
        <v>0</v>
      </c>
      <c r="T1258" s="122">
        <f t="shared" si="616"/>
        <v>0.20100000000000001</v>
      </c>
      <c r="U1258" s="120">
        <f t="shared" si="623"/>
        <v>20</v>
      </c>
      <c r="V1258" s="120">
        <v>252</v>
      </c>
      <c r="W1258" s="119">
        <f t="shared" si="608"/>
        <v>1.0146422369999999</v>
      </c>
      <c r="X1258" s="112">
        <f t="shared" si="609"/>
        <v>0</v>
      </c>
      <c r="Y1258" s="112">
        <f t="shared" si="610"/>
        <v>0</v>
      </c>
      <c r="Z1258" s="125" t="str">
        <f t="shared" si="620"/>
        <v>A+J=</v>
      </c>
      <c r="AA1258" s="117">
        <f t="shared" si="621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4"/>
      <c r="DO1258" s="1"/>
      <c r="DP1258" s="1"/>
      <c r="DQ1258" s="1"/>
      <c r="DR1258" s="1"/>
      <c r="DS1258" s="1"/>
      <c r="DT1258" s="1"/>
    </row>
    <row r="1259" spans="1:124" ht="12.75" x14ac:dyDescent="0.2">
      <c r="A1259" s="111">
        <f t="shared" si="611"/>
        <v>45524</v>
      </c>
      <c r="B1259" s="112">
        <f t="shared" si="604"/>
        <v>0</v>
      </c>
      <c r="C1259" s="112">
        <f t="shared" si="617"/>
        <v>0</v>
      </c>
      <c r="D1259" s="113">
        <f t="shared" si="612"/>
        <v>5692.31</v>
      </c>
      <c r="E1259" s="114">
        <f t="shared" si="625"/>
        <v>5739.56</v>
      </c>
      <c r="F1259" s="115">
        <f t="shared" si="626"/>
        <v>45465</v>
      </c>
      <c r="G1259" s="116">
        <f t="shared" si="605"/>
        <v>8.3006723105383262E-3</v>
      </c>
      <c r="H1259" s="117">
        <f t="shared" si="613"/>
        <v>45555</v>
      </c>
      <c r="I1259" s="117">
        <f t="shared" si="606"/>
        <v>45524</v>
      </c>
      <c r="J1259" s="118">
        <f t="shared" si="614"/>
        <v>21</v>
      </c>
      <c r="K1259" s="118">
        <f t="shared" si="603"/>
        <v>21</v>
      </c>
      <c r="L1259" s="8">
        <f t="shared" si="615"/>
        <v>1.0083006699999999</v>
      </c>
      <c r="M1259" s="119">
        <f t="shared" si="628"/>
        <v>1.0083006699999999</v>
      </c>
      <c r="N1259" s="119">
        <f t="shared" si="622"/>
        <v>1.378199905939119</v>
      </c>
      <c r="O1259" s="112">
        <f t="shared" si="627"/>
        <v>1.38963988</v>
      </c>
      <c r="P1259" s="112">
        <f t="shared" si="607"/>
        <v>0</v>
      </c>
      <c r="Q1259" s="162">
        <f t="shared" si="618"/>
        <v>41</v>
      </c>
      <c r="R1259" s="30">
        <f t="shared" si="619"/>
        <v>0.14330699999999999</v>
      </c>
      <c r="S1259" s="112">
        <f t="shared" si="624"/>
        <v>0</v>
      </c>
      <c r="T1259" s="122">
        <f t="shared" si="616"/>
        <v>0.20100000000000001</v>
      </c>
      <c r="U1259" s="120">
        <f t="shared" si="623"/>
        <v>21</v>
      </c>
      <c r="V1259" s="120">
        <v>252</v>
      </c>
      <c r="W1259" s="119">
        <f t="shared" si="608"/>
        <v>1.0153799509999999</v>
      </c>
      <c r="X1259" s="112">
        <f t="shared" si="609"/>
        <v>0</v>
      </c>
      <c r="Y1259" s="112">
        <f t="shared" si="610"/>
        <v>0</v>
      </c>
      <c r="Z1259" s="125" t="str">
        <f t="shared" si="620"/>
        <v>A+J=</v>
      </c>
      <c r="AA1259" s="117">
        <f t="shared" si="621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4"/>
      <c r="DO1259" s="1"/>
      <c r="DP1259" s="1"/>
      <c r="DQ1259" s="1"/>
      <c r="DR1259" s="1"/>
      <c r="DS1259" s="1"/>
      <c r="DT1259" s="1"/>
    </row>
    <row r="1260" spans="1:124" ht="12.75" x14ac:dyDescent="0.2">
      <c r="A1260" s="111">
        <f t="shared" si="611"/>
        <v>45525</v>
      </c>
      <c r="B1260" s="112">
        <f t="shared" si="604"/>
        <v>0</v>
      </c>
      <c r="C1260" s="112">
        <f t="shared" si="617"/>
        <v>0</v>
      </c>
      <c r="D1260" s="113">
        <f t="shared" si="612"/>
        <v>5692.31</v>
      </c>
      <c r="E1260" s="114">
        <f t="shared" si="625"/>
        <v>5739.56</v>
      </c>
      <c r="F1260" s="115">
        <f t="shared" si="626"/>
        <v>45493</v>
      </c>
      <c r="G1260" s="116">
        <f t="shared" si="605"/>
        <v>8.3006723105383262E-3</v>
      </c>
      <c r="H1260" s="117">
        <f t="shared" si="613"/>
        <v>45555</v>
      </c>
      <c r="I1260" s="117">
        <f t="shared" si="606"/>
        <v>45555</v>
      </c>
      <c r="J1260" s="118">
        <f t="shared" si="614"/>
        <v>23</v>
      </c>
      <c r="K1260" s="118">
        <f t="shared" si="603"/>
        <v>1</v>
      </c>
      <c r="L1260" s="8">
        <f t="shared" si="615"/>
        <v>1.00035947</v>
      </c>
      <c r="M1260" s="119">
        <f t="shared" si="628"/>
        <v>1.0083006699999999</v>
      </c>
      <c r="N1260" s="119">
        <f t="shared" si="622"/>
        <v>1.3896398885523504</v>
      </c>
      <c r="O1260" s="112">
        <f t="shared" si="627"/>
        <v>1.3901394199999999</v>
      </c>
      <c r="P1260" s="112">
        <f t="shared" si="607"/>
        <v>0</v>
      </c>
      <c r="Q1260" s="162">
        <f t="shared" si="618"/>
        <v>0</v>
      </c>
      <c r="R1260" s="30">
        <f t="shared" si="619"/>
        <v>0</v>
      </c>
      <c r="S1260" s="112">
        <f t="shared" si="624"/>
        <v>0</v>
      </c>
      <c r="T1260" s="122">
        <f t="shared" si="616"/>
        <v>0.20100000000000001</v>
      </c>
      <c r="U1260" s="120">
        <f t="shared" si="623"/>
        <v>1</v>
      </c>
      <c r="V1260" s="120">
        <v>252</v>
      </c>
      <c r="W1260" s="119">
        <f t="shared" si="608"/>
        <v>1.000727068</v>
      </c>
      <c r="X1260" s="112">
        <f t="shared" si="609"/>
        <v>0</v>
      </c>
      <c r="Y1260" s="112">
        <f t="shared" si="610"/>
        <v>0</v>
      </c>
      <c r="Z1260" s="125" t="str">
        <f t="shared" si="620"/>
        <v>A+J=</v>
      </c>
      <c r="AA1260" s="117">
        <f t="shared" si="621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4"/>
      <c r="DO1260" s="1"/>
      <c r="DP1260" s="1"/>
      <c r="DQ1260" s="1"/>
      <c r="DR1260" s="1"/>
      <c r="DS1260" s="1"/>
      <c r="DT1260" s="1"/>
    </row>
    <row r="1261" spans="1:124" ht="12.75" x14ac:dyDescent="0.2">
      <c r="A1261" s="111">
        <f t="shared" si="611"/>
        <v>45526</v>
      </c>
      <c r="B1261" s="112">
        <f t="shared" si="604"/>
        <v>0</v>
      </c>
      <c r="C1261" s="112">
        <f t="shared" si="617"/>
        <v>0</v>
      </c>
      <c r="D1261" s="113">
        <f t="shared" si="612"/>
        <v>5692.31</v>
      </c>
      <c r="E1261" s="114">
        <f t="shared" si="625"/>
        <v>5739.56</v>
      </c>
      <c r="F1261" s="115">
        <f t="shared" si="626"/>
        <v>45493</v>
      </c>
      <c r="G1261" s="116">
        <f t="shared" si="605"/>
        <v>8.3006723105383262E-3</v>
      </c>
      <c r="H1261" s="117">
        <f t="shared" si="613"/>
        <v>45555</v>
      </c>
      <c r="I1261" s="117">
        <f t="shared" si="606"/>
        <v>45555</v>
      </c>
      <c r="J1261" s="118">
        <f t="shared" si="614"/>
        <v>23</v>
      </c>
      <c r="K1261" s="118">
        <f t="shared" si="603"/>
        <v>2</v>
      </c>
      <c r="L1261" s="8">
        <f t="shared" si="615"/>
        <v>1.0007190699999999</v>
      </c>
      <c r="M1261" s="119">
        <f t="shared" si="628"/>
        <v>1.0083006699999999</v>
      </c>
      <c r="N1261" s="119">
        <f t="shared" si="622"/>
        <v>1.3896398885523504</v>
      </c>
      <c r="O1261" s="112">
        <f t="shared" si="627"/>
        <v>1.3906391300000001</v>
      </c>
      <c r="P1261" s="112">
        <f t="shared" si="607"/>
        <v>0</v>
      </c>
      <c r="Q1261" s="162">
        <f t="shared" si="618"/>
        <v>0</v>
      </c>
      <c r="R1261" s="30">
        <f t="shared" si="619"/>
        <v>0</v>
      </c>
      <c r="S1261" s="112">
        <f t="shared" si="624"/>
        <v>0</v>
      </c>
      <c r="T1261" s="122">
        <f t="shared" si="616"/>
        <v>0.20100000000000001</v>
      </c>
      <c r="U1261" s="120">
        <f t="shared" si="623"/>
        <v>2</v>
      </c>
      <c r="V1261" s="120">
        <v>252</v>
      </c>
      <c r="W1261" s="119">
        <f t="shared" si="608"/>
        <v>1.0014546639999999</v>
      </c>
      <c r="X1261" s="112">
        <f t="shared" si="609"/>
        <v>0</v>
      </c>
      <c r="Y1261" s="112">
        <f t="shared" si="610"/>
        <v>0</v>
      </c>
      <c r="Z1261" s="125" t="str">
        <f t="shared" si="620"/>
        <v>A+J=</v>
      </c>
      <c r="AA1261" s="117">
        <f t="shared" si="621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4"/>
      <c r="DO1261" s="1"/>
      <c r="DP1261" s="1"/>
      <c r="DQ1261" s="1"/>
      <c r="DR1261" s="1"/>
      <c r="DS1261" s="1"/>
      <c r="DT1261" s="1"/>
    </row>
    <row r="1262" spans="1:124" ht="12.75" x14ac:dyDescent="0.2">
      <c r="A1262" s="111">
        <f t="shared" si="611"/>
        <v>45527</v>
      </c>
      <c r="B1262" s="112">
        <f t="shared" si="604"/>
        <v>0</v>
      </c>
      <c r="C1262" s="112">
        <f t="shared" si="617"/>
        <v>0</v>
      </c>
      <c r="D1262" s="113">
        <f t="shared" si="612"/>
        <v>5692.31</v>
      </c>
      <c r="E1262" s="114">
        <f t="shared" si="625"/>
        <v>5739.56</v>
      </c>
      <c r="F1262" s="115">
        <f t="shared" si="626"/>
        <v>45493</v>
      </c>
      <c r="G1262" s="116">
        <f t="shared" si="605"/>
        <v>8.3006723105383262E-3</v>
      </c>
      <c r="H1262" s="117">
        <f t="shared" si="613"/>
        <v>45555</v>
      </c>
      <c r="I1262" s="117">
        <f t="shared" si="606"/>
        <v>45555</v>
      </c>
      <c r="J1262" s="118">
        <f t="shared" si="614"/>
        <v>23</v>
      </c>
      <c r="K1262" s="118">
        <f t="shared" ref="K1262:K1325" si="629">(J1262-(NETWORKDAYS(A1262,I1262,AD$148:AD$502)-1))</f>
        <v>3</v>
      </c>
      <c r="L1262" s="8">
        <f t="shared" si="615"/>
        <v>1.0010787999999999</v>
      </c>
      <c r="M1262" s="119">
        <f t="shared" si="628"/>
        <v>1.0083006699999999</v>
      </c>
      <c r="N1262" s="119">
        <f t="shared" si="622"/>
        <v>1.3896398885523504</v>
      </c>
      <c r="O1262" s="112">
        <f t="shared" si="627"/>
        <v>1.3911390299999999</v>
      </c>
      <c r="P1262" s="112">
        <f t="shared" si="607"/>
        <v>0</v>
      </c>
      <c r="Q1262" s="162">
        <f t="shared" si="618"/>
        <v>0</v>
      </c>
      <c r="R1262" s="30">
        <f t="shared" si="619"/>
        <v>0</v>
      </c>
      <c r="S1262" s="112">
        <f t="shared" si="624"/>
        <v>0</v>
      </c>
      <c r="T1262" s="122">
        <f t="shared" si="616"/>
        <v>0.20100000000000001</v>
      </c>
      <c r="U1262" s="120">
        <f t="shared" si="623"/>
        <v>3</v>
      </c>
      <c r="V1262" s="120">
        <v>252</v>
      </c>
      <c r="W1262" s="119">
        <f t="shared" si="608"/>
        <v>1.00218279</v>
      </c>
      <c r="X1262" s="112">
        <f t="shared" si="609"/>
        <v>0</v>
      </c>
      <c r="Y1262" s="112">
        <f t="shared" si="610"/>
        <v>0</v>
      </c>
      <c r="Z1262" s="125" t="str">
        <f t="shared" si="620"/>
        <v>A+J=</v>
      </c>
      <c r="AA1262" s="117">
        <f t="shared" si="621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4"/>
      <c r="DO1262" s="1"/>
      <c r="DP1262" s="1"/>
      <c r="DQ1262" s="1"/>
      <c r="DR1262" s="1"/>
      <c r="DS1262" s="1"/>
      <c r="DT1262" s="1"/>
    </row>
    <row r="1263" spans="1:124" ht="12.75" x14ac:dyDescent="0.2">
      <c r="A1263" s="111">
        <f t="shared" si="611"/>
        <v>45528</v>
      </c>
      <c r="B1263" s="112">
        <f t="shared" si="604"/>
        <v>0</v>
      </c>
      <c r="C1263" s="112">
        <f t="shared" si="617"/>
        <v>0</v>
      </c>
      <c r="D1263" s="113">
        <f t="shared" si="612"/>
        <v>5692.31</v>
      </c>
      <c r="E1263" s="114">
        <f t="shared" si="625"/>
        <v>5739.56</v>
      </c>
      <c r="F1263" s="115">
        <f t="shared" si="626"/>
        <v>45493</v>
      </c>
      <c r="G1263" s="116">
        <f t="shared" si="605"/>
        <v>8.3006723105383262E-3</v>
      </c>
      <c r="H1263" s="117">
        <f t="shared" si="613"/>
        <v>45555</v>
      </c>
      <c r="I1263" s="117">
        <f t="shared" si="606"/>
        <v>45555</v>
      </c>
      <c r="J1263" s="118">
        <f t="shared" si="614"/>
        <v>23</v>
      </c>
      <c r="K1263" s="118">
        <f t="shared" si="629"/>
        <v>4</v>
      </c>
      <c r="L1263" s="8">
        <f t="shared" si="615"/>
        <v>1.00143867</v>
      </c>
      <c r="M1263" s="119">
        <f t="shared" si="628"/>
        <v>1.0083006699999999</v>
      </c>
      <c r="N1263" s="119">
        <f t="shared" si="622"/>
        <v>1.3896398885523504</v>
      </c>
      <c r="O1263" s="112">
        <f t="shared" si="627"/>
        <v>1.39163912</v>
      </c>
      <c r="P1263" s="112">
        <f t="shared" si="607"/>
        <v>0</v>
      </c>
      <c r="Q1263" s="162">
        <f t="shared" si="618"/>
        <v>0</v>
      </c>
      <c r="R1263" s="30">
        <f t="shared" si="619"/>
        <v>0</v>
      </c>
      <c r="S1263" s="112">
        <f t="shared" si="624"/>
        <v>0</v>
      </c>
      <c r="T1263" s="122">
        <f t="shared" si="616"/>
        <v>0.20100000000000001</v>
      </c>
      <c r="U1263" s="120">
        <f t="shared" si="623"/>
        <v>4</v>
      </c>
      <c r="V1263" s="120">
        <v>252</v>
      </c>
      <c r="W1263" s="119">
        <f t="shared" si="608"/>
        <v>1.0029114450000001</v>
      </c>
      <c r="X1263" s="112">
        <f t="shared" si="609"/>
        <v>0</v>
      </c>
      <c r="Y1263" s="112">
        <f t="shared" si="610"/>
        <v>0</v>
      </c>
      <c r="Z1263" s="125" t="str">
        <f t="shared" si="620"/>
        <v>A+J=</v>
      </c>
      <c r="AA1263" s="117">
        <f t="shared" si="621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4"/>
      <c r="DO1263" s="1"/>
      <c r="DP1263" s="1"/>
      <c r="DQ1263" s="1"/>
      <c r="DR1263" s="1"/>
      <c r="DS1263" s="1"/>
      <c r="DT1263" s="1"/>
    </row>
    <row r="1264" spans="1:124" ht="12.75" x14ac:dyDescent="0.2">
      <c r="A1264" s="111">
        <f t="shared" si="611"/>
        <v>45529</v>
      </c>
      <c r="B1264" s="112">
        <f t="shared" si="604"/>
        <v>0</v>
      </c>
      <c r="C1264" s="112">
        <f t="shared" si="617"/>
        <v>0</v>
      </c>
      <c r="D1264" s="113">
        <f t="shared" si="612"/>
        <v>5692.31</v>
      </c>
      <c r="E1264" s="114">
        <f t="shared" si="625"/>
        <v>5739.56</v>
      </c>
      <c r="F1264" s="115">
        <f t="shared" si="626"/>
        <v>45493</v>
      </c>
      <c r="G1264" s="116">
        <f t="shared" si="605"/>
        <v>8.3006723105383262E-3</v>
      </c>
      <c r="H1264" s="117">
        <f t="shared" si="613"/>
        <v>45555</v>
      </c>
      <c r="I1264" s="117">
        <f t="shared" si="606"/>
        <v>45555</v>
      </c>
      <c r="J1264" s="118">
        <f t="shared" si="614"/>
        <v>23</v>
      </c>
      <c r="K1264" s="118">
        <f t="shared" si="629"/>
        <v>4</v>
      </c>
      <c r="L1264" s="8">
        <f t="shared" si="615"/>
        <v>1.00143867</v>
      </c>
      <c r="M1264" s="119">
        <f t="shared" si="628"/>
        <v>1.0083006699999999</v>
      </c>
      <c r="N1264" s="119">
        <f t="shared" si="622"/>
        <v>1.3896398885523504</v>
      </c>
      <c r="O1264" s="112">
        <f t="shared" si="627"/>
        <v>1.39163912</v>
      </c>
      <c r="P1264" s="112">
        <f t="shared" si="607"/>
        <v>0</v>
      </c>
      <c r="Q1264" s="162">
        <f t="shared" si="618"/>
        <v>0</v>
      </c>
      <c r="R1264" s="30">
        <f t="shared" si="619"/>
        <v>0</v>
      </c>
      <c r="S1264" s="112">
        <f t="shared" si="624"/>
        <v>0</v>
      </c>
      <c r="T1264" s="122">
        <f t="shared" si="616"/>
        <v>0.20100000000000001</v>
      </c>
      <c r="U1264" s="120">
        <f t="shared" si="623"/>
        <v>4</v>
      </c>
      <c r="V1264" s="120">
        <v>252</v>
      </c>
      <c r="W1264" s="119">
        <f t="shared" si="608"/>
        <v>1.0029114450000001</v>
      </c>
      <c r="X1264" s="112">
        <f t="shared" si="609"/>
        <v>0</v>
      </c>
      <c r="Y1264" s="112">
        <f t="shared" si="610"/>
        <v>0</v>
      </c>
      <c r="Z1264" s="125" t="str">
        <f t="shared" si="620"/>
        <v>A+J=</v>
      </c>
      <c r="AA1264" s="117">
        <f t="shared" si="621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4"/>
      <c r="DO1264" s="1"/>
      <c r="DP1264" s="1"/>
      <c r="DQ1264" s="1"/>
      <c r="DR1264" s="1"/>
      <c r="DS1264" s="1"/>
      <c r="DT1264" s="1"/>
    </row>
    <row r="1265" spans="1:124" ht="12.75" x14ac:dyDescent="0.2">
      <c r="A1265" s="111">
        <f t="shared" si="611"/>
        <v>45530</v>
      </c>
      <c r="B1265" s="112">
        <f t="shared" si="604"/>
        <v>0</v>
      </c>
      <c r="C1265" s="112">
        <f t="shared" si="617"/>
        <v>0</v>
      </c>
      <c r="D1265" s="113">
        <f t="shared" si="612"/>
        <v>5692.31</v>
      </c>
      <c r="E1265" s="114">
        <f t="shared" si="625"/>
        <v>5739.56</v>
      </c>
      <c r="F1265" s="115">
        <f t="shared" si="626"/>
        <v>45493</v>
      </c>
      <c r="G1265" s="116">
        <f t="shared" si="605"/>
        <v>8.3006723105383262E-3</v>
      </c>
      <c r="H1265" s="117">
        <f t="shared" si="613"/>
        <v>45555</v>
      </c>
      <c r="I1265" s="117">
        <f t="shared" si="606"/>
        <v>45555</v>
      </c>
      <c r="J1265" s="118">
        <f t="shared" si="614"/>
        <v>23</v>
      </c>
      <c r="K1265" s="118">
        <f t="shared" si="629"/>
        <v>4</v>
      </c>
      <c r="L1265" s="8">
        <f t="shared" si="615"/>
        <v>1.00143867</v>
      </c>
      <c r="M1265" s="119">
        <f t="shared" si="628"/>
        <v>1.0083006699999999</v>
      </c>
      <c r="N1265" s="119">
        <f t="shared" si="622"/>
        <v>1.3896398885523504</v>
      </c>
      <c r="O1265" s="112">
        <f t="shared" si="627"/>
        <v>1.39163912</v>
      </c>
      <c r="P1265" s="112">
        <f t="shared" si="607"/>
        <v>0</v>
      </c>
      <c r="Q1265" s="162">
        <f t="shared" si="618"/>
        <v>0</v>
      </c>
      <c r="R1265" s="30">
        <f t="shared" si="619"/>
        <v>0</v>
      </c>
      <c r="S1265" s="112">
        <f t="shared" si="624"/>
        <v>0</v>
      </c>
      <c r="T1265" s="122">
        <f t="shared" si="616"/>
        <v>0.20100000000000001</v>
      </c>
      <c r="U1265" s="120">
        <f t="shared" si="623"/>
        <v>4</v>
      </c>
      <c r="V1265" s="120">
        <v>252</v>
      </c>
      <c r="W1265" s="119">
        <f t="shared" si="608"/>
        <v>1.0029114450000001</v>
      </c>
      <c r="X1265" s="112">
        <f t="shared" si="609"/>
        <v>0</v>
      </c>
      <c r="Y1265" s="112">
        <f t="shared" si="610"/>
        <v>0</v>
      </c>
      <c r="Z1265" s="125" t="str">
        <f t="shared" si="620"/>
        <v>A+J=</v>
      </c>
      <c r="AA1265" s="117">
        <f t="shared" si="621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4"/>
      <c r="DO1265" s="1"/>
      <c r="DP1265" s="1"/>
      <c r="DQ1265" s="1"/>
      <c r="DR1265" s="1"/>
      <c r="DS1265" s="1"/>
      <c r="DT1265" s="1"/>
    </row>
    <row r="1266" spans="1:124" ht="12.75" x14ac:dyDescent="0.2">
      <c r="A1266" s="111">
        <f t="shared" si="611"/>
        <v>45531</v>
      </c>
      <c r="B1266" s="112">
        <f t="shared" si="604"/>
        <v>0</v>
      </c>
      <c r="C1266" s="112">
        <f t="shared" si="617"/>
        <v>0</v>
      </c>
      <c r="D1266" s="113">
        <f t="shared" si="612"/>
        <v>5692.31</v>
      </c>
      <c r="E1266" s="114">
        <f t="shared" si="625"/>
        <v>5739.56</v>
      </c>
      <c r="F1266" s="115">
        <f t="shared" si="626"/>
        <v>45493</v>
      </c>
      <c r="G1266" s="116">
        <f t="shared" si="605"/>
        <v>8.3006723105383262E-3</v>
      </c>
      <c r="H1266" s="117">
        <f t="shared" si="613"/>
        <v>45555</v>
      </c>
      <c r="I1266" s="117">
        <f t="shared" si="606"/>
        <v>45555</v>
      </c>
      <c r="J1266" s="118">
        <f t="shared" si="614"/>
        <v>23</v>
      </c>
      <c r="K1266" s="118">
        <f t="shared" si="629"/>
        <v>5</v>
      </c>
      <c r="L1266" s="8">
        <f t="shared" si="615"/>
        <v>1.00179866</v>
      </c>
      <c r="M1266" s="119">
        <f t="shared" si="628"/>
        <v>1.0083006699999999</v>
      </c>
      <c r="N1266" s="119">
        <f t="shared" si="622"/>
        <v>1.3896398885523504</v>
      </c>
      <c r="O1266" s="112">
        <f t="shared" si="627"/>
        <v>1.39213937</v>
      </c>
      <c r="P1266" s="112">
        <f t="shared" si="607"/>
        <v>0</v>
      </c>
      <c r="Q1266" s="162">
        <f t="shared" si="618"/>
        <v>0</v>
      </c>
      <c r="R1266" s="30">
        <f t="shared" si="619"/>
        <v>0</v>
      </c>
      <c r="S1266" s="112">
        <f t="shared" si="624"/>
        <v>0</v>
      </c>
      <c r="T1266" s="122">
        <f t="shared" si="616"/>
        <v>0.20100000000000001</v>
      </c>
      <c r="U1266" s="120">
        <f t="shared" si="623"/>
        <v>5</v>
      </c>
      <c r="V1266" s="120">
        <v>252</v>
      </c>
      <c r="W1266" s="119">
        <f t="shared" si="608"/>
        <v>1.00364063</v>
      </c>
      <c r="X1266" s="112">
        <f t="shared" si="609"/>
        <v>0</v>
      </c>
      <c r="Y1266" s="112">
        <f t="shared" si="610"/>
        <v>0</v>
      </c>
      <c r="Z1266" s="125" t="str">
        <f t="shared" si="620"/>
        <v>A+J=</v>
      </c>
      <c r="AA1266" s="117">
        <f t="shared" si="621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4"/>
      <c r="DO1266" s="1"/>
      <c r="DP1266" s="1"/>
      <c r="DQ1266" s="1"/>
      <c r="DR1266" s="1"/>
      <c r="DS1266" s="1"/>
      <c r="DT1266" s="1"/>
    </row>
    <row r="1267" spans="1:124" ht="12.75" x14ac:dyDescent="0.2">
      <c r="A1267" s="111">
        <f t="shared" si="611"/>
        <v>45532</v>
      </c>
      <c r="B1267" s="112">
        <f t="shared" si="604"/>
        <v>0</v>
      </c>
      <c r="C1267" s="112">
        <f t="shared" si="617"/>
        <v>0</v>
      </c>
      <c r="D1267" s="113">
        <f t="shared" si="612"/>
        <v>5692.31</v>
      </c>
      <c r="E1267" s="114">
        <f t="shared" si="625"/>
        <v>5739.56</v>
      </c>
      <c r="F1267" s="115">
        <f t="shared" si="626"/>
        <v>45493</v>
      </c>
      <c r="G1267" s="116">
        <f t="shared" si="605"/>
        <v>8.3006723105383262E-3</v>
      </c>
      <c r="H1267" s="117">
        <f t="shared" si="613"/>
        <v>45555</v>
      </c>
      <c r="I1267" s="117">
        <f t="shared" si="606"/>
        <v>45555</v>
      </c>
      <c r="J1267" s="118">
        <f t="shared" si="614"/>
        <v>23</v>
      </c>
      <c r="K1267" s="118">
        <f t="shared" si="629"/>
        <v>6</v>
      </c>
      <c r="L1267" s="8">
        <f t="shared" si="615"/>
        <v>1.00215878</v>
      </c>
      <c r="M1267" s="119">
        <f t="shared" si="628"/>
        <v>1.0083006699999999</v>
      </c>
      <c r="N1267" s="119">
        <f t="shared" si="622"/>
        <v>1.3896398885523504</v>
      </c>
      <c r="O1267" s="112">
        <f t="shared" si="627"/>
        <v>1.3926398099999999</v>
      </c>
      <c r="P1267" s="112">
        <f t="shared" si="607"/>
        <v>0</v>
      </c>
      <c r="Q1267" s="162">
        <f t="shared" si="618"/>
        <v>0</v>
      </c>
      <c r="R1267" s="30">
        <f t="shared" si="619"/>
        <v>0</v>
      </c>
      <c r="S1267" s="112">
        <f t="shared" si="624"/>
        <v>0</v>
      </c>
      <c r="T1267" s="122">
        <f t="shared" si="616"/>
        <v>0.20100000000000001</v>
      </c>
      <c r="U1267" s="120">
        <f t="shared" si="623"/>
        <v>6</v>
      </c>
      <c r="V1267" s="120">
        <v>252</v>
      </c>
      <c r="W1267" s="119">
        <f t="shared" si="608"/>
        <v>1.0043703450000001</v>
      </c>
      <c r="X1267" s="112">
        <f t="shared" si="609"/>
        <v>0</v>
      </c>
      <c r="Y1267" s="112">
        <f t="shared" si="610"/>
        <v>0</v>
      </c>
      <c r="Z1267" s="125" t="str">
        <f t="shared" si="620"/>
        <v>A+J=</v>
      </c>
      <c r="AA1267" s="117">
        <f t="shared" si="621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4"/>
      <c r="DO1267" s="1"/>
      <c r="DP1267" s="1"/>
      <c r="DQ1267" s="1"/>
      <c r="DR1267" s="1"/>
      <c r="DS1267" s="1"/>
      <c r="DT1267" s="1"/>
    </row>
    <row r="1268" spans="1:124" ht="12.75" x14ac:dyDescent="0.2">
      <c r="A1268" s="111">
        <f t="shared" si="611"/>
        <v>45533</v>
      </c>
      <c r="B1268" s="112">
        <f t="shared" si="604"/>
        <v>0</v>
      </c>
      <c r="C1268" s="112">
        <f t="shared" si="617"/>
        <v>0</v>
      </c>
      <c r="D1268" s="113">
        <f t="shared" si="612"/>
        <v>5692.31</v>
      </c>
      <c r="E1268" s="114">
        <f t="shared" si="625"/>
        <v>5739.56</v>
      </c>
      <c r="F1268" s="115">
        <f t="shared" si="626"/>
        <v>45493</v>
      </c>
      <c r="G1268" s="116">
        <f t="shared" si="605"/>
        <v>8.3006723105383262E-3</v>
      </c>
      <c r="H1268" s="117">
        <f t="shared" si="613"/>
        <v>45555</v>
      </c>
      <c r="I1268" s="117">
        <f t="shared" si="606"/>
        <v>45555</v>
      </c>
      <c r="J1268" s="118">
        <f t="shared" si="614"/>
        <v>23</v>
      </c>
      <c r="K1268" s="118">
        <f t="shared" si="629"/>
        <v>7</v>
      </c>
      <c r="L1268" s="8">
        <f t="shared" si="615"/>
        <v>1.00251903</v>
      </c>
      <c r="M1268" s="119">
        <f t="shared" si="628"/>
        <v>1.0083006699999999</v>
      </c>
      <c r="N1268" s="119">
        <f t="shared" si="622"/>
        <v>1.3896398885523504</v>
      </c>
      <c r="O1268" s="112">
        <f t="shared" si="627"/>
        <v>1.3931404300000001</v>
      </c>
      <c r="P1268" s="112">
        <f t="shared" si="607"/>
        <v>0</v>
      </c>
      <c r="Q1268" s="162">
        <f t="shared" si="618"/>
        <v>0</v>
      </c>
      <c r="R1268" s="30">
        <f t="shared" si="619"/>
        <v>0</v>
      </c>
      <c r="S1268" s="112">
        <f t="shared" si="624"/>
        <v>0</v>
      </c>
      <c r="T1268" s="122">
        <f t="shared" si="616"/>
        <v>0.20100000000000001</v>
      </c>
      <c r="U1268" s="120">
        <f t="shared" si="623"/>
        <v>7</v>
      </c>
      <c r="V1268" s="120">
        <v>252</v>
      </c>
      <c r="W1268" s="119">
        <f t="shared" si="608"/>
        <v>1.0051005900000001</v>
      </c>
      <c r="X1268" s="112">
        <f t="shared" si="609"/>
        <v>0</v>
      </c>
      <c r="Y1268" s="112">
        <f t="shared" si="610"/>
        <v>0</v>
      </c>
      <c r="Z1268" s="125" t="str">
        <f t="shared" si="620"/>
        <v>A+J=</v>
      </c>
      <c r="AA1268" s="117">
        <f t="shared" si="621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4"/>
      <c r="DO1268" s="1"/>
      <c r="DP1268" s="1"/>
      <c r="DQ1268" s="1"/>
      <c r="DR1268" s="1"/>
      <c r="DS1268" s="1"/>
      <c r="DT1268" s="1"/>
    </row>
    <row r="1269" spans="1:124" ht="12.75" x14ac:dyDescent="0.2">
      <c r="A1269" s="111">
        <f t="shared" si="611"/>
        <v>45534</v>
      </c>
      <c r="B1269" s="112">
        <f t="shared" si="604"/>
        <v>0</v>
      </c>
      <c r="C1269" s="112">
        <f t="shared" si="617"/>
        <v>0</v>
      </c>
      <c r="D1269" s="113">
        <f t="shared" si="612"/>
        <v>5692.31</v>
      </c>
      <c r="E1269" s="114">
        <f t="shared" si="625"/>
        <v>5739.56</v>
      </c>
      <c r="F1269" s="115">
        <f t="shared" si="626"/>
        <v>45493</v>
      </c>
      <c r="G1269" s="116">
        <f t="shared" si="605"/>
        <v>8.3006723105383262E-3</v>
      </c>
      <c r="H1269" s="117">
        <f t="shared" si="613"/>
        <v>45555</v>
      </c>
      <c r="I1269" s="117">
        <f t="shared" si="606"/>
        <v>45555</v>
      </c>
      <c r="J1269" s="118">
        <f t="shared" si="614"/>
        <v>23</v>
      </c>
      <c r="K1269" s="118">
        <f t="shared" si="629"/>
        <v>8</v>
      </c>
      <c r="L1269" s="8">
        <f t="shared" si="615"/>
        <v>1.00287941</v>
      </c>
      <c r="M1269" s="119">
        <f t="shared" si="628"/>
        <v>1.0083006699999999</v>
      </c>
      <c r="N1269" s="119">
        <f t="shared" si="622"/>
        <v>1.3896398885523504</v>
      </c>
      <c r="O1269" s="112">
        <f t="shared" si="627"/>
        <v>1.3936412300000001</v>
      </c>
      <c r="P1269" s="112">
        <f t="shared" si="607"/>
        <v>0</v>
      </c>
      <c r="Q1269" s="162">
        <f t="shared" si="618"/>
        <v>0</v>
      </c>
      <c r="R1269" s="30">
        <f t="shared" si="619"/>
        <v>0</v>
      </c>
      <c r="S1269" s="112">
        <f t="shared" si="624"/>
        <v>0</v>
      </c>
      <c r="T1269" s="122">
        <f t="shared" si="616"/>
        <v>0.20100000000000001</v>
      </c>
      <c r="U1269" s="120">
        <f t="shared" si="623"/>
        <v>8</v>
      </c>
      <c r="V1269" s="120">
        <v>252</v>
      </c>
      <c r="W1269" s="119">
        <f t="shared" si="608"/>
        <v>1.005831366</v>
      </c>
      <c r="X1269" s="112">
        <f t="shared" si="609"/>
        <v>0</v>
      </c>
      <c r="Y1269" s="112">
        <f t="shared" si="610"/>
        <v>0</v>
      </c>
      <c r="Z1269" s="125" t="str">
        <f t="shared" si="620"/>
        <v>A+J=</v>
      </c>
      <c r="AA1269" s="117">
        <f t="shared" si="621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4"/>
      <c r="DO1269" s="1"/>
      <c r="DP1269" s="1"/>
      <c r="DQ1269" s="1"/>
      <c r="DR1269" s="1"/>
      <c r="DS1269" s="1"/>
      <c r="DT1269" s="1"/>
    </row>
    <row r="1270" spans="1:124" ht="12.75" x14ac:dyDescent="0.2">
      <c r="A1270" s="111">
        <f t="shared" si="611"/>
        <v>45535</v>
      </c>
      <c r="B1270" s="112">
        <f t="shared" si="604"/>
        <v>0</v>
      </c>
      <c r="C1270" s="112">
        <f t="shared" si="617"/>
        <v>0</v>
      </c>
      <c r="D1270" s="113">
        <f t="shared" si="612"/>
        <v>5692.31</v>
      </c>
      <c r="E1270" s="114">
        <f t="shared" si="625"/>
        <v>5739.56</v>
      </c>
      <c r="F1270" s="115">
        <f t="shared" si="626"/>
        <v>45493</v>
      </c>
      <c r="G1270" s="116">
        <f t="shared" si="605"/>
        <v>8.3006723105383262E-3</v>
      </c>
      <c r="H1270" s="117">
        <f t="shared" si="613"/>
        <v>45555</v>
      </c>
      <c r="I1270" s="117">
        <f t="shared" si="606"/>
        <v>45555</v>
      </c>
      <c r="J1270" s="118">
        <f t="shared" si="614"/>
        <v>23</v>
      </c>
      <c r="K1270" s="118">
        <f t="shared" si="629"/>
        <v>9</v>
      </c>
      <c r="L1270" s="8">
        <f t="shared" si="615"/>
        <v>1.00323991</v>
      </c>
      <c r="M1270" s="119">
        <f t="shared" si="628"/>
        <v>1.0083006699999999</v>
      </c>
      <c r="N1270" s="119">
        <f t="shared" si="622"/>
        <v>1.3896398885523504</v>
      </c>
      <c r="O1270" s="112">
        <f t="shared" si="627"/>
        <v>1.3941421899999999</v>
      </c>
      <c r="P1270" s="112">
        <f t="shared" si="607"/>
        <v>0</v>
      </c>
      <c r="Q1270" s="162">
        <f t="shared" si="618"/>
        <v>0</v>
      </c>
      <c r="R1270" s="30">
        <f t="shared" si="619"/>
        <v>0</v>
      </c>
      <c r="S1270" s="112">
        <f t="shared" si="624"/>
        <v>0</v>
      </c>
      <c r="T1270" s="122">
        <f t="shared" si="616"/>
        <v>0.20100000000000001</v>
      </c>
      <c r="U1270" s="120">
        <f t="shared" si="623"/>
        <v>9</v>
      </c>
      <c r="V1270" s="120">
        <v>252</v>
      </c>
      <c r="W1270" s="119">
        <f t="shared" si="608"/>
        <v>1.006562674</v>
      </c>
      <c r="X1270" s="112">
        <f t="shared" si="609"/>
        <v>0</v>
      </c>
      <c r="Y1270" s="112">
        <f t="shared" si="610"/>
        <v>0</v>
      </c>
      <c r="Z1270" s="125" t="str">
        <f t="shared" si="620"/>
        <v>A+J=</v>
      </c>
      <c r="AA1270" s="117">
        <f t="shared" si="621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4"/>
      <c r="DO1270" s="1"/>
      <c r="DP1270" s="1"/>
      <c r="DQ1270" s="1"/>
      <c r="DR1270" s="1"/>
      <c r="DS1270" s="1"/>
      <c r="DT1270" s="1"/>
    </row>
    <row r="1271" spans="1:124" ht="12.75" x14ac:dyDescent="0.2">
      <c r="A1271" s="111">
        <f t="shared" si="611"/>
        <v>45536</v>
      </c>
      <c r="B1271" s="112">
        <f t="shared" si="604"/>
        <v>0</v>
      </c>
      <c r="C1271" s="112">
        <f t="shared" si="617"/>
        <v>0</v>
      </c>
      <c r="D1271" s="113">
        <f t="shared" si="612"/>
        <v>5692.31</v>
      </c>
      <c r="E1271" s="114">
        <f t="shared" si="625"/>
        <v>5739.56</v>
      </c>
      <c r="F1271" s="115">
        <f t="shared" si="626"/>
        <v>45493</v>
      </c>
      <c r="G1271" s="116">
        <f t="shared" si="605"/>
        <v>8.3006723105383262E-3</v>
      </c>
      <c r="H1271" s="117">
        <f t="shared" si="613"/>
        <v>45555</v>
      </c>
      <c r="I1271" s="117">
        <f t="shared" si="606"/>
        <v>45555</v>
      </c>
      <c r="J1271" s="118">
        <f t="shared" si="614"/>
        <v>23</v>
      </c>
      <c r="K1271" s="118">
        <f t="shared" si="629"/>
        <v>9</v>
      </c>
      <c r="L1271" s="8">
        <f t="shared" si="615"/>
        <v>1.00323991</v>
      </c>
      <c r="M1271" s="119">
        <f t="shared" si="628"/>
        <v>1.0083006699999999</v>
      </c>
      <c r="N1271" s="119">
        <f t="shared" si="622"/>
        <v>1.3896398885523504</v>
      </c>
      <c r="O1271" s="112">
        <f t="shared" si="627"/>
        <v>1.3941421899999999</v>
      </c>
      <c r="P1271" s="112">
        <f t="shared" si="607"/>
        <v>0</v>
      </c>
      <c r="Q1271" s="162">
        <f t="shared" si="618"/>
        <v>0</v>
      </c>
      <c r="R1271" s="30">
        <f t="shared" si="619"/>
        <v>0</v>
      </c>
      <c r="S1271" s="112">
        <f t="shared" si="624"/>
        <v>0</v>
      </c>
      <c r="T1271" s="122">
        <f t="shared" si="616"/>
        <v>0.20100000000000001</v>
      </c>
      <c r="U1271" s="120">
        <f t="shared" si="623"/>
        <v>9</v>
      </c>
      <c r="V1271" s="120">
        <v>252</v>
      </c>
      <c r="W1271" s="119">
        <f t="shared" si="608"/>
        <v>1.006562674</v>
      </c>
      <c r="X1271" s="112">
        <f t="shared" si="609"/>
        <v>0</v>
      </c>
      <c r="Y1271" s="112">
        <f t="shared" si="610"/>
        <v>0</v>
      </c>
      <c r="Z1271" s="125" t="str">
        <f t="shared" si="620"/>
        <v>A+J=</v>
      </c>
      <c r="AA1271" s="117">
        <f t="shared" si="621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4"/>
      <c r="DO1271" s="1"/>
      <c r="DP1271" s="1"/>
      <c r="DQ1271" s="1"/>
      <c r="DR1271" s="1"/>
      <c r="DS1271" s="1"/>
      <c r="DT1271" s="1"/>
    </row>
    <row r="1272" spans="1:124" ht="12.75" x14ac:dyDescent="0.2">
      <c r="A1272" s="111">
        <f t="shared" si="611"/>
        <v>45537</v>
      </c>
      <c r="B1272" s="112">
        <f t="shared" si="604"/>
        <v>0</v>
      </c>
      <c r="C1272" s="112">
        <f t="shared" si="617"/>
        <v>0</v>
      </c>
      <c r="D1272" s="113">
        <f t="shared" si="612"/>
        <v>5692.31</v>
      </c>
      <c r="E1272" s="114">
        <f t="shared" si="625"/>
        <v>5739.56</v>
      </c>
      <c r="F1272" s="115">
        <f t="shared" si="626"/>
        <v>45493</v>
      </c>
      <c r="G1272" s="116">
        <f t="shared" si="605"/>
        <v>8.3006723105383262E-3</v>
      </c>
      <c r="H1272" s="117">
        <f t="shared" si="613"/>
        <v>45555</v>
      </c>
      <c r="I1272" s="117">
        <f t="shared" si="606"/>
        <v>45555</v>
      </c>
      <c r="J1272" s="118">
        <f t="shared" si="614"/>
        <v>23</v>
      </c>
      <c r="K1272" s="118">
        <f t="shared" si="629"/>
        <v>9</v>
      </c>
      <c r="L1272" s="8">
        <f t="shared" si="615"/>
        <v>1.00323991</v>
      </c>
      <c r="M1272" s="119">
        <f t="shared" si="628"/>
        <v>1.0083006699999999</v>
      </c>
      <c r="N1272" s="119">
        <f t="shared" si="622"/>
        <v>1.3896398885523504</v>
      </c>
      <c r="O1272" s="112">
        <f t="shared" si="627"/>
        <v>1.3941421899999999</v>
      </c>
      <c r="P1272" s="112">
        <f t="shared" si="607"/>
        <v>0</v>
      </c>
      <c r="Q1272" s="162">
        <f t="shared" si="618"/>
        <v>0</v>
      </c>
      <c r="R1272" s="30">
        <f t="shared" si="619"/>
        <v>0</v>
      </c>
      <c r="S1272" s="112">
        <f t="shared" si="624"/>
        <v>0</v>
      </c>
      <c r="T1272" s="122">
        <f t="shared" si="616"/>
        <v>0.20100000000000001</v>
      </c>
      <c r="U1272" s="120">
        <f t="shared" si="623"/>
        <v>9</v>
      </c>
      <c r="V1272" s="120">
        <v>252</v>
      </c>
      <c r="W1272" s="119">
        <f t="shared" si="608"/>
        <v>1.006562674</v>
      </c>
      <c r="X1272" s="112">
        <f t="shared" si="609"/>
        <v>0</v>
      </c>
      <c r="Y1272" s="112">
        <f t="shared" si="610"/>
        <v>0</v>
      </c>
      <c r="Z1272" s="125" t="str">
        <f t="shared" si="620"/>
        <v>A+J=</v>
      </c>
      <c r="AA1272" s="117">
        <f t="shared" si="621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4"/>
      <c r="DO1272" s="1"/>
      <c r="DP1272" s="1"/>
      <c r="DQ1272" s="1"/>
      <c r="DR1272" s="1"/>
      <c r="DS1272" s="1"/>
      <c r="DT1272" s="1"/>
    </row>
    <row r="1273" spans="1:124" ht="12.75" x14ac:dyDescent="0.2">
      <c r="A1273" s="111">
        <f t="shared" si="611"/>
        <v>45538</v>
      </c>
      <c r="B1273" s="112">
        <f t="shared" si="604"/>
        <v>0</v>
      </c>
      <c r="C1273" s="112">
        <f t="shared" si="617"/>
        <v>0</v>
      </c>
      <c r="D1273" s="113">
        <f t="shared" si="612"/>
        <v>5692.31</v>
      </c>
      <c r="E1273" s="114">
        <f t="shared" si="625"/>
        <v>5739.56</v>
      </c>
      <c r="F1273" s="115">
        <f t="shared" si="626"/>
        <v>45493</v>
      </c>
      <c r="G1273" s="116">
        <f t="shared" si="605"/>
        <v>8.3006723105383262E-3</v>
      </c>
      <c r="H1273" s="117">
        <f t="shared" si="613"/>
        <v>45555</v>
      </c>
      <c r="I1273" s="117">
        <f t="shared" si="606"/>
        <v>45555</v>
      </c>
      <c r="J1273" s="118">
        <f t="shared" si="614"/>
        <v>23</v>
      </c>
      <c r="K1273" s="118">
        <f t="shared" si="629"/>
        <v>10</v>
      </c>
      <c r="L1273" s="8">
        <f t="shared" si="615"/>
        <v>1.00360055</v>
      </c>
      <c r="M1273" s="119">
        <f t="shared" si="628"/>
        <v>1.0083006699999999</v>
      </c>
      <c r="N1273" s="119">
        <f t="shared" si="622"/>
        <v>1.3896398885523504</v>
      </c>
      <c r="O1273" s="112">
        <f t="shared" si="627"/>
        <v>1.3946433499999999</v>
      </c>
      <c r="P1273" s="112">
        <f t="shared" si="607"/>
        <v>0</v>
      </c>
      <c r="Q1273" s="162">
        <f t="shared" si="618"/>
        <v>0</v>
      </c>
      <c r="R1273" s="30">
        <f t="shared" si="619"/>
        <v>0</v>
      </c>
      <c r="S1273" s="112">
        <f t="shared" si="624"/>
        <v>0</v>
      </c>
      <c r="T1273" s="122">
        <f t="shared" si="616"/>
        <v>0.20100000000000001</v>
      </c>
      <c r="U1273" s="120">
        <f t="shared" si="623"/>
        <v>10</v>
      </c>
      <c r="V1273" s="120">
        <v>252</v>
      </c>
      <c r="W1273" s="119">
        <f t="shared" si="608"/>
        <v>1.007294514</v>
      </c>
      <c r="X1273" s="112">
        <f t="shared" si="609"/>
        <v>0</v>
      </c>
      <c r="Y1273" s="112">
        <f t="shared" si="610"/>
        <v>0</v>
      </c>
      <c r="Z1273" s="125" t="str">
        <f t="shared" si="620"/>
        <v>A+J=</v>
      </c>
      <c r="AA1273" s="117">
        <f t="shared" si="621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4"/>
      <c r="DO1273" s="1"/>
      <c r="DP1273" s="1"/>
      <c r="DQ1273" s="1"/>
      <c r="DR1273" s="1"/>
      <c r="DS1273" s="1"/>
      <c r="DT1273" s="1"/>
    </row>
    <row r="1274" spans="1:124" ht="12.75" x14ac:dyDescent="0.2">
      <c r="A1274" s="111">
        <f t="shared" si="611"/>
        <v>45539</v>
      </c>
      <c r="B1274" s="112">
        <f t="shared" si="604"/>
        <v>0</v>
      </c>
      <c r="C1274" s="112">
        <f t="shared" si="617"/>
        <v>0</v>
      </c>
      <c r="D1274" s="113">
        <f t="shared" si="612"/>
        <v>5692.31</v>
      </c>
      <c r="E1274" s="114">
        <f t="shared" si="625"/>
        <v>5739.56</v>
      </c>
      <c r="F1274" s="115">
        <f t="shared" si="626"/>
        <v>45493</v>
      </c>
      <c r="G1274" s="116">
        <f t="shared" si="605"/>
        <v>8.3006723105383262E-3</v>
      </c>
      <c r="H1274" s="117">
        <f t="shared" si="613"/>
        <v>45555</v>
      </c>
      <c r="I1274" s="117">
        <f t="shared" si="606"/>
        <v>45555</v>
      </c>
      <c r="J1274" s="118">
        <f t="shared" si="614"/>
        <v>23</v>
      </c>
      <c r="K1274" s="118">
        <f t="shared" si="629"/>
        <v>11</v>
      </c>
      <c r="L1274" s="8">
        <f t="shared" si="615"/>
        <v>1.0039613199999999</v>
      </c>
      <c r="M1274" s="119">
        <f t="shared" si="628"/>
        <v>1.0083006699999999</v>
      </c>
      <c r="N1274" s="119">
        <f t="shared" si="622"/>
        <v>1.3896398885523504</v>
      </c>
      <c r="O1274" s="112">
        <f t="shared" si="627"/>
        <v>1.39514469</v>
      </c>
      <c r="P1274" s="112">
        <f t="shared" si="607"/>
        <v>0</v>
      </c>
      <c r="Q1274" s="162">
        <f t="shared" si="618"/>
        <v>0</v>
      </c>
      <c r="R1274" s="30">
        <f t="shared" si="619"/>
        <v>0</v>
      </c>
      <c r="S1274" s="112">
        <f t="shared" si="624"/>
        <v>0</v>
      </c>
      <c r="T1274" s="122">
        <f t="shared" si="616"/>
        <v>0.20100000000000001</v>
      </c>
      <c r="U1274" s="120">
        <f t="shared" si="623"/>
        <v>11</v>
      </c>
      <c r="V1274" s="120">
        <v>252</v>
      </c>
      <c r="W1274" s="119">
        <f t="shared" si="608"/>
        <v>1.008026885</v>
      </c>
      <c r="X1274" s="112">
        <f t="shared" si="609"/>
        <v>0</v>
      </c>
      <c r="Y1274" s="112">
        <f t="shared" si="610"/>
        <v>0</v>
      </c>
      <c r="Z1274" s="125" t="str">
        <f t="shared" si="620"/>
        <v>A+J=</v>
      </c>
      <c r="AA1274" s="117">
        <f t="shared" si="621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4"/>
      <c r="DO1274" s="1"/>
      <c r="DP1274" s="1"/>
      <c r="DQ1274" s="1"/>
      <c r="DR1274" s="1"/>
      <c r="DS1274" s="1"/>
      <c r="DT1274" s="1"/>
    </row>
    <row r="1275" spans="1:124" ht="12.75" x14ac:dyDescent="0.2">
      <c r="A1275" s="111">
        <f t="shared" si="611"/>
        <v>45540</v>
      </c>
      <c r="B1275" s="112">
        <f t="shared" si="604"/>
        <v>0</v>
      </c>
      <c r="C1275" s="112">
        <f t="shared" si="617"/>
        <v>0</v>
      </c>
      <c r="D1275" s="113">
        <f t="shared" si="612"/>
        <v>5692.31</v>
      </c>
      <c r="E1275" s="114">
        <f t="shared" si="625"/>
        <v>5739.56</v>
      </c>
      <c r="F1275" s="115">
        <f t="shared" si="626"/>
        <v>45493</v>
      </c>
      <c r="G1275" s="116">
        <f t="shared" si="605"/>
        <v>8.3006723105383262E-3</v>
      </c>
      <c r="H1275" s="117">
        <f t="shared" si="613"/>
        <v>45555</v>
      </c>
      <c r="I1275" s="117">
        <f t="shared" si="606"/>
        <v>45555</v>
      </c>
      <c r="J1275" s="118">
        <f t="shared" si="614"/>
        <v>23</v>
      </c>
      <c r="K1275" s="118">
        <f t="shared" si="629"/>
        <v>12</v>
      </c>
      <c r="L1275" s="8">
        <f t="shared" si="615"/>
        <v>1.0043222199999999</v>
      </c>
      <c r="M1275" s="119">
        <f t="shared" si="628"/>
        <v>1.0083006699999999</v>
      </c>
      <c r="N1275" s="119">
        <f t="shared" si="622"/>
        <v>1.3896398885523504</v>
      </c>
      <c r="O1275" s="112">
        <f t="shared" si="627"/>
        <v>1.39564621</v>
      </c>
      <c r="P1275" s="112">
        <f t="shared" si="607"/>
        <v>0</v>
      </c>
      <c r="Q1275" s="162">
        <f t="shared" si="618"/>
        <v>0</v>
      </c>
      <c r="R1275" s="30">
        <f t="shared" si="619"/>
        <v>0</v>
      </c>
      <c r="S1275" s="112">
        <f t="shared" si="624"/>
        <v>0</v>
      </c>
      <c r="T1275" s="122">
        <f t="shared" si="616"/>
        <v>0.20100000000000001</v>
      </c>
      <c r="U1275" s="120">
        <f t="shared" si="623"/>
        <v>12</v>
      </c>
      <c r="V1275" s="120">
        <v>252</v>
      </c>
      <c r="W1275" s="119">
        <f t="shared" si="608"/>
        <v>1.008759789</v>
      </c>
      <c r="X1275" s="112">
        <f t="shared" si="609"/>
        <v>0</v>
      </c>
      <c r="Y1275" s="112">
        <f t="shared" si="610"/>
        <v>0</v>
      </c>
      <c r="Z1275" s="125" t="str">
        <f t="shared" si="620"/>
        <v>A+J=</v>
      </c>
      <c r="AA1275" s="117">
        <f t="shared" si="621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4"/>
      <c r="DO1275" s="1"/>
      <c r="DP1275" s="1"/>
      <c r="DQ1275" s="1"/>
      <c r="DR1275" s="1"/>
      <c r="DS1275" s="1"/>
      <c r="DT1275" s="1"/>
    </row>
    <row r="1276" spans="1:124" ht="12.75" x14ac:dyDescent="0.2">
      <c r="A1276" s="111">
        <f t="shared" si="611"/>
        <v>45541</v>
      </c>
      <c r="B1276" s="112">
        <f t="shared" si="604"/>
        <v>0</v>
      </c>
      <c r="C1276" s="112">
        <f t="shared" si="617"/>
        <v>0</v>
      </c>
      <c r="D1276" s="113">
        <f t="shared" si="612"/>
        <v>5692.31</v>
      </c>
      <c r="E1276" s="114">
        <f t="shared" si="625"/>
        <v>5739.56</v>
      </c>
      <c r="F1276" s="115">
        <f t="shared" si="626"/>
        <v>45493</v>
      </c>
      <c r="G1276" s="116">
        <f t="shared" si="605"/>
        <v>8.3006723105383262E-3</v>
      </c>
      <c r="H1276" s="117">
        <f t="shared" si="613"/>
        <v>45555</v>
      </c>
      <c r="I1276" s="117">
        <f t="shared" si="606"/>
        <v>45555</v>
      </c>
      <c r="J1276" s="118">
        <f t="shared" si="614"/>
        <v>23</v>
      </c>
      <c r="K1276" s="118">
        <f t="shared" si="629"/>
        <v>13</v>
      </c>
      <c r="L1276" s="8">
        <f t="shared" si="615"/>
        <v>1.00468325</v>
      </c>
      <c r="M1276" s="119">
        <f t="shared" si="628"/>
        <v>1.0083006699999999</v>
      </c>
      <c r="N1276" s="119">
        <f t="shared" si="622"/>
        <v>1.3896398885523504</v>
      </c>
      <c r="O1276" s="112">
        <f t="shared" si="627"/>
        <v>1.39614791</v>
      </c>
      <c r="P1276" s="112">
        <f t="shared" si="607"/>
        <v>0</v>
      </c>
      <c r="Q1276" s="162">
        <f t="shared" si="618"/>
        <v>0</v>
      </c>
      <c r="R1276" s="30">
        <f t="shared" si="619"/>
        <v>0</v>
      </c>
      <c r="S1276" s="112">
        <f t="shared" si="624"/>
        <v>0</v>
      </c>
      <c r="T1276" s="122">
        <f t="shared" si="616"/>
        <v>0.20100000000000001</v>
      </c>
      <c r="U1276" s="120">
        <f t="shared" si="623"/>
        <v>13</v>
      </c>
      <c r="V1276" s="120">
        <v>252</v>
      </c>
      <c r="W1276" s="119">
        <f t="shared" si="608"/>
        <v>1.009493226</v>
      </c>
      <c r="X1276" s="112">
        <f t="shared" si="609"/>
        <v>0</v>
      </c>
      <c r="Y1276" s="112">
        <f t="shared" si="610"/>
        <v>0</v>
      </c>
      <c r="Z1276" s="125" t="str">
        <f t="shared" si="620"/>
        <v>A+J=</v>
      </c>
      <c r="AA1276" s="117">
        <f t="shared" si="621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4"/>
      <c r="DO1276" s="1"/>
      <c r="DP1276" s="1"/>
      <c r="DQ1276" s="1"/>
      <c r="DR1276" s="1"/>
      <c r="DS1276" s="1"/>
      <c r="DT1276" s="1"/>
    </row>
    <row r="1277" spans="1:124" ht="12.75" x14ac:dyDescent="0.2">
      <c r="A1277" s="111">
        <f t="shared" si="611"/>
        <v>45542</v>
      </c>
      <c r="B1277" s="112">
        <f t="shared" si="604"/>
        <v>0</v>
      </c>
      <c r="C1277" s="112">
        <f t="shared" si="617"/>
        <v>0</v>
      </c>
      <c r="D1277" s="113">
        <f t="shared" si="612"/>
        <v>5692.31</v>
      </c>
      <c r="E1277" s="114">
        <f t="shared" si="625"/>
        <v>5739.56</v>
      </c>
      <c r="F1277" s="115">
        <f t="shared" si="626"/>
        <v>45493</v>
      </c>
      <c r="G1277" s="116">
        <f t="shared" si="605"/>
        <v>8.3006723105383262E-3</v>
      </c>
      <c r="H1277" s="117">
        <f t="shared" si="613"/>
        <v>45555</v>
      </c>
      <c r="I1277" s="117">
        <f t="shared" si="606"/>
        <v>45555</v>
      </c>
      <c r="J1277" s="118">
        <f t="shared" si="614"/>
        <v>23</v>
      </c>
      <c r="K1277" s="118">
        <f t="shared" si="629"/>
        <v>14</v>
      </c>
      <c r="L1277" s="8">
        <f t="shared" si="615"/>
        <v>1.0050444000000001</v>
      </c>
      <c r="M1277" s="119">
        <f t="shared" si="628"/>
        <v>1.0083006699999999</v>
      </c>
      <c r="N1277" s="119">
        <f t="shared" si="622"/>
        <v>1.3896398885523504</v>
      </c>
      <c r="O1277" s="112">
        <f t="shared" si="627"/>
        <v>1.39664978</v>
      </c>
      <c r="P1277" s="112">
        <f t="shared" si="607"/>
        <v>0</v>
      </c>
      <c r="Q1277" s="162">
        <f t="shared" si="618"/>
        <v>0</v>
      </c>
      <c r="R1277" s="30">
        <f t="shared" si="619"/>
        <v>0</v>
      </c>
      <c r="S1277" s="112">
        <f t="shared" si="624"/>
        <v>0</v>
      </c>
      <c r="T1277" s="122">
        <f t="shared" si="616"/>
        <v>0.20100000000000001</v>
      </c>
      <c r="U1277" s="120">
        <f t="shared" si="623"/>
        <v>14</v>
      </c>
      <c r="V1277" s="120">
        <v>252</v>
      </c>
      <c r="W1277" s="119">
        <f t="shared" si="608"/>
        <v>1.010227196</v>
      </c>
      <c r="X1277" s="112">
        <f t="shared" si="609"/>
        <v>0</v>
      </c>
      <c r="Y1277" s="112">
        <f t="shared" si="610"/>
        <v>0</v>
      </c>
      <c r="Z1277" s="125" t="str">
        <f t="shared" si="620"/>
        <v>A+J=</v>
      </c>
      <c r="AA1277" s="117">
        <f t="shared" si="621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4"/>
      <c r="DO1277" s="1"/>
      <c r="DP1277" s="1"/>
      <c r="DQ1277" s="1"/>
      <c r="DR1277" s="1"/>
      <c r="DS1277" s="1"/>
      <c r="DT1277" s="1"/>
    </row>
    <row r="1278" spans="1:124" ht="12.75" x14ac:dyDescent="0.2">
      <c r="A1278" s="111">
        <f t="shared" si="611"/>
        <v>45543</v>
      </c>
      <c r="B1278" s="112">
        <f t="shared" si="604"/>
        <v>0</v>
      </c>
      <c r="C1278" s="112">
        <f t="shared" si="617"/>
        <v>0</v>
      </c>
      <c r="D1278" s="113">
        <f t="shared" si="612"/>
        <v>5692.31</v>
      </c>
      <c r="E1278" s="114">
        <f t="shared" si="625"/>
        <v>5739.56</v>
      </c>
      <c r="F1278" s="115">
        <f t="shared" si="626"/>
        <v>45493</v>
      </c>
      <c r="G1278" s="116">
        <f t="shared" si="605"/>
        <v>8.3006723105383262E-3</v>
      </c>
      <c r="H1278" s="117">
        <f t="shared" si="613"/>
        <v>45555</v>
      </c>
      <c r="I1278" s="117">
        <f t="shared" si="606"/>
        <v>45555</v>
      </c>
      <c r="J1278" s="118">
        <f t="shared" si="614"/>
        <v>23</v>
      </c>
      <c r="K1278" s="118">
        <f t="shared" si="629"/>
        <v>14</v>
      </c>
      <c r="L1278" s="8">
        <f t="shared" si="615"/>
        <v>1.0050444000000001</v>
      </c>
      <c r="M1278" s="119">
        <f t="shared" si="628"/>
        <v>1.0083006699999999</v>
      </c>
      <c r="N1278" s="119">
        <f t="shared" si="622"/>
        <v>1.3896398885523504</v>
      </c>
      <c r="O1278" s="112">
        <f t="shared" si="627"/>
        <v>1.39664978</v>
      </c>
      <c r="P1278" s="112">
        <f t="shared" si="607"/>
        <v>0</v>
      </c>
      <c r="Q1278" s="162">
        <f t="shared" si="618"/>
        <v>0</v>
      </c>
      <c r="R1278" s="30">
        <f t="shared" si="619"/>
        <v>0</v>
      </c>
      <c r="S1278" s="112">
        <f t="shared" si="624"/>
        <v>0</v>
      </c>
      <c r="T1278" s="122">
        <f t="shared" si="616"/>
        <v>0.20100000000000001</v>
      </c>
      <c r="U1278" s="120">
        <f t="shared" si="623"/>
        <v>14</v>
      </c>
      <c r="V1278" s="120">
        <v>252</v>
      </c>
      <c r="W1278" s="119">
        <f t="shared" si="608"/>
        <v>1.010227196</v>
      </c>
      <c r="X1278" s="112">
        <f t="shared" si="609"/>
        <v>0</v>
      </c>
      <c r="Y1278" s="112">
        <f t="shared" si="610"/>
        <v>0</v>
      </c>
      <c r="Z1278" s="125" t="str">
        <f t="shared" si="620"/>
        <v>A+J=</v>
      </c>
      <c r="AA1278" s="117">
        <f t="shared" si="621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4"/>
      <c r="DO1278" s="1"/>
      <c r="DP1278" s="1"/>
      <c r="DQ1278" s="1"/>
      <c r="DR1278" s="1"/>
      <c r="DS1278" s="1"/>
      <c r="DT1278" s="1"/>
    </row>
    <row r="1279" spans="1:124" ht="12.75" x14ac:dyDescent="0.2">
      <c r="A1279" s="111">
        <f t="shared" si="611"/>
        <v>45544</v>
      </c>
      <c r="B1279" s="112">
        <f t="shared" si="604"/>
        <v>0</v>
      </c>
      <c r="C1279" s="112">
        <f t="shared" si="617"/>
        <v>0</v>
      </c>
      <c r="D1279" s="113">
        <f t="shared" si="612"/>
        <v>5692.31</v>
      </c>
      <c r="E1279" s="114">
        <f t="shared" si="625"/>
        <v>5739.56</v>
      </c>
      <c r="F1279" s="115">
        <f t="shared" si="626"/>
        <v>45493</v>
      </c>
      <c r="G1279" s="116">
        <f t="shared" si="605"/>
        <v>8.3006723105383262E-3</v>
      </c>
      <c r="H1279" s="117">
        <f t="shared" si="613"/>
        <v>45555</v>
      </c>
      <c r="I1279" s="117">
        <f t="shared" si="606"/>
        <v>45555</v>
      </c>
      <c r="J1279" s="118">
        <f t="shared" si="614"/>
        <v>23</v>
      </c>
      <c r="K1279" s="118">
        <f t="shared" si="629"/>
        <v>14</v>
      </c>
      <c r="L1279" s="8">
        <f t="shared" si="615"/>
        <v>1.0050444000000001</v>
      </c>
      <c r="M1279" s="119">
        <f t="shared" si="628"/>
        <v>1.0083006699999999</v>
      </c>
      <c r="N1279" s="119">
        <f t="shared" si="622"/>
        <v>1.3896398885523504</v>
      </c>
      <c r="O1279" s="112">
        <f t="shared" si="627"/>
        <v>1.39664978</v>
      </c>
      <c r="P1279" s="112">
        <f t="shared" si="607"/>
        <v>0</v>
      </c>
      <c r="Q1279" s="162">
        <f t="shared" si="618"/>
        <v>0</v>
      </c>
      <c r="R1279" s="30">
        <f t="shared" si="619"/>
        <v>0</v>
      </c>
      <c r="S1279" s="112">
        <f t="shared" si="624"/>
        <v>0</v>
      </c>
      <c r="T1279" s="122">
        <f t="shared" si="616"/>
        <v>0.20100000000000001</v>
      </c>
      <c r="U1279" s="120">
        <f t="shared" si="623"/>
        <v>14</v>
      </c>
      <c r="V1279" s="120">
        <v>252</v>
      </c>
      <c r="W1279" s="119">
        <f t="shared" si="608"/>
        <v>1.010227196</v>
      </c>
      <c r="X1279" s="112">
        <f t="shared" si="609"/>
        <v>0</v>
      </c>
      <c r="Y1279" s="112">
        <f t="shared" si="610"/>
        <v>0</v>
      </c>
      <c r="Z1279" s="125" t="str">
        <f t="shared" si="620"/>
        <v>A+J=</v>
      </c>
      <c r="AA1279" s="117">
        <f t="shared" si="621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4"/>
      <c r="DO1279" s="1"/>
      <c r="DP1279" s="1"/>
      <c r="DQ1279" s="1"/>
      <c r="DR1279" s="1"/>
      <c r="DS1279" s="1"/>
      <c r="DT1279" s="1"/>
    </row>
    <row r="1280" spans="1:124" ht="12.75" x14ac:dyDescent="0.2">
      <c r="A1280" s="111">
        <f t="shared" si="611"/>
        <v>45545</v>
      </c>
      <c r="B1280" s="112">
        <f t="shared" si="604"/>
        <v>0</v>
      </c>
      <c r="C1280" s="112">
        <f t="shared" si="617"/>
        <v>0</v>
      </c>
      <c r="D1280" s="113">
        <f t="shared" si="612"/>
        <v>5692.31</v>
      </c>
      <c r="E1280" s="114">
        <f t="shared" si="625"/>
        <v>5739.56</v>
      </c>
      <c r="F1280" s="115">
        <f t="shared" si="626"/>
        <v>45493</v>
      </c>
      <c r="G1280" s="116">
        <f t="shared" si="605"/>
        <v>8.3006723105383262E-3</v>
      </c>
      <c r="H1280" s="117">
        <f t="shared" si="613"/>
        <v>45555</v>
      </c>
      <c r="I1280" s="117">
        <f t="shared" si="606"/>
        <v>45555</v>
      </c>
      <c r="J1280" s="118">
        <f t="shared" si="614"/>
        <v>23</v>
      </c>
      <c r="K1280" s="118">
        <f t="shared" si="629"/>
        <v>15</v>
      </c>
      <c r="L1280" s="8">
        <f t="shared" si="615"/>
        <v>1.0054056899999999</v>
      </c>
      <c r="M1280" s="119">
        <f t="shared" si="628"/>
        <v>1.0083006699999999</v>
      </c>
      <c r="N1280" s="119">
        <f t="shared" si="622"/>
        <v>1.3896398885523504</v>
      </c>
      <c r="O1280" s="112">
        <f t="shared" si="627"/>
        <v>1.39715185</v>
      </c>
      <c r="P1280" s="112">
        <f t="shared" si="607"/>
        <v>0</v>
      </c>
      <c r="Q1280" s="162">
        <f t="shared" si="618"/>
        <v>0</v>
      </c>
      <c r="R1280" s="30">
        <f t="shared" si="619"/>
        <v>0</v>
      </c>
      <c r="S1280" s="112">
        <f t="shared" si="624"/>
        <v>0</v>
      </c>
      <c r="T1280" s="122">
        <f t="shared" si="616"/>
        <v>0.20100000000000001</v>
      </c>
      <c r="U1280" s="120">
        <f t="shared" si="623"/>
        <v>15</v>
      </c>
      <c r="V1280" s="120">
        <v>252</v>
      </c>
      <c r="W1280" s="119">
        <f t="shared" si="608"/>
        <v>1.0109617</v>
      </c>
      <c r="X1280" s="112">
        <f t="shared" si="609"/>
        <v>0</v>
      </c>
      <c r="Y1280" s="112">
        <f t="shared" si="610"/>
        <v>0</v>
      </c>
      <c r="Z1280" s="125" t="str">
        <f t="shared" si="620"/>
        <v>A+J=</v>
      </c>
      <c r="AA1280" s="117">
        <f t="shared" si="621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4"/>
      <c r="DO1280" s="1"/>
      <c r="DP1280" s="1"/>
      <c r="DQ1280" s="1"/>
      <c r="DR1280" s="1"/>
      <c r="DS1280" s="1"/>
      <c r="DT1280" s="1"/>
    </row>
    <row r="1281" spans="1:124" ht="12.75" x14ac:dyDescent="0.2">
      <c r="A1281" s="111">
        <f t="shared" si="611"/>
        <v>45546</v>
      </c>
      <c r="B1281" s="112">
        <f t="shared" si="604"/>
        <v>0</v>
      </c>
      <c r="C1281" s="112">
        <f t="shared" si="617"/>
        <v>0</v>
      </c>
      <c r="D1281" s="113">
        <f t="shared" si="612"/>
        <v>5692.31</v>
      </c>
      <c r="E1281" s="114">
        <f t="shared" si="625"/>
        <v>5739.56</v>
      </c>
      <c r="F1281" s="115">
        <f t="shared" si="626"/>
        <v>45493</v>
      </c>
      <c r="G1281" s="116">
        <f t="shared" si="605"/>
        <v>8.3006723105383262E-3</v>
      </c>
      <c r="H1281" s="117">
        <f t="shared" si="613"/>
        <v>45555</v>
      </c>
      <c r="I1281" s="117">
        <f t="shared" si="606"/>
        <v>45555</v>
      </c>
      <c r="J1281" s="118">
        <f t="shared" si="614"/>
        <v>23</v>
      </c>
      <c r="K1281" s="118">
        <f t="shared" si="629"/>
        <v>16</v>
      </c>
      <c r="L1281" s="8">
        <f t="shared" si="615"/>
        <v>1.0057671100000001</v>
      </c>
      <c r="M1281" s="119">
        <f t="shared" si="628"/>
        <v>1.0083006699999999</v>
      </c>
      <c r="N1281" s="119">
        <f t="shared" si="622"/>
        <v>1.3896398885523504</v>
      </c>
      <c r="O1281" s="112">
        <f t="shared" si="627"/>
        <v>1.3976540900000001</v>
      </c>
      <c r="P1281" s="112">
        <f t="shared" si="607"/>
        <v>0</v>
      </c>
      <c r="Q1281" s="162">
        <f t="shared" si="618"/>
        <v>0</v>
      </c>
      <c r="R1281" s="30">
        <f t="shared" si="619"/>
        <v>0</v>
      </c>
      <c r="S1281" s="112">
        <f t="shared" si="624"/>
        <v>0</v>
      </c>
      <c r="T1281" s="122">
        <f t="shared" si="616"/>
        <v>0.20100000000000001</v>
      </c>
      <c r="U1281" s="120">
        <f t="shared" si="623"/>
        <v>16</v>
      </c>
      <c r="V1281" s="120">
        <v>252</v>
      </c>
      <c r="W1281" s="119">
        <f t="shared" si="608"/>
        <v>1.0116967379999999</v>
      </c>
      <c r="X1281" s="112">
        <f t="shared" si="609"/>
        <v>0</v>
      </c>
      <c r="Y1281" s="112">
        <f t="shared" si="610"/>
        <v>0</v>
      </c>
      <c r="Z1281" s="125" t="str">
        <f t="shared" si="620"/>
        <v>A+J=</v>
      </c>
      <c r="AA1281" s="117">
        <f t="shared" si="621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4"/>
      <c r="DO1281" s="1"/>
      <c r="DP1281" s="1"/>
      <c r="DQ1281" s="1"/>
      <c r="DR1281" s="1"/>
      <c r="DS1281" s="1"/>
      <c r="DT1281" s="1"/>
    </row>
    <row r="1282" spans="1:124" ht="12.75" x14ac:dyDescent="0.2">
      <c r="A1282" s="111">
        <f t="shared" si="611"/>
        <v>45547</v>
      </c>
      <c r="B1282" s="112">
        <f t="shared" si="604"/>
        <v>0</v>
      </c>
      <c r="C1282" s="112">
        <f t="shared" si="617"/>
        <v>0</v>
      </c>
      <c r="D1282" s="113">
        <f t="shared" si="612"/>
        <v>5692.31</v>
      </c>
      <c r="E1282" s="114">
        <f t="shared" si="625"/>
        <v>5739.56</v>
      </c>
      <c r="F1282" s="115">
        <f t="shared" si="626"/>
        <v>45493</v>
      </c>
      <c r="G1282" s="116">
        <f t="shared" si="605"/>
        <v>8.3006723105383262E-3</v>
      </c>
      <c r="H1282" s="117">
        <f t="shared" si="613"/>
        <v>45555</v>
      </c>
      <c r="I1282" s="117">
        <f t="shared" si="606"/>
        <v>45555</v>
      </c>
      <c r="J1282" s="118">
        <f t="shared" si="614"/>
        <v>23</v>
      </c>
      <c r="K1282" s="118">
        <f t="shared" si="629"/>
        <v>17</v>
      </c>
      <c r="L1282" s="8">
        <f t="shared" si="615"/>
        <v>1.00612865</v>
      </c>
      <c r="M1282" s="119">
        <f t="shared" si="628"/>
        <v>1.0083006699999999</v>
      </c>
      <c r="N1282" s="119">
        <f t="shared" si="622"/>
        <v>1.3896398885523504</v>
      </c>
      <c r="O1282" s="112">
        <f t="shared" si="627"/>
        <v>1.3981565</v>
      </c>
      <c r="P1282" s="112">
        <f t="shared" si="607"/>
        <v>0</v>
      </c>
      <c r="Q1282" s="162">
        <f t="shared" si="618"/>
        <v>0</v>
      </c>
      <c r="R1282" s="30">
        <f t="shared" si="619"/>
        <v>0</v>
      </c>
      <c r="S1282" s="112">
        <f t="shared" si="624"/>
        <v>0</v>
      </c>
      <c r="T1282" s="122">
        <f t="shared" si="616"/>
        <v>0.20100000000000001</v>
      </c>
      <c r="U1282" s="120">
        <f t="shared" si="623"/>
        <v>17</v>
      </c>
      <c r="V1282" s="120">
        <v>252</v>
      </c>
      <c r="W1282" s="119">
        <f t="shared" si="608"/>
        <v>1.0124323099999999</v>
      </c>
      <c r="X1282" s="112">
        <f t="shared" si="609"/>
        <v>0</v>
      </c>
      <c r="Y1282" s="112">
        <f t="shared" si="610"/>
        <v>0</v>
      </c>
      <c r="Z1282" s="125" t="str">
        <f t="shared" si="620"/>
        <v>A+J=</v>
      </c>
      <c r="AA1282" s="117">
        <f t="shared" si="621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4"/>
      <c r="DO1282" s="1"/>
      <c r="DP1282" s="1"/>
      <c r="DQ1282" s="1"/>
      <c r="DR1282" s="1"/>
      <c r="DS1282" s="1"/>
      <c r="DT1282" s="1"/>
    </row>
    <row r="1283" spans="1:124" ht="12.75" x14ac:dyDescent="0.2">
      <c r="A1283" s="111">
        <f t="shared" si="611"/>
        <v>45548</v>
      </c>
      <c r="B1283" s="112">
        <f t="shared" si="604"/>
        <v>0</v>
      </c>
      <c r="C1283" s="112">
        <f t="shared" si="617"/>
        <v>0</v>
      </c>
      <c r="D1283" s="113">
        <f t="shared" si="612"/>
        <v>5692.31</v>
      </c>
      <c r="E1283" s="114">
        <f t="shared" si="625"/>
        <v>5739.56</v>
      </c>
      <c r="F1283" s="115">
        <f t="shared" si="626"/>
        <v>45493</v>
      </c>
      <c r="G1283" s="116">
        <f t="shared" si="605"/>
        <v>8.3006723105383262E-3</v>
      </c>
      <c r="H1283" s="117">
        <f t="shared" si="613"/>
        <v>45555</v>
      </c>
      <c r="I1283" s="117">
        <f t="shared" si="606"/>
        <v>45555</v>
      </c>
      <c r="J1283" s="118">
        <f t="shared" si="614"/>
        <v>23</v>
      </c>
      <c r="K1283" s="118">
        <f t="shared" si="629"/>
        <v>18</v>
      </c>
      <c r="L1283" s="8">
        <f t="shared" si="615"/>
        <v>1.0064903300000001</v>
      </c>
      <c r="M1283" s="119">
        <f t="shared" si="628"/>
        <v>1.0083006699999999</v>
      </c>
      <c r="N1283" s="119">
        <f t="shared" si="622"/>
        <v>1.3896398885523504</v>
      </c>
      <c r="O1283" s="112">
        <f t="shared" si="627"/>
        <v>1.3986591100000001</v>
      </c>
      <c r="P1283" s="112">
        <f t="shared" si="607"/>
        <v>0</v>
      </c>
      <c r="Q1283" s="162">
        <f t="shared" si="618"/>
        <v>0</v>
      </c>
      <c r="R1283" s="30">
        <f t="shared" si="619"/>
        <v>0</v>
      </c>
      <c r="S1283" s="112">
        <f t="shared" si="624"/>
        <v>0</v>
      </c>
      <c r="T1283" s="122">
        <f t="shared" si="616"/>
        <v>0.20100000000000001</v>
      </c>
      <c r="U1283" s="120">
        <f t="shared" si="623"/>
        <v>18</v>
      </c>
      <c r="V1283" s="120">
        <v>252</v>
      </c>
      <c r="W1283" s="119">
        <f t="shared" si="608"/>
        <v>1.0131684169999999</v>
      </c>
      <c r="X1283" s="112">
        <f t="shared" si="609"/>
        <v>0</v>
      </c>
      <c r="Y1283" s="112">
        <f t="shared" si="610"/>
        <v>0</v>
      </c>
      <c r="Z1283" s="125" t="str">
        <f t="shared" si="620"/>
        <v>A+J=</v>
      </c>
      <c r="AA1283" s="117">
        <f t="shared" si="621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4"/>
      <c r="DO1283" s="1"/>
      <c r="DP1283" s="1"/>
      <c r="DQ1283" s="1"/>
      <c r="DR1283" s="1"/>
      <c r="DS1283" s="1"/>
      <c r="DT1283" s="1"/>
    </row>
    <row r="1284" spans="1:124" ht="12.75" x14ac:dyDescent="0.2">
      <c r="A1284" s="111">
        <f t="shared" si="611"/>
        <v>45549</v>
      </c>
      <c r="B1284" s="112">
        <f t="shared" si="604"/>
        <v>0</v>
      </c>
      <c r="C1284" s="112">
        <f t="shared" si="617"/>
        <v>0</v>
      </c>
      <c r="D1284" s="113">
        <f t="shared" si="612"/>
        <v>5692.31</v>
      </c>
      <c r="E1284" s="114">
        <f t="shared" si="625"/>
        <v>5739.56</v>
      </c>
      <c r="F1284" s="115">
        <f t="shared" si="626"/>
        <v>45493</v>
      </c>
      <c r="G1284" s="116">
        <f t="shared" si="605"/>
        <v>8.3006723105383262E-3</v>
      </c>
      <c r="H1284" s="117">
        <f t="shared" si="613"/>
        <v>45555</v>
      </c>
      <c r="I1284" s="117">
        <f t="shared" si="606"/>
        <v>45555</v>
      </c>
      <c r="J1284" s="118">
        <f t="shared" si="614"/>
        <v>23</v>
      </c>
      <c r="K1284" s="118">
        <f t="shared" si="629"/>
        <v>19</v>
      </c>
      <c r="L1284" s="8">
        <f t="shared" si="615"/>
        <v>1.0068521399999999</v>
      </c>
      <c r="M1284" s="119">
        <f t="shared" si="628"/>
        <v>1.0083006699999999</v>
      </c>
      <c r="N1284" s="119">
        <f t="shared" si="622"/>
        <v>1.3896398885523504</v>
      </c>
      <c r="O1284" s="112">
        <f t="shared" si="627"/>
        <v>1.39916189</v>
      </c>
      <c r="P1284" s="112">
        <f t="shared" si="607"/>
        <v>0</v>
      </c>
      <c r="Q1284" s="162">
        <f t="shared" si="618"/>
        <v>0</v>
      </c>
      <c r="R1284" s="30">
        <f t="shared" si="619"/>
        <v>0</v>
      </c>
      <c r="S1284" s="112">
        <f t="shared" si="624"/>
        <v>0</v>
      </c>
      <c r="T1284" s="122">
        <f t="shared" si="616"/>
        <v>0.20100000000000001</v>
      </c>
      <c r="U1284" s="120">
        <f t="shared" si="623"/>
        <v>19</v>
      </c>
      <c r="V1284" s="120">
        <v>252</v>
      </c>
      <c r="W1284" s="119">
        <f t="shared" si="608"/>
        <v>1.0139050590000001</v>
      </c>
      <c r="X1284" s="112">
        <f t="shared" si="609"/>
        <v>0</v>
      </c>
      <c r="Y1284" s="112">
        <f t="shared" si="610"/>
        <v>0</v>
      </c>
      <c r="Z1284" s="125" t="str">
        <f t="shared" si="620"/>
        <v>A+J=</v>
      </c>
      <c r="AA1284" s="117">
        <f t="shared" si="621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4"/>
      <c r="DO1284" s="1"/>
      <c r="DP1284" s="1"/>
      <c r="DQ1284" s="1"/>
      <c r="DR1284" s="1"/>
      <c r="DS1284" s="1"/>
      <c r="DT1284" s="1"/>
    </row>
    <row r="1285" spans="1:124" ht="12.75" x14ac:dyDescent="0.2">
      <c r="A1285" s="111">
        <f t="shared" si="611"/>
        <v>45550</v>
      </c>
      <c r="B1285" s="112">
        <f t="shared" si="604"/>
        <v>0</v>
      </c>
      <c r="C1285" s="112">
        <f t="shared" si="617"/>
        <v>0</v>
      </c>
      <c r="D1285" s="113">
        <f t="shared" si="612"/>
        <v>5692.31</v>
      </c>
      <c r="E1285" s="114">
        <f t="shared" si="625"/>
        <v>5739.56</v>
      </c>
      <c r="F1285" s="115">
        <f t="shared" si="626"/>
        <v>45493</v>
      </c>
      <c r="G1285" s="116">
        <f t="shared" si="605"/>
        <v>8.3006723105383262E-3</v>
      </c>
      <c r="H1285" s="117">
        <f t="shared" si="613"/>
        <v>45555</v>
      </c>
      <c r="I1285" s="117">
        <f t="shared" si="606"/>
        <v>45555</v>
      </c>
      <c r="J1285" s="118">
        <f t="shared" si="614"/>
        <v>23</v>
      </c>
      <c r="K1285" s="118">
        <f t="shared" si="629"/>
        <v>19</v>
      </c>
      <c r="L1285" s="8">
        <f t="shared" si="615"/>
        <v>1.0068521399999999</v>
      </c>
      <c r="M1285" s="119">
        <f t="shared" si="628"/>
        <v>1.0083006699999999</v>
      </c>
      <c r="N1285" s="119">
        <f t="shared" si="622"/>
        <v>1.3896398885523504</v>
      </c>
      <c r="O1285" s="112">
        <f t="shared" si="627"/>
        <v>1.39916189</v>
      </c>
      <c r="P1285" s="112">
        <f t="shared" si="607"/>
        <v>0</v>
      </c>
      <c r="Q1285" s="162">
        <f t="shared" si="618"/>
        <v>0</v>
      </c>
      <c r="R1285" s="30">
        <f t="shared" si="619"/>
        <v>0</v>
      </c>
      <c r="S1285" s="112">
        <f t="shared" si="624"/>
        <v>0</v>
      </c>
      <c r="T1285" s="122">
        <f t="shared" si="616"/>
        <v>0.20100000000000001</v>
      </c>
      <c r="U1285" s="120">
        <f t="shared" si="623"/>
        <v>19</v>
      </c>
      <c r="V1285" s="120">
        <v>252</v>
      </c>
      <c r="W1285" s="119">
        <f t="shared" si="608"/>
        <v>1.0139050590000001</v>
      </c>
      <c r="X1285" s="112">
        <f t="shared" si="609"/>
        <v>0</v>
      </c>
      <c r="Y1285" s="112">
        <f t="shared" si="610"/>
        <v>0</v>
      </c>
      <c r="Z1285" s="125" t="str">
        <f t="shared" si="620"/>
        <v>A+J=</v>
      </c>
      <c r="AA1285" s="117">
        <f t="shared" si="621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4"/>
      <c r="DO1285" s="1"/>
      <c r="DP1285" s="1"/>
      <c r="DQ1285" s="1"/>
      <c r="DR1285" s="1"/>
      <c r="DS1285" s="1"/>
      <c r="DT1285" s="1"/>
    </row>
    <row r="1286" spans="1:124" ht="12.75" x14ac:dyDescent="0.2">
      <c r="A1286" s="111">
        <f t="shared" si="611"/>
        <v>45551</v>
      </c>
      <c r="B1286" s="112">
        <f t="shared" si="604"/>
        <v>0</v>
      </c>
      <c r="C1286" s="112">
        <f t="shared" si="617"/>
        <v>0</v>
      </c>
      <c r="D1286" s="113">
        <f t="shared" si="612"/>
        <v>5692.31</v>
      </c>
      <c r="E1286" s="114">
        <f t="shared" si="625"/>
        <v>5739.56</v>
      </c>
      <c r="F1286" s="115">
        <f t="shared" si="626"/>
        <v>45493</v>
      </c>
      <c r="G1286" s="116">
        <f t="shared" si="605"/>
        <v>8.3006723105383262E-3</v>
      </c>
      <c r="H1286" s="117">
        <f t="shared" si="613"/>
        <v>45555</v>
      </c>
      <c r="I1286" s="117">
        <f t="shared" si="606"/>
        <v>45555</v>
      </c>
      <c r="J1286" s="118">
        <f t="shared" si="614"/>
        <v>23</v>
      </c>
      <c r="K1286" s="118">
        <f t="shared" si="629"/>
        <v>19</v>
      </c>
      <c r="L1286" s="8">
        <f t="shared" si="615"/>
        <v>1.0068521399999999</v>
      </c>
      <c r="M1286" s="119">
        <f t="shared" si="628"/>
        <v>1.0083006699999999</v>
      </c>
      <c r="N1286" s="119">
        <f t="shared" si="622"/>
        <v>1.3896398885523504</v>
      </c>
      <c r="O1286" s="112">
        <f t="shared" si="627"/>
        <v>1.39916189</v>
      </c>
      <c r="P1286" s="112">
        <f t="shared" si="607"/>
        <v>0</v>
      </c>
      <c r="Q1286" s="162">
        <f t="shared" si="618"/>
        <v>0</v>
      </c>
      <c r="R1286" s="30">
        <f t="shared" si="619"/>
        <v>0</v>
      </c>
      <c r="S1286" s="112">
        <f t="shared" si="624"/>
        <v>0</v>
      </c>
      <c r="T1286" s="122">
        <f t="shared" si="616"/>
        <v>0.20100000000000001</v>
      </c>
      <c r="U1286" s="120">
        <f t="shared" si="623"/>
        <v>19</v>
      </c>
      <c r="V1286" s="120">
        <v>252</v>
      </c>
      <c r="W1286" s="119">
        <f t="shared" si="608"/>
        <v>1.0139050590000001</v>
      </c>
      <c r="X1286" s="112">
        <f t="shared" si="609"/>
        <v>0</v>
      </c>
      <c r="Y1286" s="112">
        <f t="shared" si="610"/>
        <v>0</v>
      </c>
      <c r="Z1286" s="125" t="str">
        <f t="shared" si="620"/>
        <v>A+J=</v>
      </c>
      <c r="AA1286" s="117">
        <f t="shared" si="621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4"/>
      <c r="DO1286" s="1"/>
      <c r="DP1286" s="1"/>
      <c r="DQ1286" s="1"/>
      <c r="DR1286" s="1"/>
      <c r="DS1286" s="1"/>
      <c r="DT1286" s="1"/>
    </row>
    <row r="1287" spans="1:124" ht="12.75" x14ac:dyDescent="0.2">
      <c r="A1287" s="111">
        <f t="shared" si="611"/>
        <v>45552</v>
      </c>
      <c r="B1287" s="112">
        <f t="shared" si="604"/>
        <v>0</v>
      </c>
      <c r="C1287" s="112">
        <f t="shared" si="617"/>
        <v>0</v>
      </c>
      <c r="D1287" s="113">
        <f t="shared" si="612"/>
        <v>5692.31</v>
      </c>
      <c r="E1287" s="114">
        <f t="shared" si="625"/>
        <v>5739.56</v>
      </c>
      <c r="F1287" s="115">
        <f t="shared" si="626"/>
        <v>45493</v>
      </c>
      <c r="G1287" s="116">
        <f t="shared" si="605"/>
        <v>8.3006723105383262E-3</v>
      </c>
      <c r="H1287" s="117">
        <f t="shared" si="613"/>
        <v>45555</v>
      </c>
      <c r="I1287" s="117">
        <f t="shared" si="606"/>
        <v>45555</v>
      </c>
      <c r="J1287" s="118">
        <f t="shared" si="614"/>
        <v>23</v>
      </c>
      <c r="K1287" s="118">
        <f t="shared" si="629"/>
        <v>20</v>
      </c>
      <c r="L1287" s="8">
        <f t="shared" si="615"/>
        <v>1.00721408</v>
      </c>
      <c r="M1287" s="119">
        <f t="shared" si="628"/>
        <v>1.0083006699999999</v>
      </c>
      <c r="N1287" s="119">
        <f t="shared" si="622"/>
        <v>1.3896398885523504</v>
      </c>
      <c r="O1287" s="112">
        <f t="shared" si="627"/>
        <v>1.3996648599999999</v>
      </c>
      <c r="P1287" s="112">
        <f t="shared" si="607"/>
        <v>0</v>
      </c>
      <c r="Q1287" s="162">
        <f t="shared" si="618"/>
        <v>0</v>
      </c>
      <c r="R1287" s="30">
        <f t="shared" si="619"/>
        <v>0</v>
      </c>
      <c r="S1287" s="112">
        <f t="shared" si="624"/>
        <v>0</v>
      </c>
      <c r="T1287" s="122">
        <f t="shared" si="616"/>
        <v>0.20100000000000001</v>
      </c>
      <c r="U1287" s="120">
        <f t="shared" si="623"/>
        <v>20</v>
      </c>
      <c r="V1287" s="120">
        <v>252</v>
      </c>
      <c r="W1287" s="119">
        <f t="shared" si="608"/>
        <v>1.0146422369999999</v>
      </c>
      <c r="X1287" s="112">
        <f t="shared" si="609"/>
        <v>0</v>
      </c>
      <c r="Y1287" s="112">
        <f t="shared" si="610"/>
        <v>0</v>
      </c>
      <c r="Z1287" s="125" t="str">
        <f t="shared" si="620"/>
        <v>A+J=</v>
      </c>
      <c r="AA1287" s="117">
        <f t="shared" si="621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4"/>
      <c r="DO1287" s="1"/>
      <c r="DP1287" s="1"/>
      <c r="DQ1287" s="1"/>
      <c r="DR1287" s="1"/>
      <c r="DS1287" s="1"/>
      <c r="DT1287" s="1"/>
    </row>
    <row r="1288" spans="1:124" ht="12.75" x14ac:dyDescent="0.2">
      <c r="A1288" s="111">
        <f t="shared" si="611"/>
        <v>45553</v>
      </c>
      <c r="B1288" s="112">
        <f t="shared" si="604"/>
        <v>0</v>
      </c>
      <c r="C1288" s="112">
        <f t="shared" si="617"/>
        <v>0</v>
      </c>
      <c r="D1288" s="113">
        <f t="shared" si="612"/>
        <v>5692.31</v>
      </c>
      <c r="E1288" s="114">
        <f t="shared" si="625"/>
        <v>5739.56</v>
      </c>
      <c r="F1288" s="115">
        <f t="shared" si="626"/>
        <v>45493</v>
      </c>
      <c r="G1288" s="116">
        <f t="shared" si="605"/>
        <v>8.3006723105383262E-3</v>
      </c>
      <c r="H1288" s="117">
        <f t="shared" si="613"/>
        <v>45555</v>
      </c>
      <c r="I1288" s="117">
        <f t="shared" si="606"/>
        <v>45555</v>
      </c>
      <c r="J1288" s="118">
        <f t="shared" si="614"/>
        <v>23</v>
      </c>
      <c r="K1288" s="118">
        <f t="shared" si="629"/>
        <v>21</v>
      </c>
      <c r="L1288" s="8">
        <f t="shared" si="615"/>
        <v>1.0075761400000001</v>
      </c>
      <c r="M1288" s="119">
        <f t="shared" si="628"/>
        <v>1.0083006699999999</v>
      </c>
      <c r="N1288" s="119">
        <f t="shared" si="622"/>
        <v>1.3896398885523504</v>
      </c>
      <c r="O1288" s="112">
        <f t="shared" si="627"/>
        <v>1.4001679899999999</v>
      </c>
      <c r="P1288" s="112">
        <f t="shared" si="607"/>
        <v>0</v>
      </c>
      <c r="Q1288" s="162">
        <f t="shared" si="618"/>
        <v>0</v>
      </c>
      <c r="R1288" s="30">
        <f t="shared" si="619"/>
        <v>0</v>
      </c>
      <c r="S1288" s="112">
        <f t="shared" si="624"/>
        <v>0</v>
      </c>
      <c r="T1288" s="122">
        <f t="shared" si="616"/>
        <v>0.20100000000000001</v>
      </c>
      <c r="U1288" s="120">
        <f t="shared" si="623"/>
        <v>21</v>
      </c>
      <c r="V1288" s="120">
        <v>252</v>
      </c>
      <c r="W1288" s="119">
        <f t="shared" si="608"/>
        <v>1.0153799509999999</v>
      </c>
      <c r="X1288" s="112">
        <f t="shared" si="609"/>
        <v>0</v>
      </c>
      <c r="Y1288" s="112">
        <f t="shared" si="610"/>
        <v>0</v>
      </c>
      <c r="Z1288" s="125" t="str">
        <f t="shared" si="620"/>
        <v>A+J=</v>
      </c>
      <c r="AA1288" s="117">
        <f t="shared" si="62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4"/>
      <c r="DO1288" s="1"/>
      <c r="DP1288" s="1"/>
      <c r="DQ1288" s="1"/>
      <c r="DR1288" s="1"/>
      <c r="DS1288" s="1"/>
      <c r="DT1288" s="1"/>
    </row>
    <row r="1289" spans="1:124" ht="12.75" x14ac:dyDescent="0.2">
      <c r="A1289" s="111">
        <f t="shared" si="611"/>
        <v>45554</v>
      </c>
      <c r="B1289" s="112">
        <f t="shared" si="604"/>
        <v>0</v>
      </c>
      <c r="C1289" s="112">
        <f t="shared" si="617"/>
        <v>0</v>
      </c>
      <c r="D1289" s="113">
        <f t="shared" si="612"/>
        <v>5692.31</v>
      </c>
      <c r="E1289" s="114">
        <f t="shared" si="625"/>
        <v>5739.56</v>
      </c>
      <c r="F1289" s="115">
        <f t="shared" si="626"/>
        <v>45493</v>
      </c>
      <c r="G1289" s="116">
        <f t="shared" si="605"/>
        <v>8.3006723105383262E-3</v>
      </c>
      <c r="H1289" s="117">
        <f t="shared" si="613"/>
        <v>45555</v>
      </c>
      <c r="I1289" s="117">
        <f t="shared" si="606"/>
        <v>45555</v>
      </c>
      <c r="J1289" s="118">
        <f t="shared" si="614"/>
        <v>23</v>
      </c>
      <c r="K1289" s="118">
        <f t="shared" si="629"/>
        <v>22</v>
      </c>
      <c r="L1289" s="8">
        <f t="shared" si="615"/>
        <v>1.0079383399999999</v>
      </c>
      <c r="M1289" s="119">
        <f t="shared" si="628"/>
        <v>1.0083006699999999</v>
      </c>
      <c r="N1289" s="119">
        <f t="shared" si="622"/>
        <v>1.3896398885523504</v>
      </c>
      <c r="O1289" s="112">
        <f t="shared" si="627"/>
        <v>1.4006713200000001</v>
      </c>
      <c r="P1289" s="112">
        <f t="shared" si="607"/>
        <v>0</v>
      </c>
      <c r="Q1289" s="162">
        <f t="shared" si="618"/>
        <v>0</v>
      </c>
      <c r="R1289" s="30">
        <f t="shared" si="619"/>
        <v>0</v>
      </c>
      <c r="S1289" s="112">
        <f t="shared" si="624"/>
        <v>0</v>
      </c>
      <c r="T1289" s="122">
        <f t="shared" si="616"/>
        <v>0.20100000000000001</v>
      </c>
      <c r="U1289" s="120">
        <f t="shared" si="623"/>
        <v>22</v>
      </c>
      <c r="V1289" s="120">
        <v>252</v>
      </c>
      <c r="W1289" s="119">
        <f t="shared" si="608"/>
        <v>1.0161182010000001</v>
      </c>
      <c r="X1289" s="112">
        <f t="shared" si="609"/>
        <v>0</v>
      </c>
      <c r="Y1289" s="112">
        <f t="shared" si="610"/>
        <v>0</v>
      </c>
      <c r="Z1289" s="125" t="str">
        <f t="shared" si="620"/>
        <v>A+J=</v>
      </c>
      <c r="AA1289" s="117">
        <f t="shared" si="62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4"/>
      <c r="DO1289" s="1"/>
      <c r="DP1289" s="1"/>
      <c r="DQ1289" s="1"/>
      <c r="DR1289" s="1"/>
      <c r="DS1289" s="1"/>
      <c r="DT1289" s="1"/>
    </row>
    <row r="1290" spans="1:124" ht="12.75" x14ac:dyDescent="0.2">
      <c r="A1290" s="111">
        <f t="shared" si="611"/>
        <v>45555</v>
      </c>
      <c r="B1290" s="112">
        <f t="shared" ref="B1290:B1353" si="630">(P1290+X1290)</f>
        <v>0</v>
      </c>
      <c r="C1290" s="112">
        <f t="shared" si="617"/>
        <v>0</v>
      </c>
      <c r="D1290" s="113">
        <f t="shared" si="612"/>
        <v>5692.31</v>
      </c>
      <c r="E1290" s="114">
        <f t="shared" si="625"/>
        <v>5739.56</v>
      </c>
      <c r="F1290" s="115">
        <f t="shared" si="626"/>
        <v>45493</v>
      </c>
      <c r="G1290" s="116">
        <f t="shared" ref="G1290:G1353" si="631">(E1290/D1290)-1</f>
        <v>8.3006723105383262E-3</v>
      </c>
      <c r="H1290" s="117">
        <f t="shared" si="613"/>
        <v>45586</v>
      </c>
      <c r="I1290" s="117">
        <f t="shared" ref="I1290:I1353" si="632">IF(A1290&gt;I1289,H1290,I1289)</f>
        <v>45555</v>
      </c>
      <c r="J1290" s="118">
        <f t="shared" si="614"/>
        <v>23</v>
      </c>
      <c r="K1290" s="118">
        <f t="shared" si="629"/>
        <v>23</v>
      </c>
      <c r="L1290" s="8">
        <f t="shared" si="615"/>
        <v>1.0083006699999999</v>
      </c>
      <c r="M1290" s="119">
        <f t="shared" si="628"/>
        <v>1.0083006699999999</v>
      </c>
      <c r="N1290" s="119">
        <f t="shared" si="622"/>
        <v>1.3896398885523504</v>
      </c>
      <c r="O1290" s="112">
        <f t="shared" si="627"/>
        <v>1.40117483</v>
      </c>
      <c r="P1290" s="112">
        <f t="shared" ref="P1290:P1353" si="633">TRUNC(C1290*O1290,8)</f>
        <v>0</v>
      </c>
      <c r="Q1290" s="162">
        <f t="shared" si="618"/>
        <v>42</v>
      </c>
      <c r="R1290" s="30">
        <f t="shared" si="619"/>
        <v>0.15268999999999999</v>
      </c>
      <c r="S1290" s="112">
        <f t="shared" si="624"/>
        <v>0</v>
      </c>
      <c r="T1290" s="122">
        <f t="shared" si="616"/>
        <v>0.20100000000000001</v>
      </c>
      <c r="U1290" s="120">
        <f t="shared" si="623"/>
        <v>23</v>
      </c>
      <c r="V1290" s="120">
        <v>252</v>
      </c>
      <c r="W1290" s="119">
        <f t="shared" ref="W1290:W1353" si="634">ROUND((1+T1290)^TRUNC((U1290/V1290),9),9)</f>
        <v>1.016856988</v>
      </c>
      <c r="X1290" s="112">
        <f t="shared" ref="X1290:X1353" si="635">TRUNC((P1290*(W1290-1)),8)</f>
        <v>0</v>
      </c>
      <c r="Y1290" s="112">
        <f t="shared" ref="Y1290:Y1353" si="636">IF(Q1290&gt;0,S1290+X1290,0)</f>
        <v>0</v>
      </c>
      <c r="Z1290" s="125" t="str">
        <f t="shared" si="620"/>
        <v>A+J=</v>
      </c>
      <c r="AA1290" s="117">
        <f t="shared" si="62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4"/>
      <c r="DO1290" s="1"/>
      <c r="DP1290" s="1"/>
      <c r="DQ1290" s="1"/>
      <c r="DR1290" s="1"/>
      <c r="DS1290" s="1"/>
      <c r="DT1290" s="1"/>
    </row>
    <row r="1291" spans="1:124" ht="12.75" x14ac:dyDescent="0.2">
      <c r="A1291" s="111">
        <f t="shared" ref="A1291:A1354" si="637">(A1290+1)</f>
        <v>45556</v>
      </c>
      <c r="B1291" s="112">
        <f t="shared" si="630"/>
        <v>0</v>
      </c>
      <c r="C1291" s="112">
        <f t="shared" si="617"/>
        <v>0</v>
      </c>
      <c r="D1291" s="113">
        <f t="shared" ref="D1291:D1354" si="638">IF(E1291=E1290,D1290,E1290)</f>
        <v>5692.31</v>
      </c>
      <c r="E1291" s="114">
        <f t="shared" si="625"/>
        <v>5739.56</v>
      </c>
      <c r="F1291" s="115">
        <f t="shared" si="626"/>
        <v>45524</v>
      </c>
      <c r="G1291" s="116">
        <f t="shared" si="631"/>
        <v>8.3006723105383262E-3</v>
      </c>
      <c r="H1291" s="117">
        <f t="shared" ref="H1291:H1354" si="639">IF(DAY(A1291)=H$9,VLOOKUP(A1291,AH$118:AN$450,4),H1290)</f>
        <v>45586</v>
      </c>
      <c r="I1291" s="117">
        <f t="shared" si="632"/>
        <v>45586</v>
      </c>
      <c r="J1291" s="118">
        <f t="shared" ref="J1291:J1354" si="640">IF(I1291=I1290,J1290,NETWORKDAYS(I1290,I1291,$AD$148:$AD$502)-1)</f>
        <v>21</v>
      </c>
      <c r="K1291" s="118">
        <f t="shared" si="629"/>
        <v>1</v>
      </c>
      <c r="L1291" s="8">
        <f t="shared" ref="L1291:L1354" si="641">IF(E1291&lt;D1291,1,TRUNC((E1291/D1291)^TRUNC((K1291/J1291),9),8))</f>
        <v>1.00039371</v>
      </c>
      <c r="M1291" s="119">
        <f t="shared" si="628"/>
        <v>1.0083006699999999</v>
      </c>
      <c r="N1291" s="119">
        <f t="shared" si="622"/>
        <v>1.4011748306860601</v>
      </c>
      <c r="O1291" s="112">
        <f t="shared" si="627"/>
        <v>1.40172648</v>
      </c>
      <c r="P1291" s="112">
        <f t="shared" si="633"/>
        <v>0</v>
      </c>
      <c r="Q1291" s="162">
        <f t="shared" si="618"/>
        <v>0</v>
      </c>
      <c r="R1291" s="30">
        <f t="shared" si="619"/>
        <v>0</v>
      </c>
      <c r="S1291" s="112">
        <f t="shared" si="624"/>
        <v>0</v>
      </c>
      <c r="T1291" s="122">
        <f t="shared" ref="T1291:T1354" si="642">(T1290)</f>
        <v>0.20100000000000001</v>
      </c>
      <c r="U1291" s="120">
        <f t="shared" si="623"/>
        <v>1</v>
      </c>
      <c r="V1291" s="120">
        <v>252</v>
      </c>
      <c r="W1291" s="119">
        <f t="shared" si="634"/>
        <v>1.000727068</v>
      </c>
      <c r="X1291" s="112">
        <f t="shared" si="635"/>
        <v>0</v>
      </c>
      <c r="Y1291" s="112">
        <f t="shared" si="636"/>
        <v>0</v>
      </c>
      <c r="Z1291" s="125" t="str">
        <f t="shared" si="620"/>
        <v>A+J=</v>
      </c>
      <c r="AA1291" s="117">
        <f t="shared" si="621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4"/>
      <c r="DO1291" s="1"/>
      <c r="DP1291" s="1"/>
      <c r="DQ1291" s="1"/>
      <c r="DR1291" s="1"/>
      <c r="DS1291" s="1"/>
      <c r="DT1291" s="1"/>
    </row>
    <row r="1292" spans="1:124" ht="12.75" x14ac:dyDescent="0.2">
      <c r="A1292" s="111">
        <f t="shared" si="637"/>
        <v>45557</v>
      </c>
      <c r="B1292" s="112">
        <f t="shared" si="630"/>
        <v>0</v>
      </c>
      <c r="C1292" s="112">
        <f t="shared" ref="C1292:C1355" si="643">TRUNC(IF(Q1291&gt;0,VLOOKUP(A1291,$AD$12:$AE$140,2),C1291),8)</f>
        <v>0</v>
      </c>
      <c r="D1292" s="113">
        <f t="shared" si="638"/>
        <v>5692.31</v>
      </c>
      <c r="E1292" s="114">
        <f t="shared" si="625"/>
        <v>5739.56</v>
      </c>
      <c r="F1292" s="115">
        <f t="shared" si="626"/>
        <v>45524</v>
      </c>
      <c r="G1292" s="116">
        <f t="shared" si="631"/>
        <v>8.3006723105383262E-3</v>
      </c>
      <c r="H1292" s="117">
        <f t="shared" si="639"/>
        <v>45586</v>
      </c>
      <c r="I1292" s="117">
        <f t="shared" si="632"/>
        <v>45586</v>
      </c>
      <c r="J1292" s="118">
        <f t="shared" si="640"/>
        <v>21</v>
      </c>
      <c r="K1292" s="118">
        <f t="shared" si="629"/>
        <v>1</v>
      </c>
      <c r="L1292" s="8">
        <f t="shared" si="641"/>
        <v>1.00039371</v>
      </c>
      <c r="M1292" s="119">
        <f t="shared" si="628"/>
        <v>1.0083006699999999</v>
      </c>
      <c r="N1292" s="119">
        <f t="shared" si="622"/>
        <v>1.4011748306860601</v>
      </c>
      <c r="O1292" s="112">
        <f t="shared" si="627"/>
        <v>1.40172648</v>
      </c>
      <c r="P1292" s="112">
        <f t="shared" si="633"/>
        <v>0</v>
      </c>
      <c r="Q1292" s="162">
        <f t="shared" ref="Q1292:Q1355" si="644">IF(VLOOKUP(A1292,AD$10:AK$140,8)=VLOOKUP(A1291,AD$10:AK$140,8),0,VLOOKUP(A1292,AD$10:AK$140,8))</f>
        <v>0</v>
      </c>
      <c r="R1292" s="30">
        <f t="shared" ref="R1292:R1355" si="645">IF(Q1292&gt;0,VLOOKUP($A1292,$AD$10:$AI$140,6),0)</f>
        <v>0</v>
      </c>
      <c r="S1292" s="112">
        <f t="shared" si="624"/>
        <v>0</v>
      </c>
      <c r="T1292" s="122">
        <f t="shared" si="642"/>
        <v>0.20100000000000001</v>
      </c>
      <c r="U1292" s="120">
        <f t="shared" si="623"/>
        <v>1</v>
      </c>
      <c r="V1292" s="120">
        <v>252</v>
      </c>
      <c r="W1292" s="119">
        <f t="shared" si="634"/>
        <v>1.000727068</v>
      </c>
      <c r="X1292" s="112">
        <f t="shared" si="635"/>
        <v>0</v>
      </c>
      <c r="Y1292" s="112">
        <f t="shared" si="636"/>
        <v>0</v>
      </c>
      <c r="Z1292" s="125" t="str">
        <f t="shared" ref="Z1292:Z1355" si="646">IF($Q1291&gt;0,VLOOKUP($A1291,$AD$10:$AM$140,9),Z1291)</f>
        <v>A+J=</v>
      </c>
      <c r="AA1292" s="117">
        <f t="shared" ref="AA1292:AA1355" si="647">IF($Q1291&gt;0,VLOOKUP($A1291,$AD$10:$AM$140,10),AA1291)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4"/>
      <c r="DO1292" s="1"/>
      <c r="DP1292" s="1"/>
      <c r="DQ1292" s="1"/>
      <c r="DR1292" s="1"/>
      <c r="DS1292" s="1"/>
      <c r="DT1292" s="1"/>
    </row>
    <row r="1293" spans="1:124" ht="12.75" x14ac:dyDescent="0.2">
      <c r="A1293" s="111">
        <f t="shared" si="637"/>
        <v>45558</v>
      </c>
      <c r="B1293" s="112">
        <f t="shared" si="630"/>
        <v>0</v>
      </c>
      <c r="C1293" s="112">
        <f t="shared" si="643"/>
        <v>0</v>
      </c>
      <c r="D1293" s="113">
        <f t="shared" si="638"/>
        <v>5692.31</v>
      </c>
      <c r="E1293" s="114">
        <f t="shared" si="625"/>
        <v>5739.56</v>
      </c>
      <c r="F1293" s="115">
        <f t="shared" si="626"/>
        <v>45524</v>
      </c>
      <c r="G1293" s="116">
        <f t="shared" si="631"/>
        <v>8.3006723105383262E-3</v>
      </c>
      <c r="H1293" s="117">
        <f t="shared" si="639"/>
        <v>45586</v>
      </c>
      <c r="I1293" s="117">
        <f t="shared" si="632"/>
        <v>45586</v>
      </c>
      <c r="J1293" s="118">
        <f t="shared" si="640"/>
        <v>21</v>
      </c>
      <c r="K1293" s="118">
        <f t="shared" si="629"/>
        <v>1</v>
      </c>
      <c r="L1293" s="8">
        <f t="shared" si="641"/>
        <v>1.00039371</v>
      </c>
      <c r="M1293" s="119">
        <f t="shared" si="628"/>
        <v>1.0083006699999999</v>
      </c>
      <c r="N1293" s="119">
        <f t="shared" si="622"/>
        <v>1.4011748306860601</v>
      </c>
      <c r="O1293" s="112">
        <f t="shared" si="627"/>
        <v>1.40172648</v>
      </c>
      <c r="P1293" s="112">
        <f t="shared" si="633"/>
        <v>0</v>
      </c>
      <c r="Q1293" s="162">
        <f t="shared" si="644"/>
        <v>0</v>
      </c>
      <c r="R1293" s="30">
        <f t="shared" si="645"/>
        <v>0</v>
      </c>
      <c r="S1293" s="112">
        <f t="shared" si="624"/>
        <v>0</v>
      </c>
      <c r="T1293" s="122">
        <f t="shared" si="642"/>
        <v>0.20100000000000001</v>
      </c>
      <c r="U1293" s="120">
        <f t="shared" si="623"/>
        <v>1</v>
      </c>
      <c r="V1293" s="120">
        <v>252</v>
      </c>
      <c r="W1293" s="119">
        <f t="shared" si="634"/>
        <v>1.000727068</v>
      </c>
      <c r="X1293" s="112">
        <f t="shared" si="635"/>
        <v>0</v>
      </c>
      <c r="Y1293" s="112">
        <f t="shared" si="636"/>
        <v>0</v>
      </c>
      <c r="Z1293" s="125" t="str">
        <f t="shared" si="646"/>
        <v>A+J=</v>
      </c>
      <c r="AA1293" s="117">
        <f t="shared" si="647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4"/>
      <c r="DO1293" s="1"/>
      <c r="DP1293" s="1"/>
      <c r="DQ1293" s="1"/>
      <c r="DR1293" s="1"/>
      <c r="DS1293" s="1"/>
      <c r="DT1293" s="1"/>
    </row>
    <row r="1294" spans="1:124" ht="12.75" x14ac:dyDescent="0.2">
      <c r="A1294" s="111">
        <f t="shared" si="637"/>
        <v>45559</v>
      </c>
      <c r="B1294" s="112">
        <f t="shared" si="630"/>
        <v>0</v>
      </c>
      <c r="C1294" s="112">
        <f t="shared" si="643"/>
        <v>0</v>
      </c>
      <c r="D1294" s="113">
        <f t="shared" si="638"/>
        <v>5692.31</v>
      </c>
      <c r="E1294" s="114">
        <f t="shared" si="625"/>
        <v>5739.56</v>
      </c>
      <c r="F1294" s="115">
        <f t="shared" si="626"/>
        <v>45524</v>
      </c>
      <c r="G1294" s="116">
        <f t="shared" si="631"/>
        <v>8.3006723105383262E-3</v>
      </c>
      <c r="H1294" s="117">
        <f t="shared" si="639"/>
        <v>45586</v>
      </c>
      <c r="I1294" s="117">
        <f t="shared" si="632"/>
        <v>45586</v>
      </c>
      <c r="J1294" s="118">
        <f t="shared" si="640"/>
        <v>21</v>
      </c>
      <c r="K1294" s="118">
        <f t="shared" si="629"/>
        <v>2</v>
      </c>
      <c r="L1294" s="8">
        <f t="shared" si="641"/>
        <v>1.0007875799999999</v>
      </c>
      <c r="M1294" s="119">
        <f t="shared" si="628"/>
        <v>1.0083006699999999</v>
      </c>
      <c r="N1294" s="119">
        <f t="shared" si="622"/>
        <v>1.4011748306860601</v>
      </c>
      <c r="O1294" s="112">
        <f t="shared" si="627"/>
        <v>1.4022783599999999</v>
      </c>
      <c r="P1294" s="112">
        <f t="shared" si="633"/>
        <v>0</v>
      </c>
      <c r="Q1294" s="162">
        <f t="shared" si="644"/>
        <v>0</v>
      </c>
      <c r="R1294" s="30">
        <f t="shared" si="645"/>
        <v>0</v>
      </c>
      <c r="S1294" s="112">
        <f t="shared" si="624"/>
        <v>0</v>
      </c>
      <c r="T1294" s="122">
        <f t="shared" si="642"/>
        <v>0.20100000000000001</v>
      </c>
      <c r="U1294" s="120">
        <f t="shared" si="623"/>
        <v>2</v>
      </c>
      <c r="V1294" s="120">
        <v>252</v>
      </c>
      <c r="W1294" s="119">
        <f t="shared" si="634"/>
        <v>1.0014546639999999</v>
      </c>
      <c r="X1294" s="112">
        <f t="shared" si="635"/>
        <v>0</v>
      </c>
      <c r="Y1294" s="112">
        <f t="shared" si="636"/>
        <v>0</v>
      </c>
      <c r="Z1294" s="125" t="str">
        <f t="shared" si="646"/>
        <v>A+J=</v>
      </c>
      <c r="AA1294" s="117">
        <f t="shared" si="647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4"/>
      <c r="DO1294" s="1"/>
      <c r="DP1294" s="1"/>
      <c r="DQ1294" s="1"/>
      <c r="DR1294" s="1"/>
      <c r="DS1294" s="1"/>
      <c r="DT1294" s="1"/>
    </row>
    <row r="1295" spans="1:124" ht="12.75" x14ac:dyDescent="0.2">
      <c r="A1295" s="111">
        <f t="shared" si="637"/>
        <v>45560</v>
      </c>
      <c r="B1295" s="112">
        <f t="shared" si="630"/>
        <v>0</v>
      </c>
      <c r="C1295" s="112">
        <f t="shared" si="643"/>
        <v>0</v>
      </c>
      <c r="D1295" s="113">
        <f t="shared" si="638"/>
        <v>5692.31</v>
      </c>
      <c r="E1295" s="114">
        <f t="shared" si="625"/>
        <v>5739.56</v>
      </c>
      <c r="F1295" s="115">
        <f t="shared" si="626"/>
        <v>45524</v>
      </c>
      <c r="G1295" s="116">
        <f t="shared" si="631"/>
        <v>8.3006723105383262E-3</v>
      </c>
      <c r="H1295" s="117">
        <f t="shared" si="639"/>
        <v>45586</v>
      </c>
      <c r="I1295" s="117">
        <f t="shared" si="632"/>
        <v>45586</v>
      </c>
      <c r="J1295" s="118">
        <f t="shared" si="640"/>
        <v>21</v>
      </c>
      <c r="K1295" s="118">
        <f t="shared" si="629"/>
        <v>3</v>
      </c>
      <c r="L1295" s="8">
        <f t="shared" si="641"/>
        <v>1.0011816099999999</v>
      </c>
      <c r="M1295" s="119">
        <f t="shared" si="628"/>
        <v>1.0083006699999999</v>
      </c>
      <c r="N1295" s="119">
        <f t="shared" si="622"/>
        <v>1.4011748306860601</v>
      </c>
      <c r="O1295" s="112">
        <f t="shared" si="627"/>
        <v>1.4028304700000001</v>
      </c>
      <c r="P1295" s="112">
        <f t="shared" si="633"/>
        <v>0</v>
      </c>
      <c r="Q1295" s="162">
        <f t="shared" si="644"/>
        <v>0</v>
      </c>
      <c r="R1295" s="30">
        <f t="shared" si="645"/>
        <v>0</v>
      </c>
      <c r="S1295" s="112">
        <f t="shared" si="624"/>
        <v>0</v>
      </c>
      <c r="T1295" s="122">
        <f t="shared" si="642"/>
        <v>0.20100000000000001</v>
      </c>
      <c r="U1295" s="120">
        <f t="shared" si="623"/>
        <v>3</v>
      </c>
      <c r="V1295" s="120">
        <v>252</v>
      </c>
      <c r="W1295" s="119">
        <f t="shared" si="634"/>
        <v>1.00218279</v>
      </c>
      <c r="X1295" s="112">
        <f t="shared" si="635"/>
        <v>0</v>
      </c>
      <c r="Y1295" s="112">
        <f t="shared" si="636"/>
        <v>0</v>
      </c>
      <c r="Z1295" s="125" t="str">
        <f t="shared" si="646"/>
        <v>A+J=</v>
      </c>
      <c r="AA1295" s="117">
        <f t="shared" si="647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4"/>
      <c r="DO1295" s="1"/>
      <c r="DP1295" s="1"/>
      <c r="DQ1295" s="1"/>
      <c r="DR1295" s="1"/>
      <c r="DS1295" s="1"/>
      <c r="DT1295" s="1"/>
    </row>
    <row r="1296" spans="1:124" ht="12.75" x14ac:dyDescent="0.2">
      <c r="A1296" s="111">
        <f t="shared" si="637"/>
        <v>45561</v>
      </c>
      <c r="B1296" s="112">
        <f t="shared" si="630"/>
        <v>0</v>
      </c>
      <c r="C1296" s="112">
        <f t="shared" si="643"/>
        <v>0</v>
      </c>
      <c r="D1296" s="113">
        <f t="shared" si="638"/>
        <v>5692.31</v>
      </c>
      <c r="E1296" s="114">
        <f t="shared" si="625"/>
        <v>5739.56</v>
      </c>
      <c r="F1296" s="115">
        <f t="shared" si="626"/>
        <v>45524</v>
      </c>
      <c r="G1296" s="116">
        <f t="shared" si="631"/>
        <v>8.3006723105383262E-3</v>
      </c>
      <c r="H1296" s="117">
        <f t="shared" si="639"/>
        <v>45586</v>
      </c>
      <c r="I1296" s="117">
        <f t="shared" si="632"/>
        <v>45586</v>
      </c>
      <c r="J1296" s="118">
        <f t="shared" si="640"/>
        <v>21</v>
      </c>
      <c r="K1296" s="118">
        <f t="shared" si="629"/>
        <v>4</v>
      </c>
      <c r="L1296" s="8">
        <f t="shared" si="641"/>
        <v>1.00157579</v>
      </c>
      <c r="M1296" s="119">
        <f t="shared" si="628"/>
        <v>1.0083006699999999</v>
      </c>
      <c r="N1296" s="119">
        <f t="shared" si="622"/>
        <v>1.4011748306860601</v>
      </c>
      <c r="O1296" s="112">
        <f t="shared" si="627"/>
        <v>1.4033827800000001</v>
      </c>
      <c r="P1296" s="112">
        <f t="shared" si="633"/>
        <v>0</v>
      </c>
      <c r="Q1296" s="162">
        <f t="shared" si="644"/>
        <v>0</v>
      </c>
      <c r="R1296" s="30">
        <f t="shared" si="645"/>
        <v>0</v>
      </c>
      <c r="S1296" s="112">
        <f t="shared" si="624"/>
        <v>0</v>
      </c>
      <c r="T1296" s="122">
        <f t="shared" si="642"/>
        <v>0.20100000000000001</v>
      </c>
      <c r="U1296" s="120">
        <f t="shared" si="623"/>
        <v>4</v>
      </c>
      <c r="V1296" s="120">
        <v>252</v>
      </c>
      <c r="W1296" s="119">
        <f t="shared" si="634"/>
        <v>1.0029114450000001</v>
      </c>
      <c r="X1296" s="112">
        <f t="shared" si="635"/>
        <v>0</v>
      </c>
      <c r="Y1296" s="112">
        <f t="shared" si="636"/>
        <v>0</v>
      </c>
      <c r="Z1296" s="125" t="str">
        <f t="shared" si="646"/>
        <v>A+J=</v>
      </c>
      <c r="AA1296" s="117">
        <f t="shared" si="647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4"/>
      <c r="DO1296" s="1"/>
      <c r="DP1296" s="1"/>
      <c r="DQ1296" s="1"/>
      <c r="DR1296" s="1"/>
      <c r="DS1296" s="1"/>
      <c r="DT1296" s="1"/>
    </row>
    <row r="1297" spans="1:124" ht="12.75" x14ac:dyDescent="0.2">
      <c r="A1297" s="111">
        <f t="shared" si="637"/>
        <v>45562</v>
      </c>
      <c r="B1297" s="112">
        <f t="shared" si="630"/>
        <v>0</v>
      </c>
      <c r="C1297" s="112">
        <f t="shared" si="643"/>
        <v>0</v>
      </c>
      <c r="D1297" s="113">
        <f t="shared" si="638"/>
        <v>5692.31</v>
      </c>
      <c r="E1297" s="114">
        <f t="shared" si="625"/>
        <v>5739.56</v>
      </c>
      <c r="F1297" s="115">
        <f t="shared" si="626"/>
        <v>45524</v>
      </c>
      <c r="G1297" s="116">
        <f t="shared" si="631"/>
        <v>8.3006723105383262E-3</v>
      </c>
      <c r="H1297" s="117">
        <f t="shared" si="639"/>
        <v>45586</v>
      </c>
      <c r="I1297" s="117">
        <f t="shared" si="632"/>
        <v>45586</v>
      </c>
      <c r="J1297" s="118">
        <f t="shared" si="640"/>
        <v>21</v>
      </c>
      <c r="K1297" s="118">
        <f t="shared" si="629"/>
        <v>5</v>
      </c>
      <c r="L1297" s="8">
        <f t="shared" si="641"/>
        <v>1.0019701299999999</v>
      </c>
      <c r="M1297" s="119">
        <f t="shared" si="628"/>
        <v>1.0083006699999999</v>
      </c>
      <c r="N1297" s="119">
        <f t="shared" si="622"/>
        <v>1.4011748306860601</v>
      </c>
      <c r="O1297" s="112">
        <f t="shared" si="627"/>
        <v>1.40393532</v>
      </c>
      <c r="P1297" s="112">
        <f t="shared" si="633"/>
        <v>0</v>
      </c>
      <c r="Q1297" s="162">
        <f t="shared" si="644"/>
        <v>0</v>
      </c>
      <c r="R1297" s="30">
        <f t="shared" si="645"/>
        <v>0</v>
      </c>
      <c r="S1297" s="112">
        <f t="shared" si="624"/>
        <v>0</v>
      </c>
      <c r="T1297" s="122">
        <f t="shared" si="642"/>
        <v>0.20100000000000001</v>
      </c>
      <c r="U1297" s="120">
        <f t="shared" si="623"/>
        <v>5</v>
      </c>
      <c r="V1297" s="120">
        <v>252</v>
      </c>
      <c r="W1297" s="119">
        <f t="shared" si="634"/>
        <v>1.00364063</v>
      </c>
      <c r="X1297" s="112">
        <f t="shared" si="635"/>
        <v>0</v>
      </c>
      <c r="Y1297" s="112">
        <f t="shared" si="636"/>
        <v>0</v>
      </c>
      <c r="Z1297" s="125" t="str">
        <f t="shared" si="646"/>
        <v>A+J=</v>
      </c>
      <c r="AA1297" s="117">
        <f t="shared" si="647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4"/>
      <c r="DO1297" s="1"/>
      <c r="DP1297" s="1"/>
      <c r="DQ1297" s="1"/>
      <c r="DR1297" s="1"/>
      <c r="DS1297" s="1"/>
      <c r="DT1297" s="1"/>
    </row>
    <row r="1298" spans="1:124" ht="12.75" x14ac:dyDescent="0.2">
      <c r="A1298" s="111">
        <f t="shared" si="637"/>
        <v>45563</v>
      </c>
      <c r="B1298" s="112">
        <f t="shared" si="630"/>
        <v>0</v>
      </c>
      <c r="C1298" s="112">
        <f t="shared" si="643"/>
        <v>0</v>
      </c>
      <c r="D1298" s="113">
        <f t="shared" si="638"/>
        <v>5692.31</v>
      </c>
      <c r="E1298" s="114">
        <f t="shared" si="625"/>
        <v>5739.56</v>
      </c>
      <c r="F1298" s="115">
        <f t="shared" si="626"/>
        <v>45524</v>
      </c>
      <c r="G1298" s="116">
        <f t="shared" si="631"/>
        <v>8.3006723105383262E-3</v>
      </c>
      <c r="H1298" s="117">
        <f t="shared" si="639"/>
        <v>45586</v>
      </c>
      <c r="I1298" s="117">
        <f t="shared" si="632"/>
        <v>45586</v>
      </c>
      <c r="J1298" s="118">
        <f t="shared" si="640"/>
        <v>21</v>
      </c>
      <c r="K1298" s="118">
        <f t="shared" si="629"/>
        <v>6</v>
      </c>
      <c r="L1298" s="8">
        <f t="shared" si="641"/>
        <v>1.00236462</v>
      </c>
      <c r="M1298" s="119">
        <f t="shared" si="628"/>
        <v>1.0083006699999999</v>
      </c>
      <c r="N1298" s="119">
        <f t="shared" si="622"/>
        <v>1.4011748306860601</v>
      </c>
      <c r="O1298" s="112">
        <f t="shared" si="627"/>
        <v>1.40448807</v>
      </c>
      <c r="P1298" s="112">
        <f t="shared" si="633"/>
        <v>0</v>
      </c>
      <c r="Q1298" s="162">
        <f t="shared" si="644"/>
        <v>0</v>
      </c>
      <c r="R1298" s="30">
        <f t="shared" si="645"/>
        <v>0</v>
      </c>
      <c r="S1298" s="112">
        <f t="shared" si="624"/>
        <v>0</v>
      </c>
      <c r="T1298" s="122">
        <f t="shared" si="642"/>
        <v>0.20100000000000001</v>
      </c>
      <c r="U1298" s="120">
        <f t="shared" si="623"/>
        <v>6</v>
      </c>
      <c r="V1298" s="120">
        <v>252</v>
      </c>
      <c r="W1298" s="119">
        <f t="shared" si="634"/>
        <v>1.0043703450000001</v>
      </c>
      <c r="X1298" s="112">
        <f t="shared" si="635"/>
        <v>0</v>
      </c>
      <c r="Y1298" s="112">
        <f t="shared" si="636"/>
        <v>0</v>
      </c>
      <c r="Z1298" s="125" t="str">
        <f t="shared" si="646"/>
        <v>A+J=</v>
      </c>
      <c r="AA1298" s="117">
        <f t="shared" si="647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4"/>
      <c r="DO1298" s="1"/>
      <c r="DP1298" s="1"/>
      <c r="DQ1298" s="1"/>
      <c r="DR1298" s="1"/>
      <c r="DS1298" s="1"/>
      <c r="DT1298" s="1"/>
    </row>
    <row r="1299" spans="1:124" ht="12.75" x14ac:dyDescent="0.2">
      <c r="A1299" s="111">
        <f t="shared" si="637"/>
        <v>45564</v>
      </c>
      <c r="B1299" s="112">
        <f t="shared" si="630"/>
        <v>0</v>
      </c>
      <c r="C1299" s="112">
        <f t="shared" si="643"/>
        <v>0</v>
      </c>
      <c r="D1299" s="113">
        <f t="shared" si="638"/>
        <v>5692.31</v>
      </c>
      <c r="E1299" s="114">
        <f t="shared" si="625"/>
        <v>5739.56</v>
      </c>
      <c r="F1299" s="115">
        <f t="shared" si="626"/>
        <v>45524</v>
      </c>
      <c r="G1299" s="116">
        <f t="shared" si="631"/>
        <v>8.3006723105383262E-3</v>
      </c>
      <c r="H1299" s="117">
        <f t="shared" si="639"/>
        <v>45586</v>
      </c>
      <c r="I1299" s="117">
        <f t="shared" si="632"/>
        <v>45586</v>
      </c>
      <c r="J1299" s="118">
        <f t="shared" si="640"/>
        <v>21</v>
      </c>
      <c r="K1299" s="118">
        <f t="shared" si="629"/>
        <v>6</v>
      </c>
      <c r="L1299" s="8">
        <f t="shared" si="641"/>
        <v>1.00236462</v>
      </c>
      <c r="M1299" s="119">
        <f t="shared" si="628"/>
        <v>1.0083006699999999</v>
      </c>
      <c r="N1299" s="119">
        <f t="shared" si="622"/>
        <v>1.4011748306860601</v>
      </c>
      <c r="O1299" s="112">
        <f t="shared" si="627"/>
        <v>1.40448807</v>
      </c>
      <c r="P1299" s="112">
        <f t="shared" si="633"/>
        <v>0</v>
      </c>
      <c r="Q1299" s="162">
        <f t="shared" si="644"/>
        <v>0</v>
      </c>
      <c r="R1299" s="30">
        <f t="shared" si="645"/>
        <v>0</v>
      </c>
      <c r="S1299" s="112">
        <f t="shared" si="624"/>
        <v>0</v>
      </c>
      <c r="T1299" s="122">
        <f t="shared" si="642"/>
        <v>0.20100000000000001</v>
      </c>
      <c r="U1299" s="120">
        <f t="shared" si="623"/>
        <v>6</v>
      </c>
      <c r="V1299" s="120">
        <v>252</v>
      </c>
      <c r="W1299" s="119">
        <f t="shared" si="634"/>
        <v>1.0043703450000001</v>
      </c>
      <c r="X1299" s="112">
        <f t="shared" si="635"/>
        <v>0</v>
      </c>
      <c r="Y1299" s="112">
        <f t="shared" si="636"/>
        <v>0</v>
      </c>
      <c r="Z1299" s="125" t="str">
        <f t="shared" si="646"/>
        <v>A+J=</v>
      </c>
      <c r="AA1299" s="117">
        <f t="shared" si="647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4"/>
      <c r="DO1299" s="1"/>
      <c r="DP1299" s="1"/>
      <c r="DQ1299" s="1"/>
      <c r="DR1299" s="1"/>
      <c r="DS1299" s="1"/>
      <c r="DT1299" s="1"/>
    </row>
    <row r="1300" spans="1:124" ht="12.75" x14ac:dyDescent="0.2">
      <c r="A1300" s="111">
        <f t="shared" si="637"/>
        <v>45565</v>
      </c>
      <c r="B1300" s="112">
        <f t="shared" si="630"/>
        <v>0</v>
      </c>
      <c r="C1300" s="112">
        <f t="shared" si="643"/>
        <v>0</v>
      </c>
      <c r="D1300" s="113">
        <f t="shared" si="638"/>
        <v>5692.31</v>
      </c>
      <c r="E1300" s="114">
        <f t="shared" si="625"/>
        <v>5739.56</v>
      </c>
      <c r="F1300" s="115">
        <f t="shared" si="626"/>
        <v>45524</v>
      </c>
      <c r="G1300" s="116">
        <f t="shared" si="631"/>
        <v>8.3006723105383262E-3</v>
      </c>
      <c r="H1300" s="117">
        <f t="shared" si="639"/>
        <v>45586</v>
      </c>
      <c r="I1300" s="117">
        <f t="shared" si="632"/>
        <v>45586</v>
      </c>
      <c r="J1300" s="118">
        <f t="shared" si="640"/>
        <v>21</v>
      </c>
      <c r="K1300" s="118">
        <f t="shared" si="629"/>
        <v>6</v>
      </c>
      <c r="L1300" s="8">
        <f t="shared" si="641"/>
        <v>1.00236462</v>
      </c>
      <c r="M1300" s="119">
        <f t="shared" si="628"/>
        <v>1.0083006699999999</v>
      </c>
      <c r="N1300" s="119">
        <f t="shared" si="622"/>
        <v>1.4011748306860601</v>
      </c>
      <c r="O1300" s="112">
        <f t="shared" si="627"/>
        <v>1.40448807</v>
      </c>
      <c r="P1300" s="112">
        <f t="shared" si="633"/>
        <v>0</v>
      </c>
      <c r="Q1300" s="162">
        <f t="shared" si="644"/>
        <v>0</v>
      </c>
      <c r="R1300" s="30">
        <f t="shared" si="645"/>
        <v>0</v>
      </c>
      <c r="S1300" s="112">
        <f t="shared" si="624"/>
        <v>0</v>
      </c>
      <c r="T1300" s="122">
        <f t="shared" si="642"/>
        <v>0.20100000000000001</v>
      </c>
      <c r="U1300" s="120">
        <f t="shared" si="623"/>
        <v>6</v>
      </c>
      <c r="V1300" s="120">
        <v>252</v>
      </c>
      <c r="W1300" s="119">
        <f t="shared" si="634"/>
        <v>1.0043703450000001</v>
      </c>
      <c r="X1300" s="112">
        <f t="shared" si="635"/>
        <v>0</v>
      </c>
      <c r="Y1300" s="112">
        <f t="shared" si="636"/>
        <v>0</v>
      </c>
      <c r="Z1300" s="125" t="str">
        <f t="shared" si="646"/>
        <v>A+J=</v>
      </c>
      <c r="AA1300" s="117">
        <f t="shared" si="647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4"/>
      <c r="DO1300" s="1"/>
      <c r="DP1300" s="1"/>
      <c r="DQ1300" s="1"/>
      <c r="DR1300" s="1"/>
      <c r="DS1300" s="1"/>
      <c r="DT1300" s="1"/>
    </row>
    <row r="1301" spans="1:124" ht="12.75" x14ac:dyDescent="0.2">
      <c r="A1301" s="111">
        <f t="shared" si="637"/>
        <v>45566</v>
      </c>
      <c r="B1301" s="112">
        <f t="shared" si="630"/>
        <v>0</v>
      </c>
      <c r="C1301" s="112">
        <f t="shared" si="643"/>
        <v>0</v>
      </c>
      <c r="D1301" s="113">
        <f t="shared" si="638"/>
        <v>5692.31</v>
      </c>
      <c r="E1301" s="114">
        <f t="shared" si="625"/>
        <v>5739.56</v>
      </c>
      <c r="F1301" s="115">
        <f t="shared" si="626"/>
        <v>45524</v>
      </c>
      <c r="G1301" s="116">
        <f t="shared" si="631"/>
        <v>8.3006723105383262E-3</v>
      </c>
      <c r="H1301" s="117">
        <f t="shared" si="639"/>
        <v>45586</v>
      </c>
      <c r="I1301" s="117">
        <f t="shared" si="632"/>
        <v>45586</v>
      </c>
      <c r="J1301" s="118">
        <f t="shared" si="640"/>
        <v>21</v>
      </c>
      <c r="K1301" s="118">
        <f t="shared" si="629"/>
        <v>7</v>
      </c>
      <c r="L1301" s="8">
        <f t="shared" si="641"/>
        <v>1.0027592700000001</v>
      </c>
      <c r="M1301" s="119">
        <f t="shared" si="628"/>
        <v>1.0083006699999999</v>
      </c>
      <c r="N1301" s="119">
        <f t="shared" si="622"/>
        <v>1.4011748306860601</v>
      </c>
      <c r="O1301" s="112">
        <f t="shared" si="627"/>
        <v>1.4050410499999999</v>
      </c>
      <c r="P1301" s="112">
        <f t="shared" si="633"/>
        <v>0</v>
      </c>
      <c r="Q1301" s="162">
        <f t="shared" si="644"/>
        <v>0</v>
      </c>
      <c r="R1301" s="30">
        <f t="shared" si="645"/>
        <v>0</v>
      </c>
      <c r="S1301" s="112">
        <f t="shared" si="624"/>
        <v>0</v>
      </c>
      <c r="T1301" s="122">
        <f t="shared" si="642"/>
        <v>0.20100000000000001</v>
      </c>
      <c r="U1301" s="120">
        <f t="shared" si="623"/>
        <v>7</v>
      </c>
      <c r="V1301" s="120">
        <v>252</v>
      </c>
      <c r="W1301" s="119">
        <f t="shared" si="634"/>
        <v>1.0051005900000001</v>
      </c>
      <c r="X1301" s="112">
        <f t="shared" si="635"/>
        <v>0</v>
      </c>
      <c r="Y1301" s="112">
        <f t="shared" si="636"/>
        <v>0</v>
      </c>
      <c r="Z1301" s="125" t="str">
        <f t="shared" si="646"/>
        <v>A+J=</v>
      </c>
      <c r="AA1301" s="117">
        <f t="shared" si="647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4"/>
      <c r="DO1301" s="1"/>
      <c r="DP1301" s="1"/>
      <c r="DQ1301" s="1"/>
      <c r="DR1301" s="1"/>
      <c r="DS1301" s="1"/>
      <c r="DT1301" s="1"/>
    </row>
    <row r="1302" spans="1:124" ht="12.75" x14ac:dyDescent="0.2">
      <c r="A1302" s="111">
        <f t="shared" si="637"/>
        <v>45567</v>
      </c>
      <c r="B1302" s="112">
        <f t="shared" si="630"/>
        <v>0</v>
      </c>
      <c r="C1302" s="112">
        <f t="shared" si="643"/>
        <v>0</v>
      </c>
      <c r="D1302" s="113">
        <f t="shared" si="638"/>
        <v>5692.31</v>
      </c>
      <c r="E1302" s="114">
        <f t="shared" si="625"/>
        <v>5739.56</v>
      </c>
      <c r="F1302" s="115">
        <f t="shared" si="626"/>
        <v>45524</v>
      </c>
      <c r="G1302" s="116">
        <f t="shared" si="631"/>
        <v>8.3006723105383262E-3</v>
      </c>
      <c r="H1302" s="117">
        <f t="shared" si="639"/>
        <v>45586</v>
      </c>
      <c r="I1302" s="117">
        <f t="shared" si="632"/>
        <v>45586</v>
      </c>
      <c r="J1302" s="118">
        <f t="shared" si="640"/>
        <v>21</v>
      </c>
      <c r="K1302" s="118">
        <f t="shared" si="629"/>
        <v>8</v>
      </c>
      <c r="L1302" s="8">
        <f t="shared" si="641"/>
        <v>1.0031540699999999</v>
      </c>
      <c r="M1302" s="119">
        <f t="shared" si="628"/>
        <v>1.0083006699999999</v>
      </c>
      <c r="N1302" s="119">
        <f t="shared" si="622"/>
        <v>1.4011748306860601</v>
      </c>
      <c r="O1302" s="112">
        <f t="shared" si="627"/>
        <v>1.4055942299999999</v>
      </c>
      <c r="P1302" s="112">
        <f t="shared" si="633"/>
        <v>0</v>
      </c>
      <c r="Q1302" s="162">
        <f t="shared" si="644"/>
        <v>0</v>
      </c>
      <c r="R1302" s="30">
        <f t="shared" si="645"/>
        <v>0</v>
      </c>
      <c r="S1302" s="112">
        <f t="shared" si="624"/>
        <v>0</v>
      </c>
      <c r="T1302" s="122">
        <f t="shared" si="642"/>
        <v>0.20100000000000001</v>
      </c>
      <c r="U1302" s="120">
        <f t="shared" si="623"/>
        <v>8</v>
      </c>
      <c r="V1302" s="120">
        <v>252</v>
      </c>
      <c r="W1302" s="119">
        <f t="shared" si="634"/>
        <v>1.005831366</v>
      </c>
      <c r="X1302" s="112">
        <f t="shared" si="635"/>
        <v>0</v>
      </c>
      <c r="Y1302" s="112">
        <f t="shared" si="636"/>
        <v>0</v>
      </c>
      <c r="Z1302" s="125" t="str">
        <f t="shared" si="646"/>
        <v>A+J=</v>
      </c>
      <c r="AA1302" s="117">
        <f t="shared" si="647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4"/>
      <c r="DO1302" s="1"/>
      <c r="DP1302" s="1"/>
      <c r="DQ1302" s="1"/>
      <c r="DR1302" s="1"/>
      <c r="DS1302" s="1"/>
      <c r="DT1302" s="1"/>
    </row>
    <row r="1303" spans="1:124" ht="12.75" x14ac:dyDescent="0.2">
      <c r="A1303" s="111">
        <f t="shared" si="637"/>
        <v>45568</v>
      </c>
      <c r="B1303" s="112">
        <f t="shared" si="630"/>
        <v>0</v>
      </c>
      <c r="C1303" s="112">
        <f t="shared" si="643"/>
        <v>0</v>
      </c>
      <c r="D1303" s="113">
        <f t="shared" si="638"/>
        <v>5692.31</v>
      </c>
      <c r="E1303" s="114">
        <f t="shared" si="625"/>
        <v>5739.56</v>
      </c>
      <c r="F1303" s="115">
        <f t="shared" si="626"/>
        <v>45524</v>
      </c>
      <c r="G1303" s="116">
        <f t="shared" si="631"/>
        <v>8.3006723105383262E-3</v>
      </c>
      <c r="H1303" s="117">
        <f t="shared" si="639"/>
        <v>45586</v>
      </c>
      <c r="I1303" s="117">
        <f t="shared" si="632"/>
        <v>45586</v>
      </c>
      <c r="J1303" s="118">
        <f t="shared" si="640"/>
        <v>21</v>
      </c>
      <c r="K1303" s="118">
        <f t="shared" si="629"/>
        <v>9</v>
      </c>
      <c r="L1303" s="8">
        <f t="shared" si="641"/>
        <v>1.0035490300000001</v>
      </c>
      <c r="M1303" s="119">
        <f t="shared" si="628"/>
        <v>1.0083006699999999</v>
      </c>
      <c r="N1303" s="119">
        <f t="shared" si="622"/>
        <v>1.4011748306860601</v>
      </c>
      <c r="O1303" s="112">
        <f t="shared" si="627"/>
        <v>1.4061476399999999</v>
      </c>
      <c r="P1303" s="112">
        <f t="shared" si="633"/>
        <v>0</v>
      </c>
      <c r="Q1303" s="162">
        <f t="shared" si="644"/>
        <v>0</v>
      </c>
      <c r="R1303" s="30">
        <f t="shared" si="645"/>
        <v>0</v>
      </c>
      <c r="S1303" s="112">
        <f t="shared" si="624"/>
        <v>0</v>
      </c>
      <c r="T1303" s="122">
        <f t="shared" si="642"/>
        <v>0.20100000000000001</v>
      </c>
      <c r="U1303" s="120">
        <f t="shared" si="623"/>
        <v>9</v>
      </c>
      <c r="V1303" s="120">
        <v>252</v>
      </c>
      <c r="W1303" s="119">
        <f t="shared" si="634"/>
        <v>1.006562674</v>
      </c>
      <c r="X1303" s="112">
        <f t="shared" si="635"/>
        <v>0</v>
      </c>
      <c r="Y1303" s="112">
        <f t="shared" si="636"/>
        <v>0</v>
      </c>
      <c r="Z1303" s="125" t="str">
        <f t="shared" si="646"/>
        <v>A+J=</v>
      </c>
      <c r="AA1303" s="117">
        <f t="shared" si="647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4"/>
      <c r="DO1303" s="1"/>
      <c r="DP1303" s="1"/>
      <c r="DQ1303" s="1"/>
      <c r="DR1303" s="1"/>
      <c r="DS1303" s="1"/>
      <c r="DT1303" s="1"/>
    </row>
    <row r="1304" spans="1:124" ht="12.75" x14ac:dyDescent="0.2">
      <c r="A1304" s="111">
        <f t="shared" si="637"/>
        <v>45569</v>
      </c>
      <c r="B1304" s="112">
        <f t="shared" si="630"/>
        <v>0</v>
      </c>
      <c r="C1304" s="112">
        <f t="shared" si="643"/>
        <v>0</v>
      </c>
      <c r="D1304" s="113">
        <f t="shared" si="638"/>
        <v>5692.31</v>
      </c>
      <c r="E1304" s="114">
        <f t="shared" si="625"/>
        <v>5739.56</v>
      </c>
      <c r="F1304" s="115">
        <f t="shared" si="626"/>
        <v>45524</v>
      </c>
      <c r="G1304" s="116">
        <f t="shared" si="631"/>
        <v>8.3006723105383262E-3</v>
      </c>
      <c r="H1304" s="117">
        <f t="shared" si="639"/>
        <v>45586</v>
      </c>
      <c r="I1304" s="117">
        <f t="shared" si="632"/>
        <v>45586</v>
      </c>
      <c r="J1304" s="118">
        <f t="shared" si="640"/>
        <v>21</v>
      </c>
      <c r="K1304" s="118">
        <f t="shared" si="629"/>
        <v>10</v>
      </c>
      <c r="L1304" s="8">
        <f t="shared" si="641"/>
        <v>1.00394414</v>
      </c>
      <c r="M1304" s="119">
        <f t="shared" si="628"/>
        <v>1.0083006699999999</v>
      </c>
      <c r="N1304" s="119">
        <f t="shared" si="622"/>
        <v>1.4011748306860601</v>
      </c>
      <c r="O1304" s="112">
        <f t="shared" si="627"/>
        <v>1.40670126</v>
      </c>
      <c r="P1304" s="112">
        <f t="shared" si="633"/>
        <v>0</v>
      </c>
      <c r="Q1304" s="162">
        <f t="shared" si="644"/>
        <v>0</v>
      </c>
      <c r="R1304" s="30">
        <f t="shared" si="645"/>
        <v>0</v>
      </c>
      <c r="S1304" s="112">
        <f t="shared" si="624"/>
        <v>0</v>
      </c>
      <c r="T1304" s="122">
        <f t="shared" si="642"/>
        <v>0.20100000000000001</v>
      </c>
      <c r="U1304" s="120">
        <f t="shared" si="623"/>
        <v>10</v>
      </c>
      <c r="V1304" s="120">
        <v>252</v>
      </c>
      <c r="W1304" s="119">
        <f t="shared" si="634"/>
        <v>1.007294514</v>
      </c>
      <c r="X1304" s="112">
        <f t="shared" si="635"/>
        <v>0</v>
      </c>
      <c r="Y1304" s="112">
        <f t="shared" si="636"/>
        <v>0</v>
      </c>
      <c r="Z1304" s="125" t="str">
        <f t="shared" si="646"/>
        <v>A+J=</v>
      </c>
      <c r="AA1304" s="117">
        <f t="shared" si="647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4"/>
      <c r="DO1304" s="1"/>
      <c r="DP1304" s="1"/>
      <c r="DQ1304" s="1"/>
      <c r="DR1304" s="1"/>
      <c r="DS1304" s="1"/>
      <c r="DT1304" s="1"/>
    </row>
    <row r="1305" spans="1:124" ht="12.75" x14ac:dyDescent="0.2">
      <c r="A1305" s="111">
        <f t="shared" si="637"/>
        <v>45570</v>
      </c>
      <c r="B1305" s="112">
        <f t="shared" si="630"/>
        <v>0</v>
      </c>
      <c r="C1305" s="112">
        <f t="shared" si="643"/>
        <v>0</v>
      </c>
      <c r="D1305" s="113">
        <f t="shared" si="638"/>
        <v>5692.31</v>
      </c>
      <c r="E1305" s="114">
        <f t="shared" si="625"/>
        <v>5739.56</v>
      </c>
      <c r="F1305" s="115">
        <f t="shared" si="626"/>
        <v>45524</v>
      </c>
      <c r="G1305" s="116">
        <f t="shared" si="631"/>
        <v>8.3006723105383262E-3</v>
      </c>
      <c r="H1305" s="117">
        <f t="shared" si="639"/>
        <v>45586</v>
      </c>
      <c r="I1305" s="117">
        <f t="shared" si="632"/>
        <v>45586</v>
      </c>
      <c r="J1305" s="118">
        <f t="shared" si="640"/>
        <v>21</v>
      </c>
      <c r="K1305" s="118">
        <f t="shared" si="629"/>
        <v>11</v>
      </c>
      <c r="L1305" s="8">
        <f t="shared" si="641"/>
        <v>1.00433941</v>
      </c>
      <c r="M1305" s="119">
        <f t="shared" si="628"/>
        <v>1.0083006699999999</v>
      </c>
      <c r="N1305" s="119">
        <f t="shared" si="622"/>
        <v>1.4011748306860601</v>
      </c>
      <c r="O1305" s="112">
        <f t="shared" si="627"/>
        <v>1.4072551</v>
      </c>
      <c r="P1305" s="112">
        <f t="shared" si="633"/>
        <v>0</v>
      </c>
      <c r="Q1305" s="162">
        <f t="shared" si="644"/>
        <v>0</v>
      </c>
      <c r="R1305" s="30">
        <f t="shared" si="645"/>
        <v>0</v>
      </c>
      <c r="S1305" s="112">
        <f t="shared" si="624"/>
        <v>0</v>
      </c>
      <c r="T1305" s="122">
        <f t="shared" si="642"/>
        <v>0.20100000000000001</v>
      </c>
      <c r="U1305" s="120">
        <f t="shared" si="623"/>
        <v>11</v>
      </c>
      <c r="V1305" s="120">
        <v>252</v>
      </c>
      <c r="W1305" s="119">
        <f t="shared" si="634"/>
        <v>1.008026885</v>
      </c>
      <c r="X1305" s="112">
        <f t="shared" si="635"/>
        <v>0</v>
      </c>
      <c r="Y1305" s="112">
        <f t="shared" si="636"/>
        <v>0</v>
      </c>
      <c r="Z1305" s="125" t="str">
        <f t="shared" si="646"/>
        <v>A+J=</v>
      </c>
      <c r="AA1305" s="117">
        <f t="shared" si="647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4"/>
      <c r="DO1305" s="1"/>
      <c r="DP1305" s="1"/>
      <c r="DQ1305" s="1"/>
      <c r="DR1305" s="1"/>
      <c r="DS1305" s="1"/>
      <c r="DT1305" s="1"/>
    </row>
    <row r="1306" spans="1:124" ht="12.75" x14ac:dyDescent="0.2">
      <c r="A1306" s="111">
        <f t="shared" si="637"/>
        <v>45571</v>
      </c>
      <c r="B1306" s="112">
        <f t="shared" si="630"/>
        <v>0</v>
      </c>
      <c r="C1306" s="112">
        <f t="shared" si="643"/>
        <v>0</v>
      </c>
      <c r="D1306" s="113">
        <f t="shared" si="638"/>
        <v>5692.31</v>
      </c>
      <c r="E1306" s="114">
        <f t="shared" si="625"/>
        <v>5739.56</v>
      </c>
      <c r="F1306" s="115">
        <f t="shared" si="626"/>
        <v>45524</v>
      </c>
      <c r="G1306" s="116">
        <f t="shared" si="631"/>
        <v>8.3006723105383262E-3</v>
      </c>
      <c r="H1306" s="117">
        <f t="shared" si="639"/>
        <v>45586</v>
      </c>
      <c r="I1306" s="117">
        <f t="shared" si="632"/>
        <v>45586</v>
      </c>
      <c r="J1306" s="118">
        <f t="shared" si="640"/>
        <v>21</v>
      </c>
      <c r="K1306" s="118">
        <f t="shared" si="629"/>
        <v>11</v>
      </c>
      <c r="L1306" s="8">
        <f t="shared" si="641"/>
        <v>1.00433941</v>
      </c>
      <c r="M1306" s="119">
        <f t="shared" si="628"/>
        <v>1.0083006699999999</v>
      </c>
      <c r="N1306" s="119">
        <f t="shared" si="622"/>
        <v>1.4011748306860601</v>
      </c>
      <c r="O1306" s="112">
        <f t="shared" si="627"/>
        <v>1.4072551</v>
      </c>
      <c r="P1306" s="112">
        <f t="shared" si="633"/>
        <v>0</v>
      </c>
      <c r="Q1306" s="162">
        <f t="shared" si="644"/>
        <v>0</v>
      </c>
      <c r="R1306" s="30">
        <f t="shared" si="645"/>
        <v>0</v>
      </c>
      <c r="S1306" s="112">
        <f t="shared" si="624"/>
        <v>0</v>
      </c>
      <c r="T1306" s="122">
        <f t="shared" si="642"/>
        <v>0.20100000000000001</v>
      </c>
      <c r="U1306" s="120">
        <f t="shared" si="623"/>
        <v>11</v>
      </c>
      <c r="V1306" s="120">
        <v>252</v>
      </c>
      <c r="W1306" s="119">
        <f t="shared" si="634"/>
        <v>1.008026885</v>
      </c>
      <c r="X1306" s="112">
        <f t="shared" si="635"/>
        <v>0</v>
      </c>
      <c r="Y1306" s="112">
        <f t="shared" si="636"/>
        <v>0</v>
      </c>
      <c r="Z1306" s="125" t="str">
        <f t="shared" si="646"/>
        <v>A+J=</v>
      </c>
      <c r="AA1306" s="117">
        <f t="shared" si="647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4"/>
      <c r="DO1306" s="1"/>
      <c r="DP1306" s="1"/>
      <c r="DQ1306" s="1"/>
      <c r="DR1306" s="1"/>
      <c r="DS1306" s="1"/>
      <c r="DT1306" s="1"/>
    </row>
    <row r="1307" spans="1:124" ht="12.75" x14ac:dyDescent="0.2">
      <c r="A1307" s="111">
        <f t="shared" si="637"/>
        <v>45572</v>
      </c>
      <c r="B1307" s="112">
        <f t="shared" si="630"/>
        <v>0</v>
      </c>
      <c r="C1307" s="112">
        <f t="shared" si="643"/>
        <v>0</v>
      </c>
      <c r="D1307" s="113">
        <f t="shared" si="638"/>
        <v>5692.31</v>
      </c>
      <c r="E1307" s="114">
        <f t="shared" si="625"/>
        <v>5739.56</v>
      </c>
      <c r="F1307" s="115">
        <f t="shared" si="626"/>
        <v>45524</v>
      </c>
      <c r="G1307" s="116">
        <f t="shared" si="631"/>
        <v>8.3006723105383262E-3</v>
      </c>
      <c r="H1307" s="117">
        <f t="shared" si="639"/>
        <v>45586</v>
      </c>
      <c r="I1307" s="117">
        <f t="shared" si="632"/>
        <v>45586</v>
      </c>
      <c r="J1307" s="118">
        <f t="shared" si="640"/>
        <v>21</v>
      </c>
      <c r="K1307" s="118">
        <f t="shared" si="629"/>
        <v>11</v>
      </c>
      <c r="L1307" s="8">
        <f t="shared" si="641"/>
        <v>1.00433941</v>
      </c>
      <c r="M1307" s="119">
        <f t="shared" si="628"/>
        <v>1.0083006699999999</v>
      </c>
      <c r="N1307" s="119">
        <f t="shared" si="622"/>
        <v>1.4011748306860601</v>
      </c>
      <c r="O1307" s="112">
        <f t="shared" si="627"/>
        <v>1.4072551</v>
      </c>
      <c r="P1307" s="112">
        <f t="shared" si="633"/>
        <v>0</v>
      </c>
      <c r="Q1307" s="162">
        <f t="shared" si="644"/>
        <v>0</v>
      </c>
      <c r="R1307" s="30">
        <f t="shared" si="645"/>
        <v>0</v>
      </c>
      <c r="S1307" s="112">
        <f t="shared" si="624"/>
        <v>0</v>
      </c>
      <c r="T1307" s="122">
        <f t="shared" si="642"/>
        <v>0.20100000000000001</v>
      </c>
      <c r="U1307" s="120">
        <f t="shared" si="623"/>
        <v>11</v>
      </c>
      <c r="V1307" s="120">
        <v>252</v>
      </c>
      <c r="W1307" s="119">
        <f t="shared" si="634"/>
        <v>1.008026885</v>
      </c>
      <c r="X1307" s="112">
        <f t="shared" si="635"/>
        <v>0</v>
      </c>
      <c r="Y1307" s="112">
        <f t="shared" si="636"/>
        <v>0</v>
      </c>
      <c r="Z1307" s="125" t="str">
        <f t="shared" si="646"/>
        <v>A+J=</v>
      </c>
      <c r="AA1307" s="117">
        <f t="shared" si="647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4"/>
      <c r="DO1307" s="1"/>
      <c r="DP1307" s="1"/>
      <c r="DQ1307" s="1"/>
      <c r="DR1307" s="1"/>
      <c r="DS1307" s="1"/>
      <c r="DT1307" s="1"/>
    </row>
    <row r="1308" spans="1:124" ht="12.75" x14ac:dyDescent="0.2">
      <c r="A1308" s="111">
        <f t="shared" si="637"/>
        <v>45573</v>
      </c>
      <c r="B1308" s="112">
        <f t="shared" si="630"/>
        <v>0</v>
      </c>
      <c r="C1308" s="112">
        <f t="shared" si="643"/>
        <v>0</v>
      </c>
      <c r="D1308" s="113">
        <f t="shared" si="638"/>
        <v>5692.31</v>
      </c>
      <c r="E1308" s="114">
        <f t="shared" si="625"/>
        <v>5739.56</v>
      </c>
      <c r="F1308" s="115">
        <f t="shared" si="626"/>
        <v>45524</v>
      </c>
      <c r="G1308" s="116">
        <f t="shared" si="631"/>
        <v>8.3006723105383262E-3</v>
      </c>
      <c r="H1308" s="117">
        <f t="shared" si="639"/>
        <v>45586</v>
      </c>
      <c r="I1308" s="117">
        <f t="shared" si="632"/>
        <v>45586</v>
      </c>
      <c r="J1308" s="118">
        <f t="shared" si="640"/>
        <v>21</v>
      </c>
      <c r="K1308" s="118">
        <f t="shared" si="629"/>
        <v>12</v>
      </c>
      <c r="L1308" s="8">
        <f t="shared" si="641"/>
        <v>1.0047348300000001</v>
      </c>
      <c r="M1308" s="119">
        <f t="shared" si="628"/>
        <v>1.0083006699999999</v>
      </c>
      <c r="N1308" s="119">
        <f t="shared" si="622"/>
        <v>1.4011748306860601</v>
      </c>
      <c r="O1308" s="112">
        <f t="shared" si="627"/>
        <v>1.4078091500000001</v>
      </c>
      <c r="P1308" s="112">
        <f t="shared" si="633"/>
        <v>0</v>
      </c>
      <c r="Q1308" s="162">
        <f t="shared" si="644"/>
        <v>0</v>
      </c>
      <c r="R1308" s="30">
        <f t="shared" si="645"/>
        <v>0</v>
      </c>
      <c r="S1308" s="112">
        <f t="shared" si="624"/>
        <v>0</v>
      </c>
      <c r="T1308" s="122">
        <f t="shared" si="642"/>
        <v>0.20100000000000001</v>
      </c>
      <c r="U1308" s="120">
        <f t="shared" si="623"/>
        <v>12</v>
      </c>
      <c r="V1308" s="120">
        <v>252</v>
      </c>
      <c r="W1308" s="119">
        <f t="shared" si="634"/>
        <v>1.008759789</v>
      </c>
      <c r="X1308" s="112">
        <f t="shared" si="635"/>
        <v>0</v>
      </c>
      <c r="Y1308" s="112">
        <f t="shared" si="636"/>
        <v>0</v>
      </c>
      <c r="Z1308" s="125" t="str">
        <f t="shared" si="646"/>
        <v>A+J=</v>
      </c>
      <c r="AA1308" s="117">
        <f t="shared" si="647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4"/>
      <c r="DO1308" s="1"/>
      <c r="DP1308" s="1"/>
      <c r="DQ1308" s="1"/>
      <c r="DR1308" s="1"/>
      <c r="DS1308" s="1"/>
      <c r="DT1308" s="1"/>
    </row>
    <row r="1309" spans="1:124" ht="12.75" x14ac:dyDescent="0.2">
      <c r="A1309" s="111">
        <f t="shared" si="637"/>
        <v>45574</v>
      </c>
      <c r="B1309" s="112">
        <f t="shared" si="630"/>
        <v>0</v>
      </c>
      <c r="C1309" s="112">
        <f t="shared" si="643"/>
        <v>0</v>
      </c>
      <c r="D1309" s="113">
        <f t="shared" si="638"/>
        <v>5692.31</v>
      </c>
      <c r="E1309" s="114">
        <f t="shared" si="625"/>
        <v>5739.56</v>
      </c>
      <c r="F1309" s="115">
        <f t="shared" si="626"/>
        <v>45524</v>
      </c>
      <c r="G1309" s="116">
        <f t="shared" si="631"/>
        <v>8.3006723105383262E-3</v>
      </c>
      <c r="H1309" s="117">
        <f t="shared" si="639"/>
        <v>45586</v>
      </c>
      <c r="I1309" s="117">
        <f t="shared" si="632"/>
        <v>45586</v>
      </c>
      <c r="J1309" s="118">
        <f t="shared" si="640"/>
        <v>21</v>
      </c>
      <c r="K1309" s="118">
        <f t="shared" si="629"/>
        <v>13</v>
      </c>
      <c r="L1309" s="8">
        <f t="shared" si="641"/>
        <v>1.00513041</v>
      </c>
      <c r="M1309" s="119">
        <f t="shared" si="628"/>
        <v>1.0083006699999999</v>
      </c>
      <c r="N1309" s="119">
        <f t="shared" si="622"/>
        <v>1.4011748306860601</v>
      </c>
      <c r="O1309" s="112">
        <f t="shared" si="627"/>
        <v>1.4083634300000001</v>
      </c>
      <c r="P1309" s="112">
        <f t="shared" si="633"/>
        <v>0</v>
      </c>
      <c r="Q1309" s="162">
        <f t="shared" si="644"/>
        <v>0</v>
      </c>
      <c r="R1309" s="30">
        <f t="shared" si="645"/>
        <v>0</v>
      </c>
      <c r="S1309" s="112">
        <f t="shared" si="624"/>
        <v>0</v>
      </c>
      <c r="T1309" s="122">
        <f t="shared" si="642"/>
        <v>0.20100000000000001</v>
      </c>
      <c r="U1309" s="120">
        <f t="shared" si="623"/>
        <v>13</v>
      </c>
      <c r="V1309" s="120">
        <v>252</v>
      </c>
      <c r="W1309" s="119">
        <f t="shared" si="634"/>
        <v>1.009493226</v>
      </c>
      <c r="X1309" s="112">
        <f t="shared" si="635"/>
        <v>0</v>
      </c>
      <c r="Y1309" s="112">
        <f t="shared" si="636"/>
        <v>0</v>
      </c>
      <c r="Z1309" s="125" t="str">
        <f t="shared" si="646"/>
        <v>A+J=</v>
      </c>
      <c r="AA1309" s="117">
        <f t="shared" si="647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4"/>
      <c r="DO1309" s="1"/>
      <c r="DP1309" s="1"/>
      <c r="DQ1309" s="1"/>
      <c r="DR1309" s="1"/>
      <c r="DS1309" s="1"/>
      <c r="DT1309" s="1"/>
    </row>
    <row r="1310" spans="1:124" ht="12.75" x14ac:dyDescent="0.2">
      <c r="A1310" s="111">
        <f t="shared" si="637"/>
        <v>45575</v>
      </c>
      <c r="B1310" s="112">
        <f t="shared" si="630"/>
        <v>0</v>
      </c>
      <c r="C1310" s="112">
        <f t="shared" si="643"/>
        <v>0</v>
      </c>
      <c r="D1310" s="113">
        <f t="shared" si="638"/>
        <v>5692.31</v>
      </c>
      <c r="E1310" s="114">
        <f t="shared" si="625"/>
        <v>5739.56</v>
      </c>
      <c r="F1310" s="115">
        <f t="shared" si="626"/>
        <v>45524</v>
      </c>
      <c r="G1310" s="116">
        <f t="shared" si="631"/>
        <v>8.3006723105383262E-3</v>
      </c>
      <c r="H1310" s="117">
        <f t="shared" si="639"/>
        <v>45586</v>
      </c>
      <c r="I1310" s="117">
        <f t="shared" si="632"/>
        <v>45586</v>
      </c>
      <c r="J1310" s="118">
        <f t="shared" si="640"/>
        <v>21</v>
      </c>
      <c r="K1310" s="118">
        <f t="shared" si="629"/>
        <v>14</v>
      </c>
      <c r="L1310" s="8">
        <f t="shared" si="641"/>
        <v>1.0055261499999999</v>
      </c>
      <c r="M1310" s="119">
        <f t="shared" si="628"/>
        <v>1.0083006699999999</v>
      </c>
      <c r="N1310" s="119">
        <f t="shared" si="622"/>
        <v>1.4011748306860601</v>
      </c>
      <c r="O1310" s="112">
        <f t="shared" si="627"/>
        <v>1.4089179300000001</v>
      </c>
      <c r="P1310" s="112">
        <f t="shared" si="633"/>
        <v>0</v>
      </c>
      <c r="Q1310" s="162">
        <f t="shared" si="644"/>
        <v>0</v>
      </c>
      <c r="R1310" s="30">
        <f t="shared" si="645"/>
        <v>0</v>
      </c>
      <c r="S1310" s="112">
        <f t="shared" si="624"/>
        <v>0</v>
      </c>
      <c r="T1310" s="122">
        <f t="shared" si="642"/>
        <v>0.20100000000000001</v>
      </c>
      <c r="U1310" s="120">
        <f t="shared" si="623"/>
        <v>14</v>
      </c>
      <c r="V1310" s="120">
        <v>252</v>
      </c>
      <c r="W1310" s="119">
        <f t="shared" si="634"/>
        <v>1.010227196</v>
      </c>
      <c r="X1310" s="112">
        <f t="shared" si="635"/>
        <v>0</v>
      </c>
      <c r="Y1310" s="112">
        <f t="shared" si="636"/>
        <v>0</v>
      </c>
      <c r="Z1310" s="125" t="str">
        <f t="shared" si="646"/>
        <v>A+J=</v>
      </c>
      <c r="AA1310" s="117">
        <f t="shared" si="647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4"/>
      <c r="DO1310" s="1"/>
      <c r="DP1310" s="1"/>
      <c r="DQ1310" s="1"/>
      <c r="DR1310" s="1"/>
      <c r="DS1310" s="1"/>
      <c r="DT1310" s="1"/>
    </row>
    <row r="1311" spans="1:124" ht="12.75" x14ac:dyDescent="0.2">
      <c r="A1311" s="111">
        <f t="shared" si="637"/>
        <v>45576</v>
      </c>
      <c r="B1311" s="112">
        <f t="shared" si="630"/>
        <v>0</v>
      </c>
      <c r="C1311" s="112">
        <f t="shared" si="643"/>
        <v>0</v>
      </c>
      <c r="D1311" s="113">
        <f t="shared" si="638"/>
        <v>5692.31</v>
      </c>
      <c r="E1311" s="114">
        <f t="shared" si="625"/>
        <v>5739.56</v>
      </c>
      <c r="F1311" s="115">
        <f t="shared" si="626"/>
        <v>45524</v>
      </c>
      <c r="G1311" s="116">
        <f t="shared" si="631"/>
        <v>8.3006723105383262E-3</v>
      </c>
      <c r="H1311" s="117">
        <f t="shared" si="639"/>
        <v>45586</v>
      </c>
      <c r="I1311" s="117">
        <f t="shared" si="632"/>
        <v>45586</v>
      </c>
      <c r="J1311" s="118">
        <f t="shared" si="640"/>
        <v>21</v>
      </c>
      <c r="K1311" s="118">
        <f t="shared" si="629"/>
        <v>15</v>
      </c>
      <c r="L1311" s="8">
        <f t="shared" si="641"/>
        <v>1.00592204</v>
      </c>
      <c r="M1311" s="119">
        <f t="shared" si="628"/>
        <v>1.0083006699999999</v>
      </c>
      <c r="N1311" s="119">
        <f t="shared" ref="N1311:N1374" si="648">IF(I1311&gt;I1310,N1310*M1311,N1310)</f>
        <v>1.4011748306860601</v>
      </c>
      <c r="O1311" s="112">
        <f t="shared" si="627"/>
        <v>1.4094726399999999</v>
      </c>
      <c r="P1311" s="112">
        <f t="shared" si="633"/>
        <v>0</v>
      </c>
      <c r="Q1311" s="162">
        <f t="shared" si="644"/>
        <v>0</v>
      </c>
      <c r="R1311" s="30">
        <f t="shared" si="645"/>
        <v>0</v>
      </c>
      <c r="S1311" s="112">
        <f t="shared" si="624"/>
        <v>0</v>
      </c>
      <c r="T1311" s="122">
        <f t="shared" si="642"/>
        <v>0.20100000000000001</v>
      </c>
      <c r="U1311" s="120">
        <f t="shared" si="623"/>
        <v>15</v>
      </c>
      <c r="V1311" s="120">
        <v>252</v>
      </c>
      <c r="W1311" s="119">
        <f t="shared" si="634"/>
        <v>1.0109617</v>
      </c>
      <c r="X1311" s="112">
        <f t="shared" si="635"/>
        <v>0</v>
      </c>
      <c r="Y1311" s="112">
        <f t="shared" si="636"/>
        <v>0</v>
      </c>
      <c r="Z1311" s="125" t="str">
        <f t="shared" si="646"/>
        <v>A+J=</v>
      </c>
      <c r="AA1311" s="117">
        <f t="shared" si="647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4"/>
      <c r="DO1311" s="1"/>
      <c r="DP1311" s="1"/>
      <c r="DQ1311" s="1"/>
      <c r="DR1311" s="1"/>
      <c r="DS1311" s="1"/>
      <c r="DT1311" s="1"/>
    </row>
    <row r="1312" spans="1:124" ht="12.75" x14ac:dyDescent="0.2">
      <c r="A1312" s="111">
        <f t="shared" si="637"/>
        <v>45577</v>
      </c>
      <c r="B1312" s="112">
        <f t="shared" si="630"/>
        <v>0</v>
      </c>
      <c r="C1312" s="112">
        <f t="shared" si="643"/>
        <v>0</v>
      </c>
      <c r="D1312" s="113">
        <f t="shared" si="638"/>
        <v>5692.31</v>
      </c>
      <c r="E1312" s="114">
        <f t="shared" si="625"/>
        <v>5739.56</v>
      </c>
      <c r="F1312" s="115">
        <f t="shared" si="626"/>
        <v>45524</v>
      </c>
      <c r="G1312" s="116">
        <f t="shared" si="631"/>
        <v>8.3006723105383262E-3</v>
      </c>
      <c r="H1312" s="117">
        <f t="shared" si="639"/>
        <v>45586</v>
      </c>
      <c r="I1312" s="117">
        <f t="shared" si="632"/>
        <v>45586</v>
      </c>
      <c r="J1312" s="118">
        <f t="shared" si="640"/>
        <v>21</v>
      </c>
      <c r="K1312" s="118">
        <f t="shared" si="629"/>
        <v>16</v>
      </c>
      <c r="L1312" s="8">
        <f t="shared" si="641"/>
        <v>1.0063180899999999</v>
      </c>
      <c r="M1312" s="119">
        <f t="shared" si="628"/>
        <v>1.0083006699999999</v>
      </c>
      <c r="N1312" s="119">
        <f t="shared" si="648"/>
        <v>1.4011748306860601</v>
      </c>
      <c r="O1312" s="112">
        <f t="shared" si="627"/>
        <v>1.41002757</v>
      </c>
      <c r="P1312" s="112">
        <f t="shared" si="633"/>
        <v>0</v>
      </c>
      <c r="Q1312" s="162">
        <f t="shared" si="644"/>
        <v>0</v>
      </c>
      <c r="R1312" s="30">
        <f t="shared" si="645"/>
        <v>0</v>
      </c>
      <c r="S1312" s="112">
        <f t="shared" si="624"/>
        <v>0</v>
      </c>
      <c r="T1312" s="122">
        <f t="shared" si="642"/>
        <v>0.20100000000000001</v>
      </c>
      <c r="U1312" s="120">
        <f t="shared" si="623"/>
        <v>16</v>
      </c>
      <c r="V1312" s="120">
        <v>252</v>
      </c>
      <c r="W1312" s="119">
        <f t="shared" si="634"/>
        <v>1.0116967379999999</v>
      </c>
      <c r="X1312" s="112">
        <f t="shared" si="635"/>
        <v>0</v>
      </c>
      <c r="Y1312" s="112">
        <f t="shared" si="636"/>
        <v>0</v>
      </c>
      <c r="Z1312" s="125" t="str">
        <f t="shared" si="646"/>
        <v>A+J=</v>
      </c>
      <c r="AA1312" s="117">
        <f t="shared" si="647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4"/>
      <c r="DO1312" s="1"/>
      <c r="DP1312" s="1"/>
      <c r="DQ1312" s="1"/>
      <c r="DR1312" s="1"/>
      <c r="DS1312" s="1"/>
      <c r="DT1312" s="1"/>
    </row>
    <row r="1313" spans="1:124" ht="12.75" x14ac:dyDescent="0.2">
      <c r="A1313" s="111">
        <f t="shared" si="637"/>
        <v>45578</v>
      </c>
      <c r="B1313" s="112">
        <f t="shared" si="630"/>
        <v>0</v>
      </c>
      <c r="C1313" s="112">
        <f t="shared" si="643"/>
        <v>0</v>
      </c>
      <c r="D1313" s="113">
        <f t="shared" si="638"/>
        <v>5692.31</v>
      </c>
      <c r="E1313" s="114">
        <f t="shared" si="625"/>
        <v>5739.56</v>
      </c>
      <c r="F1313" s="115">
        <f t="shared" si="626"/>
        <v>45524</v>
      </c>
      <c r="G1313" s="116">
        <f t="shared" si="631"/>
        <v>8.3006723105383262E-3</v>
      </c>
      <c r="H1313" s="117">
        <f t="shared" si="639"/>
        <v>45586</v>
      </c>
      <c r="I1313" s="117">
        <f t="shared" si="632"/>
        <v>45586</v>
      </c>
      <c r="J1313" s="118">
        <f t="shared" si="640"/>
        <v>21</v>
      </c>
      <c r="K1313" s="118">
        <f t="shared" si="629"/>
        <v>16</v>
      </c>
      <c r="L1313" s="8">
        <f t="shared" si="641"/>
        <v>1.0063180899999999</v>
      </c>
      <c r="M1313" s="119">
        <f t="shared" si="628"/>
        <v>1.0083006699999999</v>
      </c>
      <c r="N1313" s="119">
        <f t="shared" si="648"/>
        <v>1.4011748306860601</v>
      </c>
      <c r="O1313" s="112">
        <f t="shared" si="627"/>
        <v>1.41002757</v>
      </c>
      <c r="P1313" s="112">
        <f t="shared" si="633"/>
        <v>0</v>
      </c>
      <c r="Q1313" s="162">
        <f t="shared" si="644"/>
        <v>0</v>
      </c>
      <c r="R1313" s="30">
        <f t="shared" si="645"/>
        <v>0</v>
      </c>
      <c r="S1313" s="112">
        <f t="shared" si="624"/>
        <v>0</v>
      </c>
      <c r="T1313" s="122">
        <f t="shared" si="642"/>
        <v>0.20100000000000001</v>
      </c>
      <c r="U1313" s="120">
        <f t="shared" si="623"/>
        <v>16</v>
      </c>
      <c r="V1313" s="120">
        <v>252</v>
      </c>
      <c r="W1313" s="119">
        <f t="shared" si="634"/>
        <v>1.0116967379999999</v>
      </c>
      <c r="X1313" s="112">
        <f t="shared" si="635"/>
        <v>0</v>
      </c>
      <c r="Y1313" s="112">
        <f t="shared" si="636"/>
        <v>0</v>
      </c>
      <c r="Z1313" s="125" t="str">
        <f t="shared" si="646"/>
        <v>A+J=</v>
      </c>
      <c r="AA1313" s="117">
        <f t="shared" si="647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4"/>
      <c r="DO1313" s="1"/>
      <c r="DP1313" s="1"/>
      <c r="DQ1313" s="1"/>
      <c r="DR1313" s="1"/>
      <c r="DS1313" s="1"/>
      <c r="DT1313" s="1"/>
    </row>
    <row r="1314" spans="1:124" ht="12.75" x14ac:dyDescent="0.2">
      <c r="A1314" s="111">
        <f t="shared" si="637"/>
        <v>45579</v>
      </c>
      <c r="B1314" s="112">
        <f t="shared" si="630"/>
        <v>0</v>
      </c>
      <c r="C1314" s="112">
        <f t="shared" si="643"/>
        <v>0</v>
      </c>
      <c r="D1314" s="113">
        <f t="shared" si="638"/>
        <v>5692.31</v>
      </c>
      <c r="E1314" s="114">
        <f t="shared" si="625"/>
        <v>5739.56</v>
      </c>
      <c r="F1314" s="115">
        <f t="shared" si="626"/>
        <v>45524</v>
      </c>
      <c r="G1314" s="116">
        <f t="shared" si="631"/>
        <v>8.3006723105383262E-3</v>
      </c>
      <c r="H1314" s="117">
        <f t="shared" si="639"/>
        <v>45586</v>
      </c>
      <c r="I1314" s="117">
        <f t="shared" si="632"/>
        <v>45586</v>
      </c>
      <c r="J1314" s="118">
        <f t="shared" si="640"/>
        <v>21</v>
      </c>
      <c r="K1314" s="118">
        <f t="shared" si="629"/>
        <v>16</v>
      </c>
      <c r="L1314" s="8">
        <f t="shared" si="641"/>
        <v>1.0063180899999999</v>
      </c>
      <c r="M1314" s="119">
        <f t="shared" si="628"/>
        <v>1.0083006699999999</v>
      </c>
      <c r="N1314" s="119">
        <f t="shared" si="648"/>
        <v>1.4011748306860601</v>
      </c>
      <c r="O1314" s="112">
        <f t="shared" si="627"/>
        <v>1.41002757</v>
      </c>
      <c r="P1314" s="112">
        <f t="shared" si="633"/>
        <v>0</v>
      </c>
      <c r="Q1314" s="162">
        <f t="shared" si="644"/>
        <v>0</v>
      </c>
      <c r="R1314" s="30">
        <f t="shared" si="645"/>
        <v>0</v>
      </c>
      <c r="S1314" s="112">
        <f t="shared" si="624"/>
        <v>0</v>
      </c>
      <c r="T1314" s="122">
        <f t="shared" si="642"/>
        <v>0.20100000000000001</v>
      </c>
      <c r="U1314" s="120">
        <f t="shared" si="623"/>
        <v>16</v>
      </c>
      <c r="V1314" s="120">
        <v>252</v>
      </c>
      <c r="W1314" s="119">
        <f t="shared" si="634"/>
        <v>1.0116967379999999</v>
      </c>
      <c r="X1314" s="112">
        <f t="shared" si="635"/>
        <v>0</v>
      </c>
      <c r="Y1314" s="112">
        <f t="shared" si="636"/>
        <v>0</v>
      </c>
      <c r="Z1314" s="125" t="str">
        <f t="shared" si="646"/>
        <v>A+J=</v>
      </c>
      <c r="AA1314" s="117">
        <f t="shared" si="647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4"/>
      <c r="DO1314" s="1"/>
      <c r="DP1314" s="1"/>
      <c r="DQ1314" s="1"/>
      <c r="DR1314" s="1"/>
      <c r="DS1314" s="1"/>
      <c r="DT1314" s="1"/>
    </row>
    <row r="1315" spans="1:124" ht="12.75" x14ac:dyDescent="0.2">
      <c r="A1315" s="111">
        <f t="shared" si="637"/>
        <v>45580</v>
      </c>
      <c r="B1315" s="112">
        <f t="shared" si="630"/>
        <v>0</v>
      </c>
      <c r="C1315" s="112">
        <f t="shared" si="643"/>
        <v>0</v>
      </c>
      <c r="D1315" s="113">
        <f t="shared" si="638"/>
        <v>5692.31</v>
      </c>
      <c r="E1315" s="114">
        <f t="shared" si="625"/>
        <v>5739.56</v>
      </c>
      <c r="F1315" s="115">
        <f t="shared" si="626"/>
        <v>45524</v>
      </c>
      <c r="G1315" s="116">
        <f t="shared" si="631"/>
        <v>8.3006723105383262E-3</v>
      </c>
      <c r="H1315" s="117">
        <f t="shared" si="639"/>
        <v>45586</v>
      </c>
      <c r="I1315" s="117">
        <f t="shared" si="632"/>
        <v>45586</v>
      </c>
      <c r="J1315" s="118">
        <f t="shared" si="640"/>
        <v>21</v>
      </c>
      <c r="K1315" s="118">
        <f t="shared" si="629"/>
        <v>17</v>
      </c>
      <c r="L1315" s="8">
        <f t="shared" si="641"/>
        <v>1.0067142899999999</v>
      </c>
      <c r="M1315" s="119">
        <f t="shared" si="628"/>
        <v>1.0083006699999999</v>
      </c>
      <c r="N1315" s="119">
        <f t="shared" si="648"/>
        <v>1.4011748306860601</v>
      </c>
      <c r="O1315" s="112">
        <f t="shared" si="627"/>
        <v>1.4105827200000001</v>
      </c>
      <c r="P1315" s="112">
        <f t="shared" si="633"/>
        <v>0</v>
      </c>
      <c r="Q1315" s="162">
        <f t="shared" si="644"/>
        <v>0</v>
      </c>
      <c r="R1315" s="30">
        <f t="shared" si="645"/>
        <v>0</v>
      </c>
      <c r="S1315" s="112">
        <f t="shared" si="624"/>
        <v>0</v>
      </c>
      <c r="T1315" s="122">
        <f t="shared" si="642"/>
        <v>0.20100000000000001</v>
      </c>
      <c r="U1315" s="120">
        <f t="shared" si="623"/>
        <v>17</v>
      </c>
      <c r="V1315" s="120">
        <v>252</v>
      </c>
      <c r="W1315" s="119">
        <f t="shared" si="634"/>
        <v>1.0124323099999999</v>
      </c>
      <c r="X1315" s="112">
        <f t="shared" si="635"/>
        <v>0</v>
      </c>
      <c r="Y1315" s="112">
        <f t="shared" si="636"/>
        <v>0</v>
      </c>
      <c r="Z1315" s="125" t="str">
        <f t="shared" si="646"/>
        <v>A+J=</v>
      </c>
      <c r="AA1315" s="117">
        <f t="shared" si="647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4"/>
      <c r="DO1315" s="1"/>
      <c r="DP1315" s="1"/>
      <c r="DQ1315" s="1"/>
      <c r="DR1315" s="1"/>
      <c r="DS1315" s="1"/>
      <c r="DT1315" s="1"/>
    </row>
    <row r="1316" spans="1:124" ht="12.75" x14ac:dyDescent="0.2">
      <c r="A1316" s="111">
        <f t="shared" si="637"/>
        <v>45581</v>
      </c>
      <c r="B1316" s="112">
        <f t="shared" si="630"/>
        <v>0</v>
      </c>
      <c r="C1316" s="112">
        <f t="shared" si="643"/>
        <v>0</v>
      </c>
      <c r="D1316" s="113">
        <f t="shared" si="638"/>
        <v>5692.31</v>
      </c>
      <c r="E1316" s="114">
        <f t="shared" si="625"/>
        <v>5739.56</v>
      </c>
      <c r="F1316" s="115">
        <f t="shared" si="626"/>
        <v>45524</v>
      </c>
      <c r="G1316" s="116">
        <f t="shared" si="631"/>
        <v>8.3006723105383262E-3</v>
      </c>
      <c r="H1316" s="117">
        <f t="shared" si="639"/>
        <v>45586</v>
      </c>
      <c r="I1316" s="117">
        <f t="shared" si="632"/>
        <v>45586</v>
      </c>
      <c r="J1316" s="118">
        <f t="shared" si="640"/>
        <v>21</v>
      </c>
      <c r="K1316" s="118">
        <f t="shared" si="629"/>
        <v>18</v>
      </c>
      <c r="L1316" s="8">
        <f t="shared" si="641"/>
        <v>1.00711065</v>
      </c>
      <c r="M1316" s="119">
        <f t="shared" si="628"/>
        <v>1.0083006699999999</v>
      </c>
      <c r="N1316" s="119">
        <f t="shared" si="648"/>
        <v>1.4011748306860601</v>
      </c>
      <c r="O1316" s="112">
        <f t="shared" si="627"/>
        <v>1.4111380899999999</v>
      </c>
      <c r="P1316" s="112">
        <f t="shared" si="633"/>
        <v>0</v>
      </c>
      <c r="Q1316" s="162">
        <f t="shared" si="644"/>
        <v>0</v>
      </c>
      <c r="R1316" s="30">
        <f t="shared" si="645"/>
        <v>0</v>
      </c>
      <c r="S1316" s="112">
        <f t="shared" si="624"/>
        <v>0</v>
      </c>
      <c r="T1316" s="122">
        <f t="shared" si="642"/>
        <v>0.20100000000000001</v>
      </c>
      <c r="U1316" s="120">
        <f t="shared" si="623"/>
        <v>18</v>
      </c>
      <c r="V1316" s="120">
        <v>252</v>
      </c>
      <c r="W1316" s="119">
        <f t="shared" si="634"/>
        <v>1.0131684169999999</v>
      </c>
      <c r="X1316" s="112">
        <f t="shared" si="635"/>
        <v>0</v>
      </c>
      <c r="Y1316" s="112">
        <f t="shared" si="636"/>
        <v>0</v>
      </c>
      <c r="Z1316" s="125" t="str">
        <f t="shared" si="646"/>
        <v>A+J=</v>
      </c>
      <c r="AA1316" s="117">
        <f t="shared" si="647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4"/>
      <c r="DO1316" s="1"/>
      <c r="DP1316" s="1"/>
      <c r="DQ1316" s="1"/>
      <c r="DR1316" s="1"/>
      <c r="DS1316" s="1"/>
      <c r="DT1316" s="1"/>
    </row>
    <row r="1317" spans="1:124" ht="12.75" x14ac:dyDescent="0.2">
      <c r="A1317" s="111">
        <f t="shared" si="637"/>
        <v>45582</v>
      </c>
      <c r="B1317" s="112">
        <f t="shared" si="630"/>
        <v>0</v>
      </c>
      <c r="C1317" s="112">
        <f t="shared" si="643"/>
        <v>0</v>
      </c>
      <c r="D1317" s="113">
        <f t="shared" si="638"/>
        <v>5692.31</v>
      </c>
      <c r="E1317" s="114">
        <f t="shared" si="625"/>
        <v>5739.56</v>
      </c>
      <c r="F1317" s="115">
        <f t="shared" si="626"/>
        <v>45524</v>
      </c>
      <c r="G1317" s="116">
        <f t="shared" si="631"/>
        <v>8.3006723105383262E-3</v>
      </c>
      <c r="H1317" s="117">
        <f t="shared" si="639"/>
        <v>45586</v>
      </c>
      <c r="I1317" s="117">
        <f t="shared" si="632"/>
        <v>45586</v>
      </c>
      <c r="J1317" s="118">
        <f t="shared" si="640"/>
        <v>21</v>
      </c>
      <c r="K1317" s="118">
        <f t="shared" si="629"/>
        <v>19</v>
      </c>
      <c r="L1317" s="8">
        <f t="shared" si="641"/>
        <v>1.00750717</v>
      </c>
      <c r="M1317" s="119">
        <f t="shared" si="628"/>
        <v>1.0083006699999999</v>
      </c>
      <c r="N1317" s="119">
        <f t="shared" si="648"/>
        <v>1.4011748306860601</v>
      </c>
      <c r="O1317" s="112">
        <f t="shared" si="627"/>
        <v>1.41169368</v>
      </c>
      <c r="P1317" s="112">
        <f t="shared" si="633"/>
        <v>0</v>
      </c>
      <c r="Q1317" s="162">
        <f t="shared" si="644"/>
        <v>0</v>
      </c>
      <c r="R1317" s="30">
        <f t="shared" si="645"/>
        <v>0</v>
      </c>
      <c r="S1317" s="112">
        <f t="shared" si="624"/>
        <v>0</v>
      </c>
      <c r="T1317" s="122">
        <f t="shared" si="642"/>
        <v>0.20100000000000001</v>
      </c>
      <c r="U1317" s="120">
        <f t="shared" ref="U1317:U1380" si="649">IF(Q1316&gt;0,1,IF(K1317=K1316,U1316,U1316+1))</f>
        <v>19</v>
      </c>
      <c r="V1317" s="120">
        <v>252</v>
      </c>
      <c r="W1317" s="119">
        <f t="shared" si="634"/>
        <v>1.0139050590000001</v>
      </c>
      <c r="X1317" s="112">
        <f t="shared" si="635"/>
        <v>0</v>
      </c>
      <c r="Y1317" s="112">
        <f t="shared" si="636"/>
        <v>0</v>
      </c>
      <c r="Z1317" s="125" t="str">
        <f t="shared" si="646"/>
        <v>A+J=</v>
      </c>
      <c r="AA1317" s="117">
        <f t="shared" si="647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4"/>
      <c r="DO1317" s="1"/>
      <c r="DP1317" s="1"/>
      <c r="DQ1317" s="1"/>
      <c r="DR1317" s="1"/>
      <c r="DS1317" s="1"/>
      <c r="DT1317" s="1"/>
    </row>
    <row r="1318" spans="1:124" ht="12.75" x14ac:dyDescent="0.2">
      <c r="A1318" s="111">
        <f t="shared" si="637"/>
        <v>45583</v>
      </c>
      <c r="B1318" s="112">
        <f t="shared" si="630"/>
        <v>0</v>
      </c>
      <c r="C1318" s="112">
        <f t="shared" si="643"/>
        <v>0</v>
      </c>
      <c r="D1318" s="113">
        <f t="shared" si="638"/>
        <v>5692.31</v>
      </c>
      <c r="E1318" s="114">
        <f t="shared" si="625"/>
        <v>5739.56</v>
      </c>
      <c r="F1318" s="115">
        <f t="shared" si="626"/>
        <v>45524</v>
      </c>
      <c r="G1318" s="116">
        <f t="shared" si="631"/>
        <v>8.3006723105383262E-3</v>
      </c>
      <c r="H1318" s="117">
        <f t="shared" si="639"/>
        <v>45586</v>
      </c>
      <c r="I1318" s="117">
        <f t="shared" si="632"/>
        <v>45586</v>
      </c>
      <c r="J1318" s="118">
        <f t="shared" si="640"/>
        <v>21</v>
      </c>
      <c r="K1318" s="118">
        <f t="shared" si="629"/>
        <v>20</v>
      </c>
      <c r="L1318" s="8">
        <f t="shared" si="641"/>
        <v>1.00790384</v>
      </c>
      <c r="M1318" s="119">
        <f t="shared" si="628"/>
        <v>1.0083006699999999</v>
      </c>
      <c r="N1318" s="119">
        <f t="shared" si="648"/>
        <v>1.4011748306860601</v>
      </c>
      <c r="O1318" s="112">
        <f t="shared" si="627"/>
        <v>1.41224949</v>
      </c>
      <c r="P1318" s="112">
        <f t="shared" si="633"/>
        <v>0</v>
      </c>
      <c r="Q1318" s="162">
        <f t="shared" si="644"/>
        <v>0</v>
      </c>
      <c r="R1318" s="30">
        <f t="shared" si="645"/>
        <v>0</v>
      </c>
      <c r="S1318" s="112">
        <f t="shared" si="624"/>
        <v>0</v>
      </c>
      <c r="T1318" s="122">
        <f t="shared" si="642"/>
        <v>0.20100000000000001</v>
      </c>
      <c r="U1318" s="120">
        <f t="shared" si="649"/>
        <v>20</v>
      </c>
      <c r="V1318" s="120">
        <v>252</v>
      </c>
      <c r="W1318" s="119">
        <f t="shared" si="634"/>
        <v>1.0146422369999999</v>
      </c>
      <c r="X1318" s="112">
        <f t="shared" si="635"/>
        <v>0</v>
      </c>
      <c r="Y1318" s="112">
        <f t="shared" si="636"/>
        <v>0</v>
      </c>
      <c r="Z1318" s="125" t="str">
        <f t="shared" si="646"/>
        <v>A+J=</v>
      </c>
      <c r="AA1318" s="117">
        <f t="shared" si="647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4"/>
      <c r="DO1318" s="1"/>
      <c r="DP1318" s="1"/>
      <c r="DQ1318" s="1"/>
      <c r="DR1318" s="1"/>
      <c r="DS1318" s="1"/>
      <c r="DT1318" s="1"/>
    </row>
    <row r="1319" spans="1:124" ht="12.75" x14ac:dyDescent="0.2">
      <c r="A1319" s="111">
        <f t="shared" si="637"/>
        <v>45584</v>
      </c>
      <c r="B1319" s="112">
        <f t="shared" si="630"/>
        <v>0</v>
      </c>
      <c r="C1319" s="112">
        <f t="shared" si="643"/>
        <v>0</v>
      </c>
      <c r="D1319" s="113">
        <f t="shared" si="638"/>
        <v>5692.31</v>
      </c>
      <c r="E1319" s="114">
        <f t="shared" si="625"/>
        <v>5739.56</v>
      </c>
      <c r="F1319" s="115">
        <f t="shared" si="626"/>
        <v>45524</v>
      </c>
      <c r="G1319" s="116">
        <f t="shared" si="631"/>
        <v>8.3006723105383262E-3</v>
      </c>
      <c r="H1319" s="117">
        <f t="shared" si="639"/>
        <v>45586</v>
      </c>
      <c r="I1319" s="117">
        <f t="shared" si="632"/>
        <v>45586</v>
      </c>
      <c r="J1319" s="118">
        <f t="shared" si="640"/>
        <v>21</v>
      </c>
      <c r="K1319" s="118">
        <f t="shared" si="629"/>
        <v>21</v>
      </c>
      <c r="L1319" s="8">
        <f t="shared" si="641"/>
        <v>1.0083006699999999</v>
      </c>
      <c r="M1319" s="119">
        <f t="shared" si="628"/>
        <v>1.0083006699999999</v>
      </c>
      <c r="N1319" s="119">
        <f t="shared" si="648"/>
        <v>1.4011748306860601</v>
      </c>
      <c r="O1319" s="112">
        <f t="shared" si="627"/>
        <v>1.41280552</v>
      </c>
      <c r="P1319" s="112">
        <f t="shared" si="633"/>
        <v>0</v>
      </c>
      <c r="Q1319" s="162">
        <f t="shared" si="644"/>
        <v>0</v>
      </c>
      <c r="R1319" s="30">
        <f t="shared" si="645"/>
        <v>0</v>
      </c>
      <c r="S1319" s="112">
        <f t="shared" ref="S1319:S1382" si="650">IF(R1319&gt;0,TRUNC(R1319*P1319,8),0)</f>
        <v>0</v>
      </c>
      <c r="T1319" s="122">
        <f t="shared" si="642"/>
        <v>0.20100000000000001</v>
      </c>
      <c r="U1319" s="120">
        <f t="shared" si="649"/>
        <v>21</v>
      </c>
      <c r="V1319" s="120">
        <v>252</v>
      </c>
      <c r="W1319" s="119">
        <f t="shared" si="634"/>
        <v>1.0153799509999999</v>
      </c>
      <c r="X1319" s="112">
        <f t="shared" si="635"/>
        <v>0</v>
      </c>
      <c r="Y1319" s="112">
        <f t="shared" si="636"/>
        <v>0</v>
      </c>
      <c r="Z1319" s="125" t="str">
        <f t="shared" si="646"/>
        <v>A+J=</v>
      </c>
      <c r="AA1319" s="117">
        <f t="shared" si="647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4"/>
      <c r="DO1319" s="1"/>
      <c r="DP1319" s="1"/>
      <c r="DQ1319" s="1"/>
      <c r="DR1319" s="1"/>
      <c r="DS1319" s="1"/>
      <c r="DT1319" s="1"/>
    </row>
    <row r="1320" spans="1:124" ht="12.75" x14ac:dyDescent="0.2">
      <c r="A1320" s="111">
        <f t="shared" si="637"/>
        <v>45585</v>
      </c>
      <c r="B1320" s="112">
        <f t="shared" si="630"/>
        <v>0</v>
      </c>
      <c r="C1320" s="112">
        <f t="shared" si="643"/>
        <v>0</v>
      </c>
      <c r="D1320" s="113">
        <f t="shared" si="638"/>
        <v>5692.31</v>
      </c>
      <c r="E1320" s="114">
        <f t="shared" ref="E1320:E1383" si="651">IF($K1320=1,VLOOKUP($A1319,$AO$10:$AS$131,4),E1319)</f>
        <v>5739.56</v>
      </c>
      <c r="F1320" s="115">
        <f t="shared" ref="F1320:F1383" si="652">IF($K1320=1,VLOOKUP($A1319,$AO$10:$AS$131,5),F1319)</f>
        <v>45524</v>
      </c>
      <c r="G1320" s="116">
        <f t="shared" si="631"/>
        <v>8.3006723105383262E-3</v>
      </c>
      <c r="H1320" s="117">
        <f t="shared" si="639"/>
        <v>45616</v>
      </c>
      <c r="I1320" s="117">
        <f t="shared" si="632"/>
        <v>45586</v>
      </c>
      <c r="J1320" s="118">
        <f t="shared" si="640"/>
        <v>21</v>
      </c>
      <c r="K1320" s="118">
        <f t="shared" si="629"/>
        <v>21</v>
      </c>
      <c r="L1320" s="8">
        <f t="shared" si="641"/>
        <v>1.0083006699999999</v>
      </c>
      <c r="M1320" s="119">
        <f t="shared" si="628"/>
        <v>1.0083006699999999</v>
      </c>
      <c r="N1320" s="119">
        <f t="shared" si="648"/>
        <v>1.4011748306860601</v>
      </c>
      <c r="O1320" s="112">
        <f t="shared" si="627"/>
        <v>1.41280552</v>
      </c>
      <c r="P1320" s="112">
        <f t="shared" si="633"/>
        <v>0</v>
      </c>
      <c r="Q1320" s="162">
        <f t="shared" si="644"/>
        <v>0</v>
      </c>
      <c r="R1320" s="30">
        <f t="shared" si="645"/>
        <v>0</v>
      </c>
      <c r="S1320" s="112">
        <f t="shared" si="650"/>
        <v>0</v>
      </c>
      <c r="T1320" s="122">
        <f t="shared" si="642"/>
        <v>0.20100000000000001</v>
      </c>
      <c r="U1320" s="120">
        <f t="shared" si="649"/>
        <v>21</v>
      </c>
      <c r="V1320" s="120">
        <v>252</v>
      </c>
      <c r="W1320" s="119">
        <f t="shared" si="634"/>
        <v>1.0153799509999999</v>
      </c>
      <c r="X1320" s="112">
        <f t="shared" si="635"/>
        <v>0</v>
      </c>
      <c r="Y1320" s="112">
        <f t="shared" si="636"/>
        <v>0</v>
      </c>
      <c r="Z1320" s="125" t="str">
        <f t="shared" si="646"/>
        <v>A+J=</v>
      </c>
      <c r="AA1320" s="117">
        <f t="shared" si="647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4"/>
      <c r="DO1320" s="1"/>
      <c r="DP1320" s="1"/>
      <c r="DQ1320" s="1"/>
      <c r="DR1320" s="1"/>
      <c r="DS1320" s="1"/>
      <c r="DT1320" s="1"/>
    </row>
    <row r="1321" spans="1:124" ht="12.75" x14ac:dyDescent="0.2">
      <c r="A1321" s="111">
        <f t="shared" si="637"/>
        <v>45586</v>
      </c>
      <c r="B1321" s="112">
        <f t="shared" si="630"/>
        <v>0</v>
      </c>
      <c r="C1321" s="112">
        <f t="shared" si="643"/>
        <v>0</v>
      </c>
      <c r="D1321" s="113">
        <f t="shared" si="638"/>
        <v>5692.31</v>
      </c>
      <c r="E1321" s="114">
        <f t="shared" si="651"/>
        <v>5739.56</v>
      </c>
      <c r="F1321" s="115">
        <f t="shared" si="652"/>
        <v>45524</v>
      </c>
      <c r="G1321" s="116">
        <f t="shared" si="631"/>
        <v>8.3006723105383262E-3</v>
      </c>
      <c r="H1321" s="117">
        <f t="shared" si="639"/>
        <v>45616</v>
      </c>
      <c r="I1321" s="117">
        <f t="shared" si="632"/>
        <v>45586</v>
      </c>
      <c r="J1321" s="118">
        <f t="shared" si="640"/>
        <v>21</v>
      </c>
      <c r="K1321" s="118">
        <f t="shared" si="629"/>
        <v>21</v>
      </c>
      <c r="L1321" s="8">
        <f t="shared" si="641"/>
        <v>1.0083006699999999</v>
      </c>
      <c r="M1321" s="119">
        <f t="shared" si="628"/>
        <v>1.0083006699999999</v>
      </c>
      <c r="N1321" s="119">
        <f t="shared" si="648"/>
        <v>1.4011748306860601</v>
      </c>
      <c r="O1321" s="112">
        <f t="shared" ref="O1321:O1384" si="653">TRUNC(TRUNC((L1321*N1321),15),8)</f>
        <v>1.41280552</v>
      </c>
      <c r="P1321" s="112">
        <f t="shared" si="633"/>
        <v>0</v>
      </c>
      <c r="Q1321" s="162">
        <f t="shared" si="644"/>
        <v>43</v>
      </c>
      <c r="R1321" s="30">
        <f t="shared" si="645"/>
        <v>0.17194400000000001</v>
      </c>
      <c r="S1321" s="112">
        <f t="shared" si="650"/>
        <v>0</v>
      </c>
      <c r="T1321" s="122">
        <f t="shared" si="642"/>
        <v>0.20100000000000001</v>
      </c>
      <c r="U1321" s="120">
        <f t="shared" si="649"/>
        <v>21</v>
      </c>
      <c r="V1321" s="120">
        <v>252</v>
      </c>
      <c r="W1321" s="119">
        <f t="shared" si="634"/>
        <v>1.0153799509999999</v>
      </c>
      <c r="X1321" s="112">
        <f t="shared" si="635"/>
        <v>0</v>
      </c>
      <c r="Y1321" s="112">
        <f t="shared" si="636"/>
        <v>0</v>
      </c>
      <c r="Z1321" s="125" t="str">
        <f t="shared" si="646"/>
        <v>A+J=</v>
      </c>
      <c r="AA1321" s="117">
        <f t="shared" si="647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4"/>
      <c r="DO1321" s="1"/>
      <c r="DP1321" s="1"/>
      <c r="DQ1321" s="1"/>
      <c r="DR1321" s="1"/>
      <c r="DS1321" s="1"/>
      <c r="DT1321" s="1"/>
    </row>
    <row r="1322" spans="1:124" ht="12.75" x14ac:dyDescent="0.2">
      <c r="A1322" s="111">
        <f t="shared" si="637"/>
        <v>45587</v>
      </c>
      <c r="B1322" s="112">
        <f t="shared" si="630"/>
        <v>0</v>
      </c>
      <c r="C1322" s="112">
        <f t="shared" si="643"/>
        <v>0</v>
      </c>
      <c r="D1322" s="113">
        <f t="shared" si="638"/>
        <v>5692.31</v>
      </c>
      <c r="E1322" s="114">
        <f t="shared" si="651"/>
        <v>5739.56</v>
      </c>
      <c r="F1322" s="115">
        <f t="shared" si="652"/>
        <v>45556</v>
      </c>
      <c r="G1322" s="116">
        <f t="shared" si="631"/>
        <v>8.3006723105383262E-3</v>
      </c>
      <c r="H1322" s="117">
        <f t="shared" si="639"/>
        <v>45616</v>
      </c>
      <c r="I1322" s="117">
        <f t="shared" si="632"/>
        <v>45616</v>
      </c>
      <c r="J1322" s="118">
        <f t="shared" si="640"/>
        <v>21</v>
      </c>
      <c r="K1322" s="118">
        <f t="shared" si="629"/>
        <v>1</v>
      </c>
      <c r="L1322" s="8">
        <f t="shared" si="641"/>
        <v>1.00039371</v>
      </c>
      <c r="M1322" s="119">
        <f t="shared" ref="M1322:M1385" si="654">IF(I1322&gt;I1321,L1321,M1321)</f>
        <v>1.0083006699999999</v>
      </c>
      <c r="N1322" s="119">
        <f t="shared" si="648"/>
        <v>1.4128055205678909</v>
      </c>
      <c r="O1322" s="112">
        <f t="shared" si="653"/>
        <v>1.41336175</v>
      </c>
      <c r="P1322" s="112">
        <f t="shared" si="633"/>
        <v>0</v>
      </c>
      <c r="Q1322" s="162">
        <f t="shared" si="644"/>
        <v>0</v>
      </c>
      <c r="R1322" s="30">
        <f t="shared" si="645"/>
        <v>0</v>
      </c>
      <c r="S1322" s="112">
        <f t="shared" si="650"/>
        <v>0</v>
      </c>
      <c r="T1322" s="122">
        <f t="shared" si="642"/>
        <v>0.20100000000000001</v>
      </c>
      <c r="U1322" s="120">
        <f t="shared" si="649"/>
        <v>1</v>
      </c>
      <c r="V1322" s="120">
        <v>252</v>
      </c>
      <c r="W1322" s="119">
        <f t="shared" si="634"/>
        <v>1.000727068</v>
      </c>
      <c r="X1322" s="112">
        <f t="shared" si="635"/>
        <v>0</v>
      </c>
      <c r="Y1322" s="112">
        <f t="shared" si="636"/>
        <v>0</v>
      </c>
      <c r="Z1322" s="125" t="str">
        <f t="shared" si="646"/>
        <v>A+J=</v>
      </c>
      <c r="AA1322" s="117">
        <f t="shared" si="647"/>
        <v>45616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4"/>
      <c r="DO1322" s="1"/>
      <c r="DP1322" s="1"/>
      <c r="DQ1322" s="1"/>
      <c r="DR1322" s="1"/>
      <c r="DS1322" s="1"/>
      <c r="DT1322" s="1"/>
    </row>
    <row r="1323" spans="1:124" ht="12.75" x14ac:dyDescent="0.2">
      <c r="A1323" s="111">
        <f t="shared" si="637"/>
        <v>45588</v>
      </c>
      <c r="B1323" s="112">
        <f t="shared" si="630"/>
        <v>0</v>
      </c>
      <c r="C1323" s="112">
        <f t="shared" si="643"/>
        <v>0</v>
      </c>
      <c r="D1323" s="113">
        <f t="shared" si="638"/>
        <v>5692.31</v>
      </c>
      <c r="E1323" s="114">
        <f t="shared" si="651"/>
        <v>5739.56</v>
      </c>
      <c r="F1323" s="115">
        <f t="shared" si="652"/>
        <v>45556</v>
      </c>
      <c r="G1323" s="116">
        <f t="shared" si="631"/>
        <v>8.3006723105383262E-3</v>
      </c>
      <c r="H1323" s="117">
        <f t="shared" si="639"/>
        <v>45616</v>
      </c>
      <c r="I1323" s="117">
        <f t="shared" si="632"/>
        <v>45616</v>
      </c>
      <c r="J1323" s="118">
        <f t="shared" si="640"/>
        <v>21</v>
      </c>
      <c r="K1323" s="118">
        <f t="shared" si="629"/>
        <v>2</v>
      </c>
      <c r="L1323" s="8">
        <f t="shared" si="641"/>
        <v>1.0007875799999999</v>
      </c>
      <c r="M1323" s="119">
        <f t="shared" si="654"/>
        <v>1.0083006699999999</v>
      </c>
      <c r="N1323" s="119">
        <f t="shared" si="648"/>
        <v>1.4128055205678909</v>
      </c>
      <c r="O1323" s="112">
        <f t="shared" si="653"/>
        <v>1.4139182100000001</v>
      </c>
      <c r="P1323" s="112">
        <f t="shared" si="633"/>
        <v>0</v>
      </c>
      <c r="Q1323" s="162">
        <f t="shared" si="644"/>
        <v>0</v>
      </c>
      <c r="R1323" s="30">
        <f t="shared" si="645"/>
        <v>0</v>
      </c>
      <c r="S1323" s="112">
        <f t="shared" si="650"/>
        <v>0</v>
      </c>
      <c r="T1323" s="122">
        <f t="shared" si="642"/>
        <v>0.20100000000000001</v>
      </c>
      <c r="U1323" s="120">
        <f t="shared" si="649"/>
        <v>2</v>
      </c>
      <c r="V1323" s="120">
        <v>252</v>
      </c>
      <c r="W1323" s="119">
        <f t="shared" si="634"/>
        <v>1.0014546639999999</v>
      </c>
      <c r="X1323" s="112">
        <f t="shared" si="635"/>
        <v>0</v>
      </c>
      <c r="Y1323" s="112">
        <f t="shared" si="636"/>
        <v>0</v>
      </c>
      <c r="Z1323" s="125" t="str">
        <f t="shared" si="646"/>
        <v>A+J=</v>
      </c>
      <c r="AA1323" s="117">
        <f t="shared" si="647"/>
        <v>45616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4"/>
      <c r="DO1323" s="1"/>
      <c r="DP1323" s="1"/>
      <c r="DQ1323" s="1"/>
      <c r="DR1323" s="1"/>
      <c r="DS1323" s="1"/>
      <c r="DT1323" s="1"/>
    </row>
    <row r="1324" spans="1:124" ht="12.75" x14ac:dyDescent="0.2">
      <c r="A1324" s="111">
        <f t="shared" si="637"/>
        <v>45589</v>
      </c>
      <c r="B1324" s="112">
        <f t="shared" si="630"/>
        <v>0</v>
      </c>
      <c r="C1324" s="112">
        <f t="shared" si="643"/>
        <v>0</v>
      </c>
      <c r="D1324" s="113">
        <f t="shared" si="638"/>
        <v>5692.31</v>
      </c>
      <c r="E1324" s="114">
        <f t="shared" si="651"/>
        <v>5739.56</v>
      </c>
      <c r="F1324" s="115">
        <f t="shared" si="652"/>
        <v>45556</v>
      </c>
      <c r="G1324" s="116">
        <f t="shared" si="631"/>
        <v>8.3006723105383262E-3</v>
      </c>
      <c r="H1324" s="117">
        <f t="shared" si="639"/>
        <v>45616</v>
      </c>
      <c r="I1324" s="117">
        <f t="shared" si="632"/>
        <v>45616</v>
      </c>
      <c r="J1324" s="118">
        <f t="shared" si="640"/>
        <v>21</v>
      </c>
      <c r="K1324" s="118">
        <f t="shared" si="629"/>
        <v>3</v>
      </c>
      <c r="L1324" s="8">
        <f t="shared" si="641"/>
        <v>1.0011816099999999</v>
      </c>
      <c r="M1324" s="119">
        <f t="shared" si="654"/>
        <v>1.0083006699999999</v>
      </c>
      <c r="N1324" s="119">
        <f t="shared" si="648"/>
        <v>1.4128055205678909</v>
      </c>
      <c r="O1324" s="112">
        <f t="shared" si="653"/>
        <v>1.4144749000000001</v>
      </c>
      <c r="P1324" s="112">
        <f t="shared" si="633"/>
        <v>0</v>
      </c>
      <c r="Q1324" s="162">
        <f t="shared" si="644"/>
        <v>0</v>
      </c>
      <c r="R1324" s="30">
        <f t="shared" si="645"/>
        <v>0</v>
      </c>
      <c r="S1324" s="112">
        <f t="shared" si="650"/>
        <v>0</v>
      </c>
      <c r="T1324" s="122">
        <f t="shared" si="642"/>
        <v>0.20100000000000001</v>
      </c>
      <c r="U1324" s="120">
        <f t="shared" si="649"/>
        <v>3</v>
      </c>
      <c r="V1324" s="120">
        <v>252</v>
      </c>
      <c r="W1324" s="119">
        <f t="shared" si="634"/>
        <v>1.00218279</v>
      </c>
      <c r="X1324" s="112">
        <f t="shared" si="635"/>
        <v>0</v>
      </c>
      <c r="Y1324" s="112">
        <f t="shared" si="636"/>
        <v>0</v>
      </c>
      <c r="Z1324" s="125" t="str">
        <f t="shared" si="646"/>
        <v>A+J=</v>
      </c>
      <c r="AA1324" s="117">
        <f t="shared" si="647"/>
        <v>45616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4"/>
      <c r="DO1324" s="1"/>
      <c r="DP1324" s="1"/>
      <c r="DQ1324" s="1"/>
      <c r="DR1324" s="1"/>
      <c r="DS1324" s="1"/>
      <c r="DT1324" s="1"/>
    </row>
    <row r="1325" spans="1:124" ht="12.75" x14ac:dyDescent="0.2">
      <c r="A1325" s="111">
        <f t="shared" si="637"/>
        <v>45590</v>
      </c>
      <c r="B1325" s="112">
        <f t="shared" si="630"/>
        <v>0</v>
      </c>
      <c r="C1325" s="112">
        <f t="shared" si="643"/>
        <v>0</v>
      </c>
      <c r="D1325" s="113">
        <f t="shared" si="638"/>
        <v>5692.31</v>
      </c>
      <c r="E1325" s="114">
        <f t="shared" si="651"/>
        <v>5739.56</v>
      </c>
      <c r="F1325" s="115">
        <f t="shared" si="652"/>
        <v>45556</v>
      </c>
      <c r="G1325" s="116">
        <f t="shared" si="631"/>
        <v>8.3006723105383262E-3</v>
      </c>
      <c r="H1325" s="117">
        <f t="shared" si="639"/>
        <v>45616</v>
      </c>
      <c r="I1325" s="117">
        <f t="shared" si="632"/>
        <v>45616</v>
      </c>
      <c r="J1325" s="118">
        <f t="shared" si="640"/>
        <v>21</v>
      </c>
      <c r="K1325" s="118">
        <f t="shared" si="629"/>
        <v>4</v>
      </c>
      <c r="L1325" s="8">
        <f t="shared" si="641"/>
        <v>1.00157579</v>
      </c>
      <c r="M1325" s="119">
        <f t="shared" si="654"/>
        <v>1.0083006699999999</v>
      </c>
      <c r="N1325" s="119">
        <f t="shared" si="648"/>
        <v>1.4128055205678909</v>
      </c>
      <c r="O1325" s="112">
        <f t="shared" si="653"/>
        <v>1.4150318</v>
      </c>
      <c r="P1325" s="112">
        <f t="shared" si="633"/>
        <v>0</v>
      </c>
      <c r="Q1325" s="162">
        <f t="shared" si="644"/>
        <v>0</v>
      </c>
      <c r="R1325" s="30">
        <f t="shared" si="645"/>
        <v>0</v>
      </c>
      <c r="S1325" s="112">
        <f t="shared" si="650"/>
        <v>0</v>
      </c>
      <c r="T1325" s="122">
        <f t="shared" si="642"/>
        <v>0.20100000000000001</v>
      </c>
      <c r="U1325" s="120">
        <f t="shared" si="649"/>
        <v>4</v>
      </c>
      <c r="V1325" s="120">
        <v>252</v>
      </c>
      <c r="W1325" s="119">
        <f t="shared" si="634"/>
        <v>1.0029114450000001</v>
      </c>
      <c r="X1325" s="112">
        <f t="shared" si="635"/>
        <v>0</v>
      </c>
      <c r="Y1325" s="112">
        <f t="shared" si="636"/>
        <v>0</v>
      </c>
      <c r="Z1325" s="125" t="str">
        <f t="shared" si="646"/>
        <v>A+J=</v>
      </c>
      <c r="AA1325" s="117">
        <f t="shared" si="647"/>
        <v>45616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4"/>
      <c r="DO1325" s="1"/>
      <c r="DP1325" s="1"/>
      <c r="DQ1325" s="1"/>
      <c r="DR1325" s="1"/>
      <c r="DS1325" s="1"/>
      <c r="DT1325" s="1"/>
    </row>
    <row r="1326" spans="1:124" ht="12.75" x14ac:dyDescent="0.2">
      <c r="A1326" s="111">
        <f t="shared" si="637"/>
        <v>45591</v>
      </c>
      <c r="B1326" s="112">
        <f t="shared" si="630"/>
        <v>0</v>
      </c>
      <c r="C1326" s="112">
        <f t="shared" si="643"/>
        <v>0</v>
      </c>
      <c r="D1326" s="113">
        <f t="shared" si="638"/>
        <v>5692.31</v>
      </c>
      <c r="E1326" s="114">
        <f t="shared" si="651"/>
        <v>5739.56</v>
      </c>
      <c r="F1326" s="115">
        <f t="shared" si="652"/>
        <v>45556</v>
      </c>
      <c r="G1326" s="116">
        <f t="shared" si="631"/>
        <v>8.3006723105383262E-3</v>
      </c>
      <c r="H1326" s="117">
        <f t="shared" si="639"/>
        <v>45616</v>
      </c>
      <c r="I1326" s="117">
        <f t="shared" si="632"/>
        <v>45616</v>
      </c>
      <c r="J1326" s="118">
        <f t="shared" si="640"/>
        <v>21</v>
      </c>
      <c r="K1326" s="118">
        <f t="shared" ref="K1326:K1389" si="655">(J1326-(NETWORKDAYS(A1326,I1326,AD$148:AD$502)-1))</f>
        <v>5</v>
      </c>
      <c r="L1326" s="8">
        <f t="shared" si="641"/>
        <v>1.0019701299999999</v>
      </c>
      <c r="M1326" s="119">
        <f t="shared" si="654"/>
        <v>1.0083006699999999</v>
      </c>
      <c r="N1326" s="119">
        <f t="shared" si="648"/>
        <v>1.4128055205678909</v>
      </c>
      <c r="O1326" s="112">
        <f t="shared" si="653"/>
        <v>1.41558893</v>
      </c>
      <c r="P1326" s="112">
        <f t="shared" si="633"/>
        <v>0</v>
      </c>
      <c r="Q1326" s="162">
        <f t="shared" si="644"/>
        <v>0</v>
      </c>
      <c r="R1326" s="30">
        <f t="shared" si="645"/>
        <v>0</v>
      </c>
      <c r="S1326" s="112">
        <f t="shared" si="650"/>
        <v>0</v>
      </c>
      <c r="T1326" s="122">
        <f t="shared" si="642"/>
        <v>0.20100000000000001</v>
      </c>
      <c r="U1326" s="120">
        <f t="shared" si="649"/>
        <v>5</v>
      </c>
      <c r="V1326" s="120">
        <v>252</v>
      </c>
      <c r="W1326" s="119">
        <f t="shared" si="634"/>
        <v>1.00364063</v>
      </c>
      <c r="X1326" s="112">
        <f t="shared" si="635"/>
        <v>0</v>
      </c>
      <c r="Y1326" s="112">
        <f t="shared" si="636"/>
        <v>0</v>
      </c>
      <c r="Z1326" s="125" t="str">
        <f t="shared" si="646"/>
        <v>A+J=</v>
      </c>
      <c r="AA1326" s="117">
        <f t="shared" si="647"/>
        <v>45616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4"/>
      <c r="DO1326" s="1"/>
      <c r="DP1326" s="1"/>
      <c r="DQ1326" s="1"/>
      <c r="DR1326" s="1"/>
      <c r="DS1326" s="1"/>
      <c r="DT1326" s="1"/>
    </row>
    <row r="1327" spans="1:124" ht="12.75" x14ac:dyDescent="0.2">
      <c r="A1327" s="111">
        <f t="shared" si="637"/>
        <v>45592</v>
      </c>
      <c r="B1327" s="112">
        <f t="shared" si="630"/>
        <v>0</v>
      </c>
      <c r="C1327" s="112">
        <f t="shared" si="643"/>
        <v>0</v>
      </c>
      <c r="D1327" s="113">
        <f t="shared" si="638"/>
        <v>5692.31</v>
      </c>
      <c r="E1327" s="114">
        <f t="shared" si="651"/>
        <v>5739.56</v>
      </c>
      <c r="F1327" s="115">
        <f t="shared" si="652"/>
        <v>45556</v>
      </c>
      <c r="G1327" s="116">
        <f t="shared" si="631"/>
        <v>8.3006723105383262E-3</v>
      </c>
      <c r="H1327" s="117">
        <f t="shared" si="639"/>
        <v>45616</v>
      </c>
      <c r="I1327" s="117">
        <f t="shared" si="632"/>
        <v>45616</v>
      </c>
      <c r="J1327" s="118">
        <f t="shared" si="640"/>
        <v>21</v>
      </c>
      <c r="K1327" s="118">
        <f t="shared" si="655"/>
        <v>5</v>
      </c>
      <c r="L1327" s="8">
        <f t="shared" si="641"/>
        <v>1.0019701299999999</v>
      </c>
      <c r="M1327" s="119">
        <f t="shared" si="654"/>
        <v>1.0083006699999999</v>
      </c>
      <c r="N1327" s="119">
        <f t="shared" si="648"/>
        <v>1.4128055205678909</v>
      </c>
      <c r="O1327" s="112">
        <f t="shared" si="653"/>
        <v>1.41558893</v>
      </c>
      <c r="P1327" s="112">
        <f t="shared" si="633"/>
        <v>0</v>
      </c>
      <c r="Q1327" s="162">
        <f t="shared" si="644"/>
        <v>0</v>
      </c>
      <c r="R1327" s="30">
        <f t="shared" si="645"/>
        <v>0</v>
      </c>
      <c r="S1327" s="112">
        <f t="shared" si="650"/>
        <v>0</v>
      </c>
      <c r="T1327" s="122">
        <f t="shared" si="642"/>
        <v>0.20100000000000001</v>
      </c>
      <c r="U1327" s="120">
        <f t="shared" si="649"/>
        <v>5</v>
      </c>
      <c r="V1327" s="120">
        <v>252</v>
      </c>
      <c r="W1327" s="119">
        <f t="shared" si="634"/>
        <v>1.00364063</v>
      </c>
      <c r="X1327" s="112">
        <f t="shared" si="635"/>
        <v>0</v>
      </c>
      <c r="Y1327" s="112">
        <f t="shared" si="636"/>
        <v>0</v>
      </c>
      <c r="Z1327" s="125" t="str">
        <f t="shared" si="646"/>
        <v>A+J=</v>
      </c>
      <c r="AA1327" s="117">
        <f t="shared" si="647"/>
        <v>45616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4"/>
      <c r="DO1327" s="1"/>
      <c r="DP1327" s="1"/>
      <c r="DQ1327" s="1"/>
      <c r="DR1327" s="1"/>
      <c r="DS1327" s="1"/>
      <c r="DT1327" s="1"/>
    </row>
    <row r="1328" spans="1:124" ht="12.75" x14ac:dyDescent="0.2">
      <c r="A1328" s="111">
        <f t="shared" si="637"/>
        <v>45593</v>
      </c>
      <c r="B1328" s="112">
        <f t="shared" si="630"/>
        <v>0</v>
      </c>
      <c r="C1328" s="112">
        <f t="shared" si="643"/>
        <v>0</v>
      </c>
      <c r="D1328" s="113">
        <f t="shared" si="638"/>
        <v>5692.31</v>
      </c>
      <c r="E1328" s="114">
        <f t="shared" si="651"/>
        <v>5739.56</v>
      </c>
      <c r="F1328" s="115">
        <f t="shared" si="652"/>
        <v>45556</v>
      </c>
      <c r="G1328" s="116">
        <f t="shared" si="631"/>
        <v>8.3006723105383262E-3</v>
      </c>
      <c r="H1328" s="117">
        <f t="shared" si="639"/>
        <v>45616</v>
      </c>
      <c r="I1328" s="117">
        <f t="shared" si="632"/>
        <v>45616</v>
      </c>
      <c r="J1328" s="118">
        <f t="shared" si="640"/>
        <v>21</v>
      </c>
      <c r="K1328" s="118">
        <f t="shared" si="655"/>
        <v>5</v>
      </c>
      <c r="L1328" s="8">
        <f t="shared" si="641"/>
        <v>1.0019701299999999</v>
      </c>
      <c r="M1328" s="119">
        <f t="shared" si="654"/>
        <v>1.0083006699999999</v>
      </c>
      <c r="N1328" s="119">
        <f t="shared" si="648"/>
        <v>1.4128055205678909</v>
      </c>
      <c r="O1328" s="112">
        <f t="shared" si="653"/>
        <v>1.41558893</v>
      </c>
      <c r="P1328" s="112">
        <f t="shared" si="633"/>
        <v>0</v>
      </c>
      <c r="Q1328" s="162">
        <f t="shared" si="644"/>
        <v>0</v>
      </c>
      <c r="R1328" s="30">
        <f t="shared" si="645"/>
        <v>0</v>
      </c>
      <c r="S1328" s="112">
        <f t="shared" si="650"/>
        <v>0</v>
      </c>
      <c r="T1328" s="122">
        <f t="shared" si="642"/>
        <v>0.20100000000000001</v>
      </c>
      <c r="U1328" s="120">
        <f t="shared" si="649"/>
        <v>5</v>
      </c>
      <c r="V1328" s="120">
        <v>252</v>
      </c>
      <c r="W1328" s="119">
        <f t="shared" si="634"/>
        <v>1.00364063</v>
      </c>
      <c r="X1328" s="112">
        <f t="shared" si="635"/>
        <v>0</v>
      </c>
      <c r="Y1328" s="112">
        <f t="shared" si="636"/>
        <v>0</v>
      </c>
      <c r="Z1328" s="125" t="str">
        <f t="shared" si="646"/>
        <v>A+J=</v>
      </c>
      <c r="AA1328" s="117">
        <f t="shared" si="647"/>
        <v>45616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4"/>
      <c r="DO1328" s="1"/>
      <c r="DP1328" s="1"/>
      <c r="DQ1328" s="1"/>
      <c r="DR1328" s="1"/>
      <c r="DS1328" s="1"/>
      <c r="DT1328" s="1"/>
    </row>
    <row r="1329" spans="1:124" ht="12.75" x14ac:dyDescent="0.2">
      <c r="A1329" s="111">
        <f t="shared" si="637"/>
        <v>45594</v>
      </c>
      <c r="B1329" s="112">
        <f t="shared" si="630"/>
        <v>0</v>
      </c>
      <c r="C1329" s="112">
        <f t="shared" si="643"/>
        <v>0</v>
      </c>
      <c r="D1329" s="113">
        <f t="shared" si="638"/>
        <v>5692.31</v>
      </c>
      <c r="E1329" s="114">
        <f t="shared" si="651"/>
        <v>5739.56</v>
      </c>
      <c r="F1329" s="115">
        <f t="shared" si="652"/>
        <v>45556</v>
      </c>
      <c r="G1329" s="116">
        <f t="shared" si="631"/>
        <v>8.3006723105383262E-3</v>
      </c>
      <c r="H1329" s="117">
        <f t="shared" si="639"/>
        <v>45616</v>
      </c>
      <c r="I1329" s="117">
        <f t="shared" si="632"/>
        <v>45616</v>
      </c>
      <c r="J1329" s="118">
        <f t="shared" si="640"/>
        <v>21</v>
      </c>
      <c r="K1329" s="118">
        <f t="shared" si="655"/>
        <v>6</v>
      </c>
      <c r="L1329" s="8">
        <f t="shared" si="641"/>
        <v>1.00236462</v>
      </c>
      <c r="M1329" s="119">
        <f t="shared" si="654"/>
        <v>1.0083006699999999</v>
      </c>
      <c r="N1329" s="119">
        <f t="shared" si="648"/>
        <v>1.4128055205678909</v>
      </c>
      <c r="O1329" s="112">
        <f t="shared" si="653"/>
        <v>1.4161462600000001</v>
      </c>
      <c r="P1329" s="112">
        <f t="shared" si="633"/>
        <v>0</v>
      </c>
      <c r="Q1329" s="162">
        <f t="shared" si="644"/>
        <v>0</v>
      </c>
      <c r="R1329" s="30">
        <f t="shared" si="645"/>
        <v>0</v>
      </c>
      <c r="S1329" s="112">
        <f t="shared" si="650"/>
        <v>0</v>
      </c>
      <c r="T1329" s="122">
        <f t="shared" si="642"/>
        <v>0.20100000000000001</v>
      </c>
      <c r="U1329" s="120">
        <f t="shared" si="649"/>
        <v>6</v>
      </c>
      <c r="V1329" s="120">
        <v>252</v>
      </c>
      <c r="W1329" s="119">
        <f t="shared" si="634"/>
        <v>1.0043703450000001</v>
      </c>
      <c r="X1329" s="112">
        <f t="shared" si="635"/>
        <v>0</v>
      </c>
      <c r="Y1329" s="112">
        <f t="shared" si="636"/>
        <v>0</v>
      </c>
      <c r="Z1329" s="125" t="str">
        <f t="shared" si="646"/>
        <v>A+J=</v>
      </c>
      <c r="AA1329" s="117">
        <f t="shared" si="647"/>
        <v>45616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4"/>
      <c r="DO1329" s="1"/>
      <c r="DP1329" s="1"/>
      <c r="DQ1329" s="1"/>
      <c r="DR1329" s="1"/>
      <c r="DS1329" s="1"/>
      <c r="DT1329" s="1"/>
    </row>
    <row r="1330" spans="1:124" ht="12.75" x14ac:dyDescent="0.2">
      <c r="A1330" s="111">
        <f t="shared" si="637"/>
        <v>45595</v>
      </c>
      <c r="B1330" s="112">
        <f t="shared" si="630"/>
        <v>0</v>
      </c>
      <c r="C1330" s="112">
        <f t="shared" si="643"/>
        <v>0</v>
      </c>
      <c r="D1330" s="113">
        <f t="shared" si="638"/>
        <v>5692.31</v>
      </c>
      <c r="E1330" s="114">
        <f t="shared" si="651"/>
        <v>5739.56</v>
      </c>
      <c r="F1330" s="115">
        <f t="shared" si="652"/>
        <v>45556</v>
      </c>
      <c r="G1330" s="116">
        <f t="shared" si="631"/>
        <v>8.3006723105383262E-3</v>
      </c>
      <c r="H1330" s="117">
        <f t="shared" si="639"/>
        <v>45616</v>
      </c>
      <c r="I1330" s="117">
        <f t="shared" si="632"/>
        <v>45616</v>
      </c>
      <c r="J1330" s="118">
        <f t="shared" si="640"/>
        <v>21</v>
      </c>
      <c r="K1330" s="118">
        <f t="shared" si="655"/>
        <v>7</v>
      </c>
      <c r="L1330" s="8">
        <f t="shared" si="641"/>
        <v>1.0027592700000001</v>
      </c>
      <c r="M1330" s="119">
        <f t="shared" si="654"/>
        <v>1.0083006699999999</v>
      </c>
      <c r="N1330" s="119">
        <f t="shared" si="648"/>
        <v>1.4128055205678909</v>
      </c>
      <c r="O1330" s="112">
        <f t="shared" si="653"/>
        <v>1.4167038300000001</v>
      </c>
      <c r="P1330" s="112">
        <f t="shared" si="633"/>
        <v>0</v>
      </c>
      <c r="Q1330" s="162">
        <f t="shared" si="644"/>
        <v>0</v>
      </c>
      <c r="R1330" s="30">
        <f t="shared" si="645"/>
        <v>0</v>
      </c>
      <c r="S1330" s="112">
        <f t="shared" si="650"/>
        <v>0</v>
      </c>
      <c r="T1330" s="122">
        <f t="shared" si="642"/>
        <v>0.20100000000000001</v>
      </c>
      <c r="U1330" s="120">
        <f t="shared" si="649"/>
        <v>7</v>
      </c>
      <c r="V1330" s="120">
        <v>252</v>
      </c>
      <c r="W1330" s="119">
        <f t="shared" si="634"/>
        <v>1.0051005900000001</v>
      </c>
      <c r="X1330" s="112">
        <f t="shared" si="635"/>
        <v>0</v>
      </c>
      <c r="Y1330" s="112">
        <f t="shared" si="636"/>
        <v>0</v>
      </c>
      <c r="Z1330" s="125" t="str">
        <f t="shared" si="646"/>
        <v>A+J=</v>
      </c>
      <c r="AA1330" s="117">
        <f t="shared" si="647"/>
        <v>45616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4"/>
      <c r="DO1330" s="1"/>
      <c r="DP1330" s="1"/>
      <c r="DQ1330" s="1"/>
      <c r="DR1330" s="1"/>
      <c r="DS1330" s="1"/>
      <c r="DT1330" s="1"/>
    </row>
    <row r="1331" spans="1:124" ht="12.75" x14ac:dyDescent="0.2">
      <c r="A1331" s="111">
        <f t="shared" si="637"/>
        <v>45596</v>
      </c>
      <c r="B1331" s="112">
        <f t="shared" si="630"/>
        <v>0</v>
      </c>
      <c r="C1331" s="112">
        <f t="shared" si="643"/>
        <v>0</v>
      </c>
      <c r="D1331" s="113">
        <f t="shared" si="638"/>
        <v>5692.31</v>
      </c>
      <c r="E1331" s="114">
        <f t="shared" si="651"/>
        <v>5739.56</v>
      </c>
      <c r="F1331" s="115">
        <f t="shared" si="652"/>
        <v>45556</v>
      </c>
      <c r="G1331" s="116">
        <f t="shared" si="631"/>
        <v>8.3006723105383262E-3</v>
      </c>
      <c r="H1331" s="117">
        <f t="shared" si="639"/>
        <v>45616</v>
      </c>
      <c r="I1331" s="117">
        <f t="shared" si="632"/>
        <v>45616</v>
      </c>
      <c r="J1331" s="118">
        <f t="shared" si="640"/>
        <v>21</v>
      </c>
      <c r="K1331" s="118">
        <f t="shared" si="655"/>
        <v>8</v>
      </c>
      <c r="L1331" s="8">
        <f t="shared" si="641"/>
        <v>1.0031540699999999</v>
      </c>
      <c r="M1331" s="119">
        <f t="shared" si="654"/>
        <v>1.0083006699999999</v>
      </c>
      <c r="N1331" s="119">
        <f t="shared" si="648"/>
        <v>1.4128055205678909</v>
      </c>
      <c r="O1331" s="112">
        <f t="shared" si="653"/>
        <v>1.4172616</v>
      </c>
      <c r="P1331" s="112">
        <f t="shared" si="633"/>
        <v>0</v>
      </c>
      <c r="Q1331" s="162">
        <f t="shared" si="644"/>
        <v>0</v>
      </c>
      <c r="R1331" s="30">
        <f t="shared" si="645"/>
        <v>0</v>
      </c>
      <c r="S1331" s="112">
        <f t="shared" si="650"/>
        <v>0</v>
      </c>
      <c r="T1331" s="122">
        <f t="shared" si="642"/>
        <v>0.20100000000000001</v>
      </c>
      <c r="U1331" s="120">
        <f t="shared" si="649"/>
        <v>8</v>
      </c>
      <c r="V1331" s="120">
        <v>252</v>
      </c>
      <c r="W1331" s="119">
        <f t="shared" si="634"/>
        <v>1.005831366</v>
      </c>
      <c r="X1331" s="112">
        <f t="shared" si="635"/>
        <v>0</v>
      </c>
      <c r="Y1331" s="112">
        <f t="shared" si="636"/>
        <v>0</v>
      </c>
      <c r="Z1331" s="125" t="str">
        <f t="shared" si="646"/>
        <v>A+J=</v>
      </c>
      <c r="AA1331" s="117">
        <f t="shared" si="647"/>
        <v>45616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4"/>
      <c r="DO1331" s="1"/>
      <c r="DP1331" s="1"/>
      <c r="DQ1331" s="1"/>
      <c r="DR1331" s="1"/>
      <c r="DS1331" s="1"/>
      <c r="DT1331" s="1"/>
    </row>
    <row r="1332" spans="1:124" ht="12.75" x14ac:dyDescent="0.2">
      <c r="A1332" s="111">
        <f t="shared" si="637"/>
        <v>45597</v>
      </c>
      <c r="B1332" s="112">
        <f t="shared" si="630"/>
        <v>0</v>
      </c>
      <c r="C1332" s="112">
        <f t="shared" si="643"/>
        <v>0</v>
      </c>
      <c r="D1332" s="113">
        <f t="shared" si="638"/>
        <v>5692.31</v>
      </c>
      <c r="E1332" s="114">
        <f t="shared" si="651"/>
        <v>5739.56</v>
      </c>
      <c r="F1332" s="115">
        <f t="shared" si="652"/>
        <v>45556</v>
      </c>
      <c r="G1332" s="116">
        <f t="shared" si="631"/>
        <v>8.3006723105383262E-3</v>
      </c>
      <c r="H1332" s="117">
        <f t="shared" si="639"/>
        <v>45616</v>
      </c>
      <c r="I1332" s="117">
        <f t="shared" si="632"/>
        <v>45616</v>
      </c>
      <c r="J1332" s="118">
        <f t="shared" si="640"/>
        <v>21</v>
      </c>
      <c r="K1332" s="118">
        <f t="shared" si="655"/>
        <v>9</v>
      </c>
      <c r="L1332" s="8">
        <f t="shared" si="641"/>
        <v>1.0035490300000001</v>
      </c>
      <c r="M1332" s="119">
        <f t="shared" si="654"/>
        <v>1.0083006699999999</v>
      </c>
      <c r="N1332" s="119">
        <f t="shared" si="648"/>
        <v>1.4128055205678909</v>
      </c>
      <c r="O1332" s="112">
        <f t="shared" si="653"/>
        <v>1.4178196000000001</v>
      </c>
      <c r="P1332" s="112">
        <f t="shared" si="633"/>
        <v>0</v>
      </c>
      <c r="Q1332" s="162">
        <f t="shared" si="644"/>
        <v>0</v>
      </c>
      <c r="R1332" s="30">
        <f t="shared" si="645"/>
        <v>0</v>
      </c>
      <c r="S1332" s="112">
        <f t="shared" si="650"/>
        <v>0</v>
      </c>
      <c r="T1332" s="122">
        <f t="shared" si="642"/>
        <v>0.20100000000000001</v>
      </c>
      <c r="U1332" s="120">
        <f t="shared" si="649"/>
        <v>9</v>
      </c>
      <c r="V1332" s="120">
        <v>252</v>
      </c>
      <c r="W1332" s="119">
        <f t="shared" si="634"/>
        <v>1.006562674</v>
      </c>
      <c r="X1332" s="112">
        <f t="shared" si="635"/>
        <v>0</v>
      </c>
      <c r="Y1332" s="112">
        <f t="shared" si="636"/>
        <v>0</v>
      </c>
      <c r="Z1332" s="125" t="str">
        <f t="shared" si="646"/>
        <v>A+J=</v>
      </c>
      <c r="AA1332" s="117">
        <f t="shared" si="647"/>
        <v>45616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4"/>
      <c r="DO1332" s="1"/>
      <c r="DP1332" s="1"/>
      <c r="DQ1332" s="1"/>
      <c r="DR1332" s="1"/>
      <c r="DS1332" s="1"/>
      <c r="DT1332" s="1"/>
    </row>
    <row r="1333" spans="1:124" ht="12.75" x14ac:dyDescent="0.2">
      <c r="A1333" s="111">
        <f t="shared" si="637"/>
        <v>45598</v>
      </c>
      <c r="B1333" s="112">
        <f t="shared" si="630"/>
        <v>0</v>
      </c>
      <c r="C1333" s="112">
        <f t="shared" si="643"/>
        <v>0</v>
      </c>
      <c r="D1333" s="113">
        <f t="shared" si="638"/>
        <v>5692.31</v>
      </c>
      <c r="E1333" s="114">
        <f t="shared" si="651"/>
        <v>5739.56</v>
      </c>
      <c r="F1333" s="115">
        <f t="shared" si="652"/>
        <v>45556</v>
      </c>
      <c r="G1333" s="116">
        <f t="shared" si="631"/>
        <v>8.3006723105383262E-3</v>
      </c>
      <c r="H1333" s="117">
        <f t="shared" si="639"/>
        <v>45616</v>
      </c>
      <c r="I1333" s="117">
        <f t="shared" si="632"/>
        <v>45616</v>
      </c>
      <c r="J1333" s="118">
        <f t="shared" si="640"/>
        <v>21</v>
      </c>
      <c r="K1333" s="118">
        <f t="shared" si="655"/>
        <v>10</v>
      </c>
      <c r="L1333" s="8">
        <f t="shared" si="641"/>
        <v>1.00394414</v>
      </c>
      <c r="M1333" s="119">
        <f t="shared" si="654"/>
        <v>1.0083006699999999</v>
      </c>
      <c r="N1333" s="119">
        <f t="shared" si="648"/>
        <v>1.4128055205678909</v>
      </c>
      <c r="O1333" s="112">
        <f t="shared" si="653"/>
        <v>1.4183778199999999</v>
      </c>
      <c r="P1333" s="112">
        <f t="shared" si="633"/>
        <v>0</v>
      </c>
      <c r="Q1333" s="162">
        <f t="shared" si="644"/>
        <v>0</v>
      </c>
      <c r="R1333" s="30">
        <f t="shared" si="645"/>
        <v>0</v>
      </c>
      <c r="S1333" s="112">
        <f t="shared" si="650"/>
        <v>0</v>
      </c>
      <c r="T1333" s="122">
        <f t="shared" si="642"/>
        <v>0.20100000000000001</v>
      </c>
      <c r="U1333" s="120">
        <f t="shared" si="649"/>
        <v>10</v>
      </c>
      <c r="V1333" s="120">
        <v>252</v>
      </c>
      <c r="W1333" s="119">
        <f t="shared" si="634"/>
        <v>1.007294514</v>
      </c>
      <c r="X1333" s="112">
        <f t="shared" si="635"/>
        <v>0</v>
      </c>
      <c r="Y1333" s="112">
        <f t="shared" si="636"/>
        <v>0</v>
      </c>
      <c r="Z1333" s="125" t="str">
        <f t="shared" si="646"/>
        <v>A+J=</v>
      </c>
      <c r="AA1333" s="117">
        <f t="shared" si="647"/>
        <v>45616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4"/>
      <c r="DO1333" s="1"/>
      <c r="DP1333" s="1"/>
      <c r="DQ1333" s="1"/>
      <c r="DR1333" s="1"/>
      <c r="DS1333" s="1"/>
      <c r="DT1333" s="1"/>
    </row>
    <row r="1334" spans="1:124" ht="12.75" x14ac:dyDescent="0.2">
      <c r="A1334" s="111">
        <f t="shared" si="637"/>
        <v>45599</v>
      </c>
      <c r="B1334" s="112">
        <f t="shared" si="630"/>
        <v>0</v>
      </c>
      <c r="C1334" s="112">
        <f t="shared" si="643"/>
        <v>0</v>
      </c>
      <c r="D1334" s="113">
        <f t="shared" si="638"/>
        <v>5692.31</v>
      </c>
      <c r="E1334" s="114">
        <f t="shared" si="651"/>
        <v>5739.56</v>
      </c>
      <c r="F1334" s="115">
        <f t="shared" si="652"/>
        <v>45556</v>
      </c>
      <c r="G1334" s="116">
        <f t="shared" si="631"/>
        <v>8.3006723105383262E-3</v>
      </c>
      <c r="H1334" s="117">
        <f t="shared" si="639"/>
        <v>45616</v>
      </c>
      <c r="I1334" s="117">
        <f t="shared" si="632"/>
        <v>45616</v>
      </c>
      <c r="J1334" s="118">
        <f t="shared" si="640"/>
        <v>21</v>
      </c>
      <c r="K1334" s="118">
        <f t="shared" si="655"/>
        <v>10</v>
      </c>
      <c r="L1334" s="8">
        <f t="shared" si="641"/>
        <v>1.00394414</v>
      </c>
      <c r="M1334" s="119">
        <f t="shared" si="654"/>
        <v>1.0083006699999999</v>
      </c>
      <c r="N1334" s="119">
        <f t="shared" si="648"/>
        <v>1.4128055205678909</v>
      </c>
      <c r="O1334" s="112">
        <f t="shared" si="653"/>
        <v>1.4183778199999999</v>
      </c>
      <c r="P1334" s="112">
        <f t="shared" si="633"/>
        <v>0</v>
      </c>
      <c r="Q1334" s="162">
        <f t="shared" si="644"/>
        <v>0</v>
      </c>
      <c r="R1334" s="30">
        <f t="shared" si="645"/>
        <v>0</v>
      </c>
      <c r="S1334" s="112">
        <f t="shared" si="650"/>
        <v>0</v>
      </c>
      <c r="T1334" s="122">
        <f t="shared" si="642"/>
        <v>0.20100000000000001</v>
      </c>
      <c r="U1334" s="120">
        <f t="shared" si="649"/>
        <v>10</v>
      </c>
      <c r="V1334" s="120">
        <v>252</v>
      </c>
      <c r="W1334" s="119">
        <f t="shared" si="634"/>
        <v>1.007294514</v>
      </c>
      <c r="X1334" s="112">
        <f t="shared" si="635"/>
        <v>0</v>
      </c>
      <c r="Y1334" s="112">
        <f t="shared" si="636"/>
        <v>0</v>
      </c>
      <c r="Z1334" s="125" t="str">
        <f t="shared" si="646"/>
        <v>A+J=</v>
      </c>
      <c r="AA1334" s="117">
        <f t="shared" si="647"/>
        <v>45616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4"/>
      <c r="DO1334" s="1"/>
      <c r="DP1334" s="1"/>
      <c r="DQ1334" s="1"/>
      <c r="DR1334" s="1"/>
      <c r="DS1334" s="1"/>
      <c r="DT1334" s="1"/>
    </row>
    <row r="1335" spans="1:124" ht="12.75" x14ac:dyDescent="0.2">
      <c r="A1335" s="111">
        <f t="shared" si="637"/>
        <v>45600</v>
      </c>
      <c r="B1335" s="112">
        <f t="shared" si="630"/>
        <v>0</v>
      </c>
      <c r="C1335" s="112">
        <f t="shared" si="643"/>
        <v>0</v>
      </c>
      <c r="D1335" s="113">
        <f t="shared" si="638"/>
        <v>5692.31</v>
      </c>
      <c r="E1335" s="114">
        <f t="shared" si="651"/>
        <v>5739.56</v>
      </c>
      <c r="F1335" s="115">
        <f t="shared" si="652"/>
        <v>45556</v>
      </c>
      <c r="G1335" s="116">
        <f t="shared" si="631"/>
        <v>8.3006723105383262E-3</v>
      </c>
      <c r="H1335" s="117">
        <f t="shared" si="639"/>
        <v>45616</v>
      </c>
      <c r="I1335" s="117">
        <f t="shared" si="632"/>
        <v>45616</v>
      </c>
      <c r="J1335" s="118">
        <f t="shared" si="640"/>
        <v>21</v>
      </c>
      <c r="K1335" s="118">
        <f t="shared" si="655"/>
        <v>10</v>
      </c>
      <c r="L1335" s="8">
        <f t="shared" si="641"/>
        <v>1.00394414</v>
      </c>
      <c r="M1335" s="119">
        <f t="shared" si="654"/>
        <v>1.0083006699999999</v>
      </c>
      <c r="N1335" s="119">
        <f t="shared" si="648"/>
        <v>1.4128055205678909</v>
      </c>
      <c r="O1335" s="112">
        <f t="shared" si="653"/>
        <v>1.4183778199999999</v>
      </c>
      <c r="P1335" s="112">
        <f t="shared" si="633"/>
        <v>0</v>
      </c>
      <c r="Q1335" s="162">
        <f t="shared" si="644"/>
        <v>0</v>
      </c>
      <c r="R1335" s="30">
        <f t="shared" si="645"/>
        <v>0</v>
      </c>
      <c r="S1335" s="112">
        <f t="shared" si="650"/>
        <v>0</v>
      </c>
      <c r="T1335" s="122">
        <f t="shared" si="642"/>
        <v>0.20100000000000001</v>
      </c>
      <c r="U1335" s="120">
        <f t="shared" si="649"/>
        <v>10</v>
      </c>
      <c r="V1335" s="120">
        <v>252</v>
      </c>
      <c r="W1335" s="119">
        <f t="shared" si="634"/>
        <v>1.007294514</v>
      </c>
      <c r="X1335" s="112">
        <f t="shared" si="635"/>
        <v>0</v>
      </c>
      <c r="Y1335" s="112">
        <f t="shared" si="636"/>
        <v>0</v>
      </c>
      <c r="Z1335" s="125" t="str">
        <f t="shared" si="646"/>
        <v>A+J=</v>
      </c>
      <c r="AA1335" s="117">
        <f t="shared" si="647"/>
        <v>45616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4"/>
      <c r="DO1335" s="1"/>
      <c r="DP1335" s="1"/>
      <c r="DQ1335" s="1"/>
      <c r="DR1335" s="1"/>
      <c r="DS1335" s="1"/>
      <c r="DT1335" s="1"/>
    </row>
    <row r="1336" spans="1:124" ht="12.75" x14ac:dyDescent="0.2">
      <c r="A1336" s="111">
        <f t="shared" si="637"/>
        <v>45601</v>
      </c>
      <c r="B1336" s="112">
        <f t="shared" si="630"/>
        <v>0</v>
      </c>
      <c r="C1336" s="112">
        <f t="shared" si="643"/>
        <v>0</v>
      </c>
      <c r="D1336" s="113">
        <f t="shared" si="638"/>
        <v>5692.31</v>
      </c>
      <c r="E1336" s="114">
        <f t="shared" si="651"/>
        <v>5739.56</v>
      </c>
      <c r="F1336" s="115">
        <f t="shared" si="652"/>
        <v>45556</v>
      </c>
      <c r="G1336" s="116">
        <f t="shared" si="631"/>
        <v>8.3006723105383262E-3</v>
      </c>
      <c r="H1336" s="117">
        <f t="shared" si="639"/>
        <v>45616</v>
      </c>
      <c r="I1336" s="117">
        <f t="shared" si="632"/>
        <v>45616</v>
      </c>
      <c r="J1336" s="118">
        <f t="shared" si="640"/>
        <v>21</v>
      </c>
      <c r="K1336" s="118">
        <f t="shared" si="655"/>
        <v>11</v>
      </c>
      <c r="L1336" s="8">
        <f t="shared" si="641"/>
        <v>1.00433941</v>
      </c>
      <c r="M1336" s="119">
        <f t="shared" si="654"/>
        <v>1.0083006699999999</v>
      </c>
      <c r="N1336" s="119">
        <f t="shared" si="648"/>
        <v>1.4128055205678909</v>
      </c>
      <c r="O1336" s="112">
        <f t="shared" si="653"/>
        <v>1.4189362599999999</v>
      </c>
      <c r="P1336" s="112">
        <f t="shared" si="633"/>
        <v>0</v>
      </c>
      <c r="Q1336" s="162">
        <f t="shared" si="644"/>
        <v>0</v>
      </c>
      <c r="R1336" s="30">
        <f t="shared" si="645"/>
        <v>0</v>
      </c>
      <c r="S1336" s="112">
        <f t="shared" si="650"/>
        <v>0</v>
      </c>
      <c r="T1336" s="122">
        <f t="shared" si="642"/>
        <v>0.20100000000000001</v>
      </c>
      <c r="U1336" s="120">
        <f t="shared" si="649"/>
        <v>11</v>
      </c>
      <c r="V1336" s="120">
        <v>252</v>
      </c>
      <c r="W1336" s="119">
        <f t="shared" si="634"/>
        <v>1.008026885</v>
      </c>
      <c r="X1336" s="112">
        <f t="shared" si="635"/>
        <v>0</v>
      </c>
      <c r="Y1336" s="112">
        <f t="shared" si="636"/>
        <v>0</v>
      </c>
      <c r="Z1336" s="125" t="str">
        <f t="shared" si="646"/>
        <v>A+J=</v>
      </c>
      <c r="AA1336" s="117">
        <f t="shared" si="647"/>
        <v>45616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4"/>
      <c r="DO1336" s="1"/>
      <c r="DP1336" s="1"/>
      <c r="DQ1336" s="1"/>
      <c r="DR1336" s="1"/>
      <c r="DS1336" s="1"/>
      <c r="DT1336" s="1"/>
    </row>
    <row r="1337" spans="1:124" ht="12.75" x14ac:dyDescent="0.2">
      <c r="A1337" s="111">
        <f t="shared" si="637"/>
        <v>45602</v>
      </c>
      <c r="B1337" s="112">
        <f t="shared" si="630"/>
        <v>0</v>
      </c>
      <c r="C1337" s="112">
        <f t="shared" si="643"/>
        <v>0</v>
      </c>
      <c r="D1337" s="113">
        <f t="shared" si="638"/>
        <v>5692.31</v>
      </c>
      <c r="E1337" s="114">
        <f t="shared" si="651"/>
        <v>5739.56</v>
      </c>
      <c r="F1337" s="115">
        <f t="shared" si="652"/>
        <v>45556</v>
      </c>
      <c r="G1337" s="116">
        <f t="shared" si="631"/>
        <v>8.3006723105383262E-3</v>
      </c>
      <c r="H1337" s="117">
        <f t="shared" si="639"/>
        <v>45616</v>
      </c>
      <c r="I1337" s="117">
        <f t="shared" si="632"/>
        <v>45616</v>
      </c>
      <c r="J1337" s="118">
        <f t="shared" si="640"/>
        <v>21</v>
      </c>
      <c r="K1337" s="118">
        <f t="shared" si="655"/>
        <v>12</v>
      </c>
      <c r="L1337" s="8">
        <f t="shared" si="641"/>
        <v>1.0047348300000001</v>
      </c>
      <c r="M1337" s="119">
        <f t="shared" si="654"/>
        <v>1.0083006699999999</v>
      </c>
      <c r="N1337" s="119">
        <f t="shared" si="648"/>
        <v>1.4128055205678909</v>
      </c>
      <c r="O1337" s="112">
        <f t="shared" si="653"/>
        <v>1.4194949100000001</v>
      </c>
      <c r="P1337" s="112">
        <f t="shared" si="633"/>
        <v>0</v>
      </c>
      <c r="Q1337" s="162">
        <f t="shared" si="644"/>
        <v>0</v>
      </c>
      <c r="R1337" s="30">
        <f t="shared" si="645"/>
        <v>0</v>
      </c>
      <c r="S1337" s="112">
        <f t="shared" si="650"/>
        <v>0</v>
      </c>
      <c r="T1337" s="122">
        <f t="shared" si="642"/>
        <v>0.20100000000000001</v>
      </c>
      <c r="U1337" s="120">
        <f t="shared" si="649"/>
        <v>12</v>
      </c>
      <c r="V1337" s="120">
        <v>252</v>
      </c>
      <c r="W1337" s="119">
        <f t="shared" si="634"/>
        <v>1.008759789</v>
      </c>
      <c r="X1337" s="112">
        <f t="shared" si="635"/>
        <v>0</v>
      </c>
      <c r="Y1337" s="112">
        <f t="shared" si="636"/>
        <v>0</v>
      </c>
      <c r="Z1337" s="125" t="str">
        <f t="shared" si="646"/>
        <v>A+J=</v>
      </c>
      <c r="AA1337" s="117">
        <f t="shared" si="647"/>
        <v>45616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4"/>
      <c r="DO1337" s="1"/>
      <c r="DP1337" s="1"/>
      <c r="DQ1337" s="1"/>
      <c r="DR1337" s="1"/>
      <c r="DS1337" s="1"/>
      <c r="DT1337" s="1"/>
    </row>
    <row r="1338" spans="1:124" ht="12.75" x14ac:dyDescent="0.2">
      <c r="A1338" s="111">
        <f t="shared" si="637"/>
        <v>45603</v>
      </c>
      <c r="B1338" s="112">
        <f t="shared" si="630"/>
        <v>0</v>
      </c>
      <c r="C1338" s="112">
        <f t="shared" si="643"/>
        <v>0</v>
      </c>
      <c r="D1338" s="113">
        <f t="shared" si="638"/>
        <v>5692.31</v>
      </c>
      <c r="E1338" s="114">
        <f t="shared" si="651"/>
        <v>5739.56</v>
      </c>
      <c r="F1338" s="115">
        <f t="shared" si="652"/>
        <v>45556</v>
      </c>
      <c r="G1338" s="116">
        <f t="shared" si="631"/>
        <v>8.3006723105383262E-3</v>
      </c>
      <c r="H1338" s="117">
        <f t="shared" si="639"/>
        <v>45616</v>
      </c>
      <c r="I1338" s="117">
        <f t="shared" si="632"/>
        <v>45616</v>
      </c>
      <c r="J1338" s="118">
        <f t="shared" si="640"/>
        <v>21</v>
      </c>
      <c r="K1338" s="118">
        <f t="shared" si="655"/>
        <v>13</v>
      </c>
      <c r="L1338" s="8">
        <f t="shared" si="641"/>
        <v>1.00513041</v>
      </c>
      <c r="M1338" s="119">
        <f t="shared" si="654"/>
        <v>1.0083006699999999</v>
      </c>
      <c r="N1338" s="119">
        <f t="shared" si="648"/>
        <v>1.4128055205678909</v>
      </c>
      <c r="O1338" s="112">
        <f t="shared" si="653"/>
        <v>1.4200537900000001</v>
      </c>
      <c r="P1338" s="112">
        <f t="shared" si="633"/>
        <v>0</v>
      </c>
      <c r="Q1338" s="162">
        <f t="shared" si="644"/>
        <v>0</v>
      </c>
      <c r="R1338" s="30">
        <f t="shared" si="645"/>
        <v>0</v>
      </c>
      <c r="S1338" s="112">
        <f t="shared" si="650"/>
        <v>0</v>
      </c>
      <c r="T1338" s="122">
        <f t="shared" si="642"/>
        <v>0.20100000000000001</v>
      </c>
      <c r="U1338" s="120">
        <f t="shared" si="649"/>
        <v>13</v>
      </c>
      <c r="V1338" s="120">
        <v>252</v>
      </c>
      <c r="W1338" s="119">
        <f t="shared" si="634"/>
        <v>1.009493226</v>
      </c>
      <c r="X1338" s="112">
        <f t="shared" si="635"/>
        <v>0</v>
      </c>
      <c r="Y1338" s="112">
        <f t="shared" si="636"/>
        <v>0</v>
      </c>
      <c r="Z1338" s="125" t="str">
        <f t="shared" si="646"/>
        <v>A+J=</v>
      </c>
      <c r="AA1338" s="117">
        <f t="shared" si="647"/>
        <v>45616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4"/>
      <c r="DO1338" s="1"/>
      <c r="DP1338" s="1"/>
      <c r="DQ1338" s="1"/>
      <c r="DR1338" s="1"/>
      <c r="DS1338" s="1"/>
      <c r="DT1338" s="1"/>
    </row>
    <row r="1339" spans="1:124" ht="12.75" x14ac:dyDescent="0.2">
      <c r="A1339" s="111">
        <f t="shared" si="637"/>
        <v>45604</v>
      </c>
      <c r="B1339" s="112">
        <f t="shared" si="630"/>
        <v>0</v>
      </c>
      <c r="C1339" s="112">
        <f t="shared" si="643"/>
        <v>0</v>
      </c>
      <c r="D1339" s="113">
        <f t="shared" si="638"/>
        <v>5692.31</v>
      </c>
      <c r="E1339" s="114">
        <f t="shared" si="651"/>
        <v>5739.56</v>
      </c>
      <c r="F1339" s="115">
        <f t="shared" si="652"/>
        <v>45556</v>
      </c>
      <c r="G1339" s="116">
        <f t="shared" si="631"/>
        <v>8.3006723105383262E-3</v>
      </c>
      <c r="H1339" s="117">
        <f t="shared" si="639"/>
        <v>45616</v>
      </c>
      <c r="I1339" s="117">
        <f t="shared" si="632"/>
        <v>45616</v>
      </c>
      <c r="J1339" s="118">
        <f t="shared" si="640"/>
        <v>21</v>
      </c>
      <c r="K1339" s="118">
        <f t="shared" si="655"/>
        <v>14</v>
      </c>
      <c r="L1339" s="8">
        <f t="shared" si="641"/>
        <v>1.0055261499999999</v>
      </c>
      <c r="M1339" s="119">
        <f t="shared" si="654"/>
        <v>1.0083006699999999</v>
      </c>
      <c r="N1339" s="119">
        <f t="shared" si="648"/>
        <v>1.4128055205678909</v>
      </c>
      <c r="O1339" s="112">
        <f t="shared" si="653"/>
        <v>1.4206128899999999</v>
      </c>
      <c r="P1339" s="112">
        <f t="shared" si="633"/>
        <v>0</v>
      </c>
      <c r="Q1339" s="162">
        <f t="shared" si="644"/>
        <v>0</v>
      </c>
      <c r="R1339" s="30">
        <f t="shared" si="645"/>
        <v>0</v>
      </c>
      <c r="S1339" s="112">
        <f t="shared" si="650"/>
        <v>0</v>
      </c>
      <c r="T1339" s="122">
        <f t="shared" si="642"/>
        <v>0.20100000000000001</v>
      </c>
      <c r="U1339" s="120">
        <f t="shared" si="649"/>
        <v>14</v>
      </c>
      <c r="V1339" s="120">
        <v>252</v>
      </c>
      <c r="W1339" s="119">
        <f t="shared" si="634"/>
        <v>1.010227196</v>
      </c>
      <c r="X1339" s="112">
        <f t="shared" si="635"/>
        <v>0</v>
      </c>
      <c r="Y1339" s="112">
        <f t="shared" si="636"/>
        <v>0</v>
      </c>
      <c r="Z1339" s="125" t="str">
        <f t="shared" si="646"/>
        <v>A+J=</v>
      </c>
      <c r="AA1339" s="117">
        <f t="shared" si="647"/>
        <v>45616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4"/>
      <c r="DO1339" s="1"/>
      <c r="DP1339" s="1"/>
      <c r="DQ1339" s="1"/>
      <c r="DR1339" s="1"/>
      <c r="DS1339" s="1"/>
      <c r="DT1339" s="1"/>
    </row>
    <row r="1340" spans="1:124" ht="12.75" x14ac:dyDescent="0.2">
      <c r="A1340" s="111">
        <f t="shared" si="637"/>
        <v>45605</v>
      </c>
      <c r="B1340" s="112">
        <f t="shared" si="630"/>
        <v>0</v>
      </c>
      <c r="C1340" s="112">
        <f t="shared" si="643"/>
        <v>0</v>
      </c>
      <c r="D1340" s="113">
        <f t="shared" si="638"/>
        <v>5692.31</v>
      </c>
      <c r="E1340" s="114">
        <f t="shared" si="651"/>
        <v>5739.56</v>
      </c>
      <c r="F1340" s="115">
        <f t="shared" si="652"/>
        <v>45556</v>
      </c>
      <c r="G1340" s="116">
        <f t="shared" si="631"/>
        <v>8.3006723105383262E-3</v>
      </c>
      <c r="H1340" s="117">
        <f t="shared" si="639"/>
        <v>45616</v>
      </c>
      <c r="I1340" s="117">
        <f t="shared" si="632"/>
        <v>45616</v>
      </c>
      <c r="J1340" s="118">
        <f t="shared" si="640"/>
        <v>21</v>
      </c>
      <c r="K1340" s="118">
        <f t="shared" si="655"/>
        <v>15</v>
      </c>
      <c r="L1340" s="8">
        <f t="shared" si="641"/>
        <v>1.00592204</v>
      </c>
      <c r="M1340" s="119">
        <f t="shared" si="654"/>
        <v>1.0083006699999999</v>
      </c>
      <c r="N1340" s="119">
        <f t="shared" si="648"/>
        <v>1.4128055205678909</v>
      </c>
      <c r="O1340" s="112">
        <f t="shared" si="653"/>
        <v>1.4211722099999999</v>
      </c>
      <c r="P1340" s="112">
        <f t="shared" si="633"/>
        <v>0</v>
      </c>
      <c r="Q1340" s="162">
        <f t="shared" si="644"/>
        <v>0</v>
      </c>
      <c r="R1340" s="30">
        <f t="shared" si="645"/>
        <v>0</v>
      </c>
      <c r="S1340" s="112">
        <f t="shared" si="650"/>
        <v>0</v>
      </c>
      <c r="T1340" s="122">
        <f t="shared" si="642"/>
        <v>0.20100000000000001</v>
      </c>
      <c r="U1340" s="120">
        <f t="shared" si="649"/>
        <v>15</v>
      </c>
      <c r="V1340" s="120">
        <v>252</v>
      </c>
      <c r="W1340" s="119">
        <f t="shared" si="634"/>
        <v>1.0109617</v>
      </c>
      <c r="X1340" s="112">
        <f t="shared" si="635"/>
        <v>0</v>
      </c>
      <c r="Y1340" s="112">
        <f t="shared" si="636"/>
        <v>0</v>
      </c>
      <c r="Z1340" s="125" t="str">
        <f t="shared" si="646"/>
        <v>A+J=</v>
      </c>
      <c r="AA1340" s="117">
        <f t="shared" si="647"/>
        <v>45616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4"/>
      <c r="DO1340" s="1"/>
      <c r="DP1340" s="1"/>
      <c r="DQ1340" s="1"/>
      <c r="DR1340" s="1"/>
      <c r="DS1340" s="1"/>
      <c r="DT1340" s="1"/>
    </row>
    <row r="1341" spans="1:124" ht="12.75" x14ac:dyDescent="0.2">
      <c r="A1341" s="111">
        <f t="shared" si="637"/>
        <v>45606</v>
      </c>
      <c r="B1341" s="112">
        <f t="shared" si="630"/>
        <v>0</v>
      </c>
      <c r="C1341" s="112">
        <f t="shared" si="643"/>
        <v>0</v>
      </c>
      <c r="D1341" s="113">
        <f t="shared" si="638"/>
        <v>5692.31</v>
      </c>
      <c r="E1341" s="114">
        <f t="shared" si="651"/>
        <v>5739.56</v>
      </c>
      <c r="F1341" s="115">
        <f t="shared" si="652"/>
        <v>45556</v>
      </c>
      <c r="G1341" s="116">
        <f t="shared" si="631"/>
        <v>8.3006723105383262E-3</v>
      </c>
      <c r="H1341" s="117">
        <f t="shared" si="639"/>
        <v>45616</v>
      </c>
      <c r="I1341" s="117">
        <f t="shared" si="632"/>
        <v>45616</v>
      </c>
      <c r="J1341" s="118">
        <f t="shared" si="640"/>
        <v>21</v>
      </c>
      <c r="K1341" s="118">
        <f t="shared" si="655"/>
        <v>15</v>
      </c>
      <c r="L1341" s="8">
        <f t="shared" si="641"/>
        <v>1.00592204</v>
      </c>
      <c r="M1341" s="119">
        <f t="shared" si="654"/>
        <v>1.0083006699999999</v>
      </c>
      <c r="N1341" s="119">
        <f t="shared" si="648"/>
        <v>1.4128055205678909</v>
      </c>
      <c r="O1341" s="112">
        <f t="shared" si="653"/>
        <v>1.4211722099999999</v>
      </c>
      <c r="P1341" s="112">
        <f t="shared" si="633"/>
        <v>0</v>
      </c>
      <c r="Q1341" s="162">
        <f t="shared" si="644"/>
        <v>0</v>
      </c>
      <c r="R1341" s="30">
        <f t="shared" si="645"/>
        <v>0</v>
      </c>
      <c r="S1341" s="112">
        <f t="shared" si="650"/>
        <v>0</v>
      </c>
      <c r="T1341" s="122">
        <f t="shared" si="642"/>
        <v>0.20100000000000001</v>
      </c>
      <c r="U1341" s="120">
        <f t="shared" si="649"/>
        <v>15</v>
      </c>
      <c r="V1341" s="120">
        <v>252</v>
      </c>
      <c r="W1341" s="119">
        <f t="shared" si="634"/>
        <v>1.0109617</v>
      </c>
      <c r="X1341" s="112">
        <f t="shared" si="635"/>
        <v>0</v>
      </c>
      <c r="Y1341" s="112">
        <f t="shared" si="636"/>
        <v>0</v>
      </c>
      <c r="Z1341" s="125" t="str">
        <f t="shared" si="646"/>
        <v>A+J=</v>
      </c>
      <c r="AA1341" s="117">
        <f t="shared" si="647"/>
        <v>45616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4"/>
      <c r="DO1341" s="1"/>
      <c r="DP1341" s="1"/>
      <c r="DQ1341" s="1"/>
      <c r="DR1341" s="1"/>
      <c r="DS1341" s="1"/>
      <c r="DT1341" s="1"/>
    </row>
    <row r="1342" spans="1:124" ht="12.75" x14ac:dyDescent="0.2">
      <c r="A1342" s="111">
        <f t="shared" si="637"/>
        <v>45607</v>
      </c>
      <c r="B1342" s="112">
        <f t="shared" si="630"/>
        <v>0</v>
      </c>
      <c r="C1342" s="112">
        <f t="shared" si="643"/>
        <v>0</v>
      </c>
      <c r="D1342" s="113">
        <f t="shared" si="638"/>
        <v>5692.31</v>
      </c>
      <c r="E1342" s="114">
        <f t="shared" si="651"/>
        <v>5739.56</v>
      </c>
      <c r="F1342" s="115">
        <f t="shared" si="652"/>
        <v>45556</v>
      </c>
      <c r="G1342" s="116">
        <f t="shared" si="631"/>
        <v>8.3006723105383262E-3</v>
      </c>
      <c r="H1342" s="117">
        <f t="shared" si="639"/>
        <v>45616</v>
      </c>
      <c r="I1342" s="117">
        <f t="shared" si="632"/>
        <v>45616</v>
      </c>
      <c r="J1342" s="118">
        <f t="shared" si="640"/>
        <v>21</v>
      </c>
      <c r="K1342" s="118">
        <f t="shared" si="655"/>
        <v>15</v>
      </c>
      <c r="L1342" s="8">
        <f t="shared" si="641"/>
        <v>1.00592204</v>
      </c>
      <c r="M1342" s="119">
        <f t="shared" si="654"/>
        <v>1.0083006699999999</v>
      </c>
      <c r="N1342" s="119">
        <f t="shared" si="648"/>
        <v>1.4128055205678909</v>
      </c>
      <c r="O1342" s="112">
        <f t="shared" si="653"/>
        <v>1.4211722099999999</v>
      </c>
      <c r="P1342" s="112">
        <f t="shared" si="633"/>
        <v>0</v>
      </c>
      <c r="Q1342" s="162">
        <f t="shared" si="644"/>
        <v>0</v>
      </c>
      <c r="R1342" s="30">
        <f t="shared" si="645"/>
        <v>0</v>
      </c>
      <c r="S1342" s="112">
        <f t="shared" si="650"/>
        <v>0</v>
      </c>
      <c r="T1342" s="122">
        <f t="shared" si="642"/>
        <v>0.20100000000000001</v>
      </c>
      <c r="U1342" s="120">
        <f t="shared" si="649"/>
        <v>15</v>
      </c>
      <c r="V1342" s="120">
        <v>252</v>
      </c>
      <c r="W1342" s="119">
        <f t="shared" si="634"/>
        <v>1.0109617</v>
      </c>
      <c r="X1342" s="112">
        <f t="shared" si="635"/>
        <v>0</v>
      </c>
      <c r="Y1342" s="112">
        <f t="shared" si="636"/>
        <v>0</v>
      </c>
      <c r="Z1342" s="125" t="str">
        <f t="shared" si="646"/>
        <v>A+J=</v>
      </c>
      <c r="AA1342" s="117">
        <f t="shared" si="647"/>
        <v>45616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4"/>
      <c r="DO1342" s="1"/>
      <c r="DP1342" s="1"/>
      <c r="DQ1342" s="1"/>
      <c r="DR1342" s="1"/>
      <c r="DS1342" s="1"/>
      <c r="DT1342" s="1"/>
    </row>
    <row r="1343" spans="1:124" ht="12.75" x14ac:dyDescent="0.2">
      <c r="A1343" s="111">
        <f t="shared" si="637"/>
        <v>45608</v>
      </c>
      <c r="B1343" s="112">
        <f t="shared" si="630"/>
        <v>0</v>
      </c>
      <c r="C1343" s="112">
        <f t="shared" si="643"/>
        <v>0</v>
      </c>
      <c r="D1343" s="113">
        <f t="shared" si="638"/>
        <v>5692.31</v>
      </c>
      <c r="E1343" s="114">
        <f t="shared" si="651"/>
        <v>5739.56</v>
      </c>
      <c r="F1343" s="115">
        <f t="shared" si="652"/>
        <v>45556</v>
      </c>
      <c r="G1343" s="116">
        <f t="shared" si="631"/>
        <v>8.3006723105383262E-3</v>
      </c>
      <c r="H1343" s="117">
        <f t="shared" si="639"/>
        <v>45616</v>
      </c>
      <c r="I1343" s="117">
        <f t="shared" si="632"/>
        <v>45616</v>
      </c>
      <c r="J1343" s="118">
        <f t="shared" si="640"/>
        <v>21</v>
      </c>
      <c r="K1343" s="118">
        <f t="shared" si="655"/>
        <v>16</v>
      </c>
      <c r="L1343" s="8">
        <f t="shared" si="641"/>
        <v>1.0063180899999999</v>
      </c>
      <c r="M1343" s="119">
        <f t="shared" si="654"/>
        <v>1.0083006699999999</v>
      </c>
      <c r="N1343" s="119">
        <f t="shared" si="648"/>
        <v>1.4128055205678909</v>
      </c>
      <c r="O1343" s="112">
        <f t="shared" si="653"/>
        <v>1.42173175</v>
      </c>
      <c r="P1343" s="112">
        <f t="shared" si="633"/>
        <v>0</v>
      </c>
      <c r="Q1343" s="162">
        <f t="shared" si="644"/>
        <v>0</v>
      </c>
      <c r="R1343" s="30">
        <f t="shared" si="645"/>
        <v>0</v>
      </c>
      <c r="S1343" s="112">
        <f t="shared" si="650"/>
        <v>0</v>
      </c>
      <c r="T1343" s="122">
        <f t="shared" si="642"/>
        <v>0.20100000000000001</v>
      </c>
      <c r="U1343" s="120">
        <f t="shared" si="649"/>
        <v>16</v>
      </c>
      <c r="V1343" s="120">
        <v>252</v>
      </c>
      <c r="W1343" s="119">
        <f t="shared" si="634"/>
        <v>1.0116967379999999</v>
      </c>
      <c r="X1343" s="112">
        <f t="shared" si="635"/>
        <v>0</v>
      </c>
      <c r="Y1343" s="112">
        <f t="shared" si="636"/>
        <v>0</v>
      </c>
      <c r="Z1343" s="125" t="str">
        <f t="shared" si="646"/>
        <v>A+J=</v>
      </c>
      <c r="AA1343" s="117">
        <f t="shared" si="647"/>
        <v>45616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4"/>
      <c r="DO1343" s="1"/>
      <c r="DP1343" s="1"/>
      <c r="DQ1343" s="1"/>
      <c r="DR1343" s="1"/>
      <c r="DS1343" s="1"/>
      <c r="DT1343" s="1"/>
    </row>
    <row r="1344" spans="1:124" ht="12.75" x14ac:dyDescent="0.2">
      <c r="A1344" s="111">
        <f t="shared" si="637"/>
        <v>45609</v>
      </c>
      <c r="B1344" s="112">
        <f t="shared" si="630"/>
        <v>0</v>
      </c>
      <c r="C1344" s="112">
        <f t="shared" si="643"/>
        <v>0</v>
      </c>
      <c r="D1344" s="113">
        <f t="shared" si="638"/>
        <v>5692.31</v>
      </c>
      <c r="E1344" s="114">
        <f t="shared" si="651"/>
        <v>5739.56</v>
      </c>
      <c r="F1344" s="115">
        <f t="shared" si="652"/>
        <v>45556</v>
      </c>
      <c r="G1344" s="116">
        <f t="shared" si="631"/>
        <v>8.3006723105383262E-3</v>
      </c>
      <c r="H1344" s="117">
        <f t="shared" si="639"/>
        <v>45616</v>
      </c>
      <c r="I1344" s="117">
        <f t="shared" si="632"/>
        <v>45616</v>
      </c>
      <c r="J1344" s="118">
        <f t="shared" si="640"/>
        <v>21</v>
      </c>
      <c r="K1344" s="118">
        <f t="shared" si="655"/>
        <v>17</v>
      </c>
      <c r="L1344" s="8">
        <f t="shared" si="641"/>
        <v>1.0067142899999999</v>
      </c>
      <c r="M1344" s="119">
        <f t="shared" si="654"/>
        <v>1.0083006699999999</v>
      </c>
      <c r="N1344" s="119">
        <f t="shared" si="648"/>
        <v>1.4128055205678909</v>
      </c>
      <c r="O1344" s="112">
        <f t="shared" si="653"/>
        <v>1.4222915</v>
      </c>
      <c r="P1344" s="112">
        <f t="shared" si="633"/>
        <v>0</v>
      </c>
      <c r="Q1344" s="162">
        <f t="shared" si="644"/>
        <v>0</v>
      </c>
      <c r="R1344" s="30">
        <f t="shared" si="645"/>
        <v>0</v>
      </c>
      <c r="S1344" s="112">
        <f t="shared" si="650"/>
        <v>0</v>
      </c>
      <c r="T1344" s="122">
        <f t="shared" si="642"/>
        <v>0.20100000000000001</v>
      </c>
      <c r="U1344" s="120">
        <f t="shared" si="649"/>
        <v>17</v>
      </c>
      <c r="V1344" s="120">
        <v>252</v>
      </c>
      <c r="W1344" s="119">
        <f t="shared" si="634"/>
        <v>1.0124323099999999</v>
      </c>
      <c r="X1344" s="112">
        <f t="shared" si="635"/>
        <v>0</v>
      </c>
      <c r="Y1344" s="112">
        <f t="shared" si="636"/>
        <v>0</v>
      </c>
      <c r="Z1344" s="125" t="str">
        <f t="shared" si="646"/>
        <v>A+J=</v>
      </c>
      <c r="AA1344" s="117">
        <f t="shared" si="647"/>
        <v>45616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4"/>
      <c r="DO1344" s="1"/>
      <c r="DP1344" s="1"/>
      <c r="DQ1344" s="1"/>
      <c r="DR1344" s="1"/>
      <c r="DS1344" s="1"/>
      <c r="DT1344" s="1"/>
    </row>
    <row r="1345" spans="1:124" ht="12.75" x14ac:dyDescent="0.2">
      <c r="A1345" s="111">
        <f t="shared" si="637"/>
        <v>45610</v>
      </c>
      <c r="B1345" s="112">
        <f t="shared" si="630"/>
        <v>0</v>
      </c>
      <c r="C1345" s="112">
        <f t="shared" si="643"/>
        <v>0</v>
      </c>
      <c r="D1345" s="113">
        <f t="shared" si="638"/>
        <v>5692.31</v>
      </c>
      <c r="E1345" s="114">
        <f t="shared" si="651"/>
        <v>5739.56</v>
      </c>
      <c r="F1345" s="115">
        <f t="shared" si="652"/>
        <v>45556</v>
      </c>
      <c r="G1345" s="116">
        <f t="shared" si="631"/>
        <v>8.3006723105383262E-3</v>
      </c>
      <c r="H1345" s="117">
        <f t="shared" si="639"/>
        <v>45616</v>
      </c>
      <c r="I1345" s="117">
        <f t="shared" si="632"/>
        <v>45616</v>
      </c>
      <c r="J1345" s="118">
        <f t="shared" si="640"/>
        <v>21</v>
      </c>
      <c r="K1345" s="118">
        <f t="shared" si="655"/>
        <v>18</v>
      </c>
      <c r="L1345" s="8">
        <f t="shared" si="641"/>
        <v>1.00711065</v>
      </c>
      <c r="M1345" s="119">
        <f t="shared" si="654"/>
        <v>1.0083006699999999</v>
      </c>
      <c r="N1345" s="119">
        <f t="shared" si="648"/>
        <v>1.4128055205678909</v>
      </c>
      <c r="O1345" s="112">
        <f t="shared" si="653"/>
        <v>1.4228514800000001</v>
      </c>
      <c r="P1345" s="112">
        <f t="shared" si="633"/>
        <v>0</v>
      </c>
      <c r="Q1345" s="162">
        <f t="shared" si="644"/>
        <v>0</v>
      </c>
      <c r="R1345" s="30">
        <f t="shared" si="645"/>
        <v>0</v>
      </c>
      <c r="S1345" s="112">
        <f t="shared" si="650"/>
        <v>0</v>
      </c>
      <c r="T1345" s="122">
        <f t="shared" si="642"/>
        <v>0.20100000000000001</v>
      </c>
      <c r="U1345" s="120">
        <f t="shared" si="649"/>
        <v>18</v>
      </c>
      <c r="V1345" s="120">
        <v>252</v>
      </c>
      <c r="W1345" s="119">
        <f t="shared" si="634"/>
        <v>1.0131684169999999</v>
      </c>
      <c r="X1345" s="112">
        <f t="shared" si="635"/>
        <v>0</v>
      </c>
      <c r="Y1345" s="112">
        <f t="shared" si="636"/>
        <v>0</v>
      </c>
      <c r="Z1345" s="125" t="str">
        <f t="shared" si="646"/>
        <v>A+J=</v>
      </c>
      <c r="AA1345" s="117">
        <f t="shared" si="647"/>
        <v>45616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4"/>
      <c r="DO1345" s="1"/>
      <c r="DP1345" s="1"/>
      <c r="DQ1345" s="1"/>
      <c r="DR1345" s="1"/>
      <c r="DS1345" s="1"/>
      <c r="DT1345" s="1"/>
    </row>
    <row r="1346" spans="1:124" ht="12.75" x14ac:dyDescent="0.2">
      <c r="A1346" s="111">
        <f t="shared" si="637"/>
        <v>45611</v>
      </c>
      <c r="B1346" s="112">
        <f t="shared" si="630"/>
        <v>0</v>
      </c>
      <c r="C1346" s="112">
        <f t="shared" si="643"/>
        <v>0</v>
      </c>
      <c r="D1346" s="113">
        <f t="shared" si="638"/>
        <v>5692.31</v>
      </c>
      <c r="E1346" s="114">
        <f t="shared" si="651"/>
        <v>5739.56</v>
      </c>
      <c r="F1346" s="115">
        <f t="shared" si="652"/>
        <v>45556</v>
      </c>
      <c r="G1346" s="116">
        <f t="shared" si="631"/>
        <v>8.3006723105383262E-3</v>
      </c>
      <c r="H1346" s="117">
        <f t="shared" si="639"/>
        <v>45616</v>
      </c>
      <c r="I1346" s="117">
        <f t="shared" si="632"/>
        <v>45616</v>
      </c>
      <c r="J1346" s="118">
        <f t="shared" si="640"/>
        <v>21</v>
      </c>
      <c r="K1346" s="118">
        <f t="shared" si="655"/>
        <v>19</v>
      </c>
      <c r="L1346" s="8">
        <f t="shared" si="641"/>
        <v>1.00750717</v>
      </c>
      <c r="M1346" s="119">
        <f t="shared" si="654"/>
        <v>1.0083006699999999</v>
      </c>
      <c r="N1346" s="119">
        <f t="shared" si="648"/>
        <v>1.4128055205678909</v>
      </c>
      <c r="O1346" s="112">
        <f t="shared" si="653"/>
        <v>1.42341169</v>
      </c>
      <c r="P1346" s="112">
        <f t="shared" si="633"/>
        <v>0</v>
      </c>
      <c r="Q1346" s="162">
        <f t="shared" si="644"/>
        <v>0</v>
      </c>
      <c r="R1346" s="30">
        <f t="shared" si="645"/>
        <v>0</v>
      </c>
      <c r="S1346" s="112">
        <f t="shared" si="650"/>
        <v>0</v>
      </c>
      <c r="T1346" s="122">
        <f t="shared" si="642"/>
        <v>0.20100000000000001</v>
      </c>
      <c r="U1346" s="120">
        <f t="shared" si="649"/>
        <v>19</v>
      </c>
      <c r="V1346" s="120">
        <v>252</v>
      </c>
      <c r="W1346" s="119">
        <f t="shared" si="634"/>
        <v>1.0139050590000001</v>
      </c>
      <c r="X1346" s="112">
        <f t="shared" si="635"/>
        <v>0</v>
      </c>
      <c r="Y1346" s="112">
        <f t="shared" si="636"/>
        <v>0</v>
      </c>
      <c r="Z1346" s="125" t="str">
        <f t="shared" si="646"/>
        <v>A+J=</v>
      </c>
      <c r="AA1346" s="117">
        <f t="shared" si="647"/>
        <v>45616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4"/>
      <c r="DO1346" s="1"/>
      <c r="DP1346" s="1"/>
      <c r="DQ1346" s="1"/>
      <c r="DR1346" s="1"/>
      <c r="DS1346" s="1"/>
      <c r="DT1346" s="1"/>
    </row>
    <row r="1347" spans="1:124" ht="12.75" x14ac:dyDescent="0.2">
      <c r="A1347" s="111">
        <f t="shared" si="637"/>
        <v>45612</v>
      </c>
      <c r="B1347" s="112">
        <f t="shared" si="630"/>
        <v>0</v>
      </c>
      <c r="C1347" s="112">
        <f t="shared" si="643"/>
        <v>0</v>
      </c>
      <c r="D1347" s="113">
        <f t="shared" si="638"/>
        <v>5692.31</v>
      </c>
      <c r="E1347" s="114">
        <f t="shared" si="651"/>
        <v>5739.56</v>
      </c>
      <c r="F1347" s="115">
        <f t="shared" si="652"/>
        <v>45556</v>
      </c>
      <c r="G1347" s="116">
        <f t="shared" si="631"/>
        <v>8.3006723105383262E-3</v>
      </c>
      <c r="H1347" s="117">
        <f t="shared" si="639"/>
        <v>45616</v>
      </c>
      <c r="I1347" s="117">
        <f t="shared" si="632"/>
        <v>45616</v>
      </c>
      <c r="J1347" s="118">
        <f t="shared" si="640"/>
        <v>21</v>
      </c>
      <c r="K1347" s="118">
        <f t="shared" si="655"/>
        <v>19</v>
      </c>
      <c r="L1347" s="8">
        <f t="shared" si="641"/>
        <v>1.00750717</v>
      </c>
      <c r="M1347" s="119">
        <f t="shared" si="654"/>
        <v>1.0083006699999999</v>
      </c>
      <c r="N1347" s="119">
        <f t="shared" si="648"/>
        <v>1.4128055205678909</v>
      </c>
      <c r="O1347" s="112">
        <f t="shared" si="653"/>
        <v>1.42341169</v>
      </c>
      <c r="P1347" s="112">
        <f t="shared" si="633"/>
        <v>0</v>
      </c>
      <c r="Q1347" s="162">
        <f t="shared" si="644"/>
        <v>0</v>
      </c>
      <c r="R1347" s="30">
        <f t="shared" si="645"/>
        <v>0</v>
      </c>
      <c r="S1347" s="112">
        <f t="shared" si="650"/>
        <v>0</v>
      </c>
      <c r="T1347" s="122">
        <f t="shared" si="642"/>
        <v>0.20100000000000001</v>
      </c>
      <c r="U1347" s="120">
        <f t="shared" si="649"/>
        <v>19</v>
      </c>
      <c r="V1347" s="120">
        <v>252</v>
      </c>
      <c r="W1347" s="119">
        <f t="shared" si="634"/>
        <v>1.0139050590000001</v>
      </c>
      <c r="X1347" s="112">
        <f t="shared" si="635"/>
        <v>0</v>
      </c>
      <c r="Y1347" s="112">
        <f t="shared" si="636"/>
        <v>0</v>
      </c>
      <c r="Z1347" s="125" t="str">
        <f t="shared" si="646"/>
        <v>A+J=</v>
      </c>
      <c r="AA1347" s="117">
        <f t="shared" si="647"/>
        <v>45616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4"/>
      <c r="DO1347" s="1"/>
      <c r="DP1347" s="1"/>
      <c r="DQ1347" s="1"/>
      <c r="DR1347" s="1"/>
      <c r="DS1347" s="1"/>
      <c r="DT1347" s="1"/>
    </row>
    <row r="1348" spans="1:124" ht="12.75" x14ac:dyDescent="0.2">
      <c r="A1348" s="111">
        <f t="shared" si="637"/>
        <v>45613</v>
      </c>
      <c r="B1348" s="112">
        <f t="shared" si="630"/>
        <v>0</v>
      </c>
      <c r="C1348" s="112">
        <f t="shared" si="643"/>
        <v>0</v>
      </c>
      <c r="D1348" s="113">
        <f t="shared" si="638"/>
        <v>5692.31</v>
      </c>
      <c r="E1348" s="114">
        <f t="shared" si="651"/>
        <v>5739.56</v>
      </c>
      <c r="F1348" s="115">
        <f t="shared" si="652"/>
        <v>45556</v>
      </c>
      <c r="G1348" s="116">
        <f t="shared" si="631"/>
        <v>8.3006723105383262E-3</v>
      </c>
      <c r="H1348" s="117">
        <f t="shared" si="639"/>
        <v>45616</v>
      </c>
      <c r="I1348" s="117">
        <f t="shared" si="632"/>
        <v>45616</v>
      </c>
      <c r="J1348" s="118">
        <f t="shared" si="640"/>
        <v>21</v>
      </c>
      <c r="K1348" s="118">
        <f t="shared" si="655"/>
        <v>19</v>
      </c>
      <c r="L1348" s="8">
        <f t="shared" si="641"/>
        <v>1.00750717</v>
      </c>
      <c r="M1348" s="119">
        <f t="shared" si="654"/>
        <v>1.0083006699999999</v>
      </c>
      <c r="N1348" s="119">
        <f t="shared" si="648"/>
        <v>1.4128055205678909</v>
      </c>
      <c r="O1348" s="112">
        <f t="shared" si="653"/>
        <v>1.42341169</v>
      </c>
      <c r="P1348" s="112">
        <f t="shared" si="633"/>
        <v>0</v>
      </c>
      <c r="Q1348" s="162">
        <f t="shared" si="644"/>
        <v>0</v>
      </c>
      <c r="R1348" s="30">
        <f t="shared" si="645"/>
        <v>0</v>
      </c>
      <c r="S1348" s="112">
        <f t="shared" si="650"/>
        <v>0</v>
      </c>
      <c r="T1348" s="122">
        <f t="shared" si="642"/>
        <v>0.20100000000000001</v>
      </c>
      <c r="U1348" s="120">
        <f t="shared" si="649"/>
        <v>19</v>
      </c>
      <c r="V1348" s="120">
        <v>252</v>
      </c>
      <c r="W1348" s="119">
        <f t="shared" si="634"/>
        <v>1.0139050590000001</v>
      </c>
      <c r="X1348" s="112">
        <f t="shared" si="635"/>
        <v>0</v>
      </c>
      <c r="Y1348" s="112">
        <f t="shared" si="636"/>
        <v>0</v>
      </c>
      <c r="Z1348" s="125" t="str">
        <f t="shared" si="646"/>
        <v>A+J=</v>
      </c>
      <c r="AA1348" s="117">
        <f t="shared" si="647"/>
        <v>45616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4"/>
      <c r="DO1348" s="1"/>
      <c r="DP1348" s="1"/>
      <c r="DQ1348" s="1"/>
      <c r="DR1348" s="1"/>
      <c r="DS1348" s="1"/>
      <c r="DT1348" s="1"/>
    </row>
    <row r="1349" spans="1:124" ht="12.75" x14ac:dyDescent="0.2">
      <c r="A1349" s="111">
        <f t="shared" si="637"/>
        <v>45614</v>
      </c>
      <c r="B1349" s="112">
        <f t="shared" si="630"/>
        <v>0</v>
      </c>
      <c r="C1349" s="112">
        <f t="shared" si="643"/>
        <v>0</v>
      </c>
      <c r="D1349" s="113">
        <f t="shared" si="638"/>
        <v>5692.31</v>
      </c>
      <c r="E1349" s="114">
        <f t="shared" si="651"/>
        <v>5739.56</v>
      </c>
      <c r="F1349" s="115">
        <f t="shared" si="652"/>
        <v>45556</v>
      </c>
      <c r="G1349" s="116">
        <f t="shared" si="631"/>
        <v>8.3006723105383262E-3</v>
      </c>
      <c r="H1349" s="117">
        <f t="shared" si="639"/>
        <v>45616</v>
      </c>
      <c r="I1349" s="117">
        <f t="shared" si="632"/>
        <v>45616</v>
      </c>
      <c r="J1349" s="118">
        <f t="shared" si="640"/>
        <v>21</v>
      </c>
      <c r="K1349" s="118">
        <f t="shared" si="655"/>
        <v>19</v>
      </c>
      <c r="L1349" s="8">
        <f t="shared" si="641"/>
        <v>1.00750717</v>
      </c>
      <c r="M1349" s="119">
        <f t="shared" si="654"/>
        <v>1.0083006699999999</v>
      </c>
      <c r="N1349" s="119">
        <f t="shared" si="648"/>
        <v>1.4128055205678909</v>
      </c>
      <c r="O1349" s="112">
        <f t="shared" si="653"/>
        <v>1.42341169</v>
      </c>
      <c r="P1349" s="112">
        <f t="shared" si="633"/>
        <v>0</v>
      </c>
      <c r="Q1349" s="162">
        <f t="shared" si="644"/>
        <v>0</v>
      </c>
      <c r="R1349" s="30">
        <f t="shared" si="645"/>
        <v>0</v>
      </c>
      <c r="S1349" s="112">
        <f t="shared" si="650"/>
        <v>0</v>
      </c>
      <c r="T1349" s="122">
        <f t="shared" si="642"/>
        <v>0.20100000000000001</v>
      </c>
      <c r="U1349" s="120">
        <f t="shared" si="649"/>
        <v>19</v>
      </c>
      <c r="V1349" s="120">
        <v>252</v>
      </c>
      <c r="W1349" s="119">
        <f t="shared" si="634"/>
        <v>1.0139050590000001</v>
      </c>
      <c r="X1349" s="112">
        <f t="shared" si="635"/>
        <v>0</v>
      </c>
      <c r="Y1349" s="112">
        <f t="shared" si="636"/>
        <v>0</v>
      </c>
      <c r="Z1349" s="125" t="str">
        <f t="shared" si="646"/>
        <v>A+J=</v>
      </c>
      <c r="AA1349" s="117">
        <f t="shared" si="647"/>
        <v>45616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4"/>
      <c r="DO1349" s="1"/>
      <c r="DP1349" s="1"/>
      <c r="DQ1349" s="1"/>
      <c r="DR1349" s="1"/>
      <c r="DS1349" s="1"/>
      <c r="DT1349" s="1"/>
    </row>
    <row r="1350" spans="1:124" ht="12.75" x14ac:dyDescent="0.2">
      <c r="A1350" s="111">
        <f t="shared" si="637"/>
        <v>45615</v>
      </c>
      <c r="B1350" s="112">
        <f t="shared" si="630"/>
        <v>0</v>
      </c>
      <c r="C1350" s="112">
        <f t="shared" si="643"/>
        <v>0</v>
      </c>
      <c r="D1350" s="113">
        <f t="shared" si="638"/>
        <v>5692.31</v>
      </c>
      <c r="E1350" s="114">
        <f t="shared" si="651"/>
        <v>5739.56</v>
      </c>
      <c r="F1350" s="115">
        <f t="shared" si="652"/>
        <v>45556</v>
      </c>
      <c r="G1350" s="116">
        <f t="shared" si="631"/>
        <v>8.3006723105383262E-3</v>
      </c>
      <c r="H1350" s="117">
        <f t="shared" si="639"/>
        <v>45616</v>
      </c>
      <c r="I1350" s="117">
        <f t="shared" si="632"/>
        <v>45616</v>
      </c>
      <c r="J1350" s="118">
        <f t="shared" si="640"/>
        <v>21</v>
      </c>
      <c r="K1350" s="118">
        <f t="shared" si="655"/>
        <v>20</v>
      </c>
      <c r="L1350" s="8">
        <f t="shared" si="641"/>
        <v>1.00790384</v>
      </c>
      <c r="M1350" s="119">
        <f t="shared" si="654"/>
        <v>1.0083006699999999</v>
      </c>
      <c r="N1350" s="119">
        <f t="shared" si="648"/>
        <v>1.4128055205678909</v>
      </c>
      <c r="O1350" s="112">
        <f t="shared" si="653"/>
        <v>1.4239721000000001</v>
      </c>
      <c r="P1350" s="112">
        <f t="shared" si="633"/>
        <v>0</v>
      </c>
      <c r="Q1350" s="162">
        <f t="shared" si="644"/>
        <v>0</v>
      </c>
      <c r="R1350" s="30">
        <f t="shared" si="645"/>
        <v>0</v>
      </c>
      <c r="S1350" s="112">
        <f t="shared" si="650"/>
        <v>0</v>
      </c>
      <c r="T1350" s="122">
        <f t="shared" si="642"/>
        <v>0.20100000000000001</v>
      </c>
      <c r="U1350" s="120">
        <f t="shared" si="649"/>
        <v>20</v>
      </c>
      <c r="V1350" s="120">
        <v>252</v>
      </c>
      <c r="W1350" s="119">
        <f t="shared" si="634"/>
        <v>1.0146422369999999</v>
      </c>
      <c r="X1350" s="112">
        <f t="shared" si="635"/>
        <v>0</v>
      </c>
      <c r="Y1350" s="112">
        <f t="shared" si="636"/>
        <v>0</v>
      </c>
      <c r="Z1350" s="125" t="str">
        <f t="shared" si="646"/>
        <v>A+J=</v>
      </c>
      <c r="AA1350" s="117">
        <f t="shared" si="647"/>
        <v>45616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4"/>
      <c r="DO1350" s="1"/>
      <c r="DP1350" s="1"/>
      <c r="DQ1350" s="1"/>
      <c r="DR1350" s="1"/>
      <c r="DS1350" s="1"/>
      <c r="DT1350" s="1"/>
    </row>
    <row r="1351" spans="1:124" ht="12.75" x14ac:dyDescent="0.2">
      <c r="A1351" s="111">
        <f t="shared" si="637"/>
        <v>45616</v>
      </c>
      <c r="B1351" s="112">
        <f t="shared" si="630"/>
        <v>0</v>
      </c>
      <c r="C1351" s="112">
        <f t="shared" si="643"/>
        <v>0</v>
      </c>
      <c r="D1351" s="113">
        <f t="shared" si="638"/>
        <v>5692.31</v>
      </c>
      <c r="E1351" s="114">
        <f t="shared" si="651"/>
        <v>5739.56</v>
      </c>
      <c r="F1351" s="115">
        <f t="shared" si="652"/>
        <v>45556</v>
      </c>
      <c r="G1351" s="116">
        <f t="shared" si="631"/>
        <v>8.3006723105383262E-3</v>
      </c>
      <c r="H1351" s="117">
        <f t="shared" si="639"/>
        <v>45646</v>
      </c>
      <c r="I1351" s="117">
        <f t="shared" si="632"/>
        <v>45616</v>
      </c>
      <c r="J1351" s="118">
        <f t="shared" si="640"/>
        <v>21</v>
      </c>
      <c r="K1351" s="118">
        <f t="shared" si="655"/>
        <v>21</v>
      </c>
      <c r="L1351" s="8">
        <f t="shared" si="641"/>
        <v>1.0083006699999999</v>
      </c>
      <c r="M1351" s="119">
        <f t="shared" si="654"/>
        <v>1.0083006699999999</v>
      </c>
      <c r="N1351" s="119">
        <f t="shared" si="648"/>
        <v>1.4128055205678909</v>
      </c>
      <c r="O1351" s="112">
        <f t="shared" si="653"/>
        <v>1.42453275</v>
      </c>
      <c r="P1351" s="112">
        <f t="shared" si="633"/>
        <v>0</v>
      </c>
      <c r="Q1351" s="162">
        <f t="shared" si="644"/>
        <v>44</v>
      </c>
      <c r="R1351" s="30">
        <f t="shared" si="645"/>
        <v>0.20397099999999999</v>
      </c>
      <c r="S1351" s="112">
        <f t="shared" si="650"/>
        <v>0</v>
      </c>
      <c r="T1351" s="122">
        <f t="shared" si="642"/>
        <v>0.20100000000000001</v>
      </c>
      <c r="U1351" s="120">
        <f t="shared" si="649"/>
        <v>21</v>
      </c>
      <c r="V1351" s="120">
        <v>252</v>
      </c>
      <c r="W1351" s="119">
        <f t="shared" si="634"/>
        <v>1.0153799509999999</v>
      </c>
      <c r="X1351" s="112">
        <f t="shared" si="635"/>
        <v>0</v>
      </c>
      <c r="Y1351" s="112">
        <f t="shared" si="636"/>
        <v>0</v>
      </c>
      <c r="Z1351" s="125" t="str">
        <f t="shared" si="646"/>
        <v>A+J=</v>
      </c>
      <c r="AA1351" s="117">
        <f t="shared" si="647"/>
        <v>45616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4"/>
      <c r="DO1351" s="1"/>
      <c r="DP1351" s="1"/>
      <c r="DQ1351" s="1"/>
      <c r="DR1351" s="1"/>
      <c r="DS1351" s="1"/>
      <c r="DT1351" s="1"/>
    </row>
    <row r="1352" spans="1:124" ht="12.75" x14ac:dyDescent="0.2">
      <c r="A1352" s="111">
        <f t="shared" si="637"/>
        <v>45617</v>
      </c>
      <c r="B1352" s="112">
        <f t="shared" si="630"/>
        <v>0</v>
      </c>
      <c r="C1352" s="112">
        <f t="shared" si="643"/>
        <v>0</v>
      </c>
      <c r="D1352" s="113">
        <f t="shared" si="638"/>
        <v>5692.31</v>
      </c>
      <c r="E1352" s="114">
        <f t="shared" si="651"/>
        <v>5739.56</v>
      </c>
      <c r="F1352" s="115">
        <f t="shared" si="652"/>
        <v>45585</v>
      </c>
      <c r="G1352" s="116">
        <f t="shared" si="631"/>
        <v>8.3006723105383262E-3</v>
      </c>
      <c r="H1352" s="117">
        <f t="shared" si="639"/>
        <v>45646</v>
      </c>
      <c r="I1352" s="117">
        <f t="shared" si="632"/>
        <v>45646</v>
      </c>
      <c r="J1352" s="118">
        <f t="shared" si="640"/>
        <v>22</v>
      </c>
      <c r="K1352" s="118">
        <f t="shared" si="655"/>
        <v>1</v>
      </c>
      <c r="L1352" s="8">
        <f t="shared" si="641"/>
        <v>1.00037581</v>
      </c>
      <c r="M1352" s="119">
        <f t="shared" si="654"/>
        <v>1.0083006699999999</v>
      </c>
      <c r="N1352" s="119">
        <f t="shared" si="648"/>
        <v>1.424532752968303</v>
      </c>
      <c r="O1352" s="112">
        <f t="shared" si="653"/>
        <v>1.4250681000000001</v>
      </c>
      <c r="P1352" s="112">
        <f t="shared" si="633"/>
        <v>0</v>
      </c>
      <c r="Q1352" s="162">
        <f t="shared" si="644"/>
        <v>0</v>
      </c>
      <c r="R1352" s="30">
        <f t="shared" si="645"/>
        <v>0</v>
      </c>
      <c r="S1352" s="112">
        <f t="shared" si="650"/>
        <v>0</v>
      </c>
      <c r="T1352" s="122">
        <f t="shared" si="642"/>
        <v>0.20100000000000001</v>
      </c>
      <c r="U1352" s="120">
        <f t="shared" si="649"/>
        <v>1</v>
      </c>
      <c r="V1352" s="120">
        <v>252</v>
      </c>
      <c r="W1352" s="119">
        <f t="shared" si="634"/>
        <v>1.000727068</v>
      </c>
      <c r="X1352" s="112">
        <f t="shared" si="635"/>
        <v>0</v>
      </c>
      <c r="Y1352" s="112">
        <f t="shared" si="636"/>
        <v>0</v>
      </c>
      <c r="Z1352" s="125" t="str">
        <f t="shared" si="646"/>
        <v>A+J=</v>
      </c>
      <c r="AA1352" s="117">
        <f t="shared" si="647"/>
        <v>45646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4"/>
      <c r="DO1352" s="1"/>
      <c r="DP1352" s="1"/>
      <c r="DQ1352" s="1"/>
      <c r="DR1352" s="1"/>
      <c r="DS1352" s="1"/>
      <c r="DT1352" s="1"/>
    </row>
    <row r="1353" spans="1:124" ht="12.75" x14ac:dyDescent="0.2">
      <c r="A1353" s="111">
        <f t="shared" si="637"/>
        <v>45618</v>
      </c>
      <c r="B1353" s="112">
        <f t="shared" si="630"/>
        <v>0</v>
      </c>
      <c r="C1353" s="112">
        <f t="shared" si="643"/>
        <v>0</v>
      </c>
      <c r="D1353" s="113">
        <f t="shared" si="638"/>
        <v>5692.31</v>
      </c>
      <c r="E1353" s="114">
        <f t="shared" si="651"/>
        <v>5739.56</v>
      </c>
      <c r="F1353" s="115">
        <f t="shared" si="652"/>
        <v>45585</v>
      </c>
      <c r="G1353" s="116">
        <f t="shared" si="631"/>
        <v>8.3006723105383262E-3</v>
      </c>
      <c r="H1353" s="117">
        <f t="shared" si="639"/>
        <v>45646</v>
      </c>
      <c r="I1353" s="117">
        <f t="shared" si="632"/>
        <v>45646</v>
      </c>
      <c r="J1353" s="118">
        <f t="shared" si="640"/>
        <v>22</v>
      </c>
      <c r="K1353" s="118">
        <f t="shared" si="655"/>
        <v>2</v>
      </c>
      <c r="L1353" s="8">
        <f t="shared" si="641"/>
        <v>1.0007517699999999</v>
      </c>
      <c r="M1353" s="119">
        <f t="shared" si="654"/>
        <v>1.0083006699999999</v>
      </c>
      <c r="N1353" s="119">
        <f t="shared" si="648"/>
        <v>1.424532752968303</v>
      </c>
      <c r="O1353" s="112">
        <f t="shared" si="653"/>
        <v>1.4256036700000001</v>
      </c>
      <c r="P1353" s="112">
        <f t="shared" si="633"/>
        <v>0</v>
      </c>
      <c r="Q1353" s="162">
        <f t="shared" si="644"/>
        <v>0</v>
      </c>
      <c r="R1353" s="30">
        <f t="shared" si="645"/>
        <v>0</v>
      </c>
      <c r="S1353" s="112">
        <f t="shared" si="650"/>
        <v>0</v>
      </c>
      <c r="T1353" s="122">
        <f t="shared" si="642"/>
        <v>0.20100000000000001</v>
      </c>
      <c r="U1353" s="120">
        <f t="shared" si="649"/>
        <v>2</v>
      </c>
      <c r="V1353" s="120">
        <v>252</v>
      </c>
      <c r="W1353" s="119">
        <f t="shared" si="634"/>
        <v>1.0014546639999999</v>
      </c>
      <c r="X1353" s="112">
        <f t="shared" si="635"/>
        <v>0</v>
      </c>
      <c r="Y1353" s="112">
        <f t="shared" si="636"/>
        <v>0</v>
      </c>
      <c r="Z1353" s="125" t="str">
        <f t="shared" si="646"/>
        <v>A+J=</v>
      </c>
      <c r="AA1353" s="117">
        <f t="shared" si="647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4"/>
      <c r="DO1353" s="1"/>
      <c r="DP1353" s="1"/>
      <c r="DQ1353" s="1"/>
      <c r="DR1353" s="1"/>
      <c r="DS1353" s="1"/>
      <c r="DT1353" s="1"/>
    </row>
    <row r="1354" spans="1:124" ht="12.75" x14ac:dyDescent="0.2">
      <c r="A1354" s="111">
        <f t="shared" si="637"/>
        <v>45619</v>
      </c>
      <c r="B1354" s="112">
        <f t="shared" ref="B1354:B1417" si="656">(P1354+X1354)</f>
        <v>0</v>
      </c>
      <c r="C1354" s="112">
        <f t="shared" si="643"/>
        <v>0</v>
      </c>
      <c r="D1354" s="113">
        <f t="shared" si="638"/>
        <v>5692.31</v>
      </c>
      <c r="E1354" s="114">
        <f t="shared" si="651"/>
        <v>5739.56</v>
      </c>
      <c r="F1354" s="115">
        <f t="shared" si="652"/>
        <v>45585</v>
      </c>
      <c r="G1354" s="116">
        <f t="shared" ref="G1354:G1417" si="657">(E1354/D1354)-1</f>
        <v>8.3006723105383262E-3</v>
      </c>
      <c r="H1354" s="117">
        <f t="shared" si="639"/>
        <v>45646</v>
      </c>
      <c r="I1354" s="117">
        <f t="shared" ref="I1354:I1417" si="658">IF(A1354&gt;I1353,H1354,I1353)</f>
        <v>45646</v>
      </c>
      <c r="J1354" s="118">
        <f t="shared" si="640"/>
        <v>22</v>
      </c>
      <c r="K1354" s="118">
        <f t="shared" si="655"/>
        <v>3</v>
      </c>
      <c r="L1354" s="8">
        <f t="shared" si="641"/>
        <v>1.0011278699999999</v>
      </c>
      <c r="M1354" s="119">
        <f t="shared" si="654"/>
        <v>1.0083006699999999</v>
      </c>
      <c r="N1354" s="119">
        <f t="shared" si="648"/>
        <v>1.424532752968303</v>
      </c>
      <c r="O1354" s="112">
        <f t="shared" si="653"/>
        <v>1.42613944</v>
      </c>
      <c r="P1354" s="112">
        <f t="shared" ref="P1354:P1417" si="659">TRUNC(C1354*O1354,8)</f>
        <v>0</v>
      </c>
      <c r="Q1354" s="162">
        <f t="shared" si="644"/>
        <v>0</v>
      </c>
      <c r="R1354" s="30">
        <f t="shared" si="645"/>
        <v>0</v>
      </c>
      <c r="S1354" s="112">
        <f t="shared" si="650"/>
        <v>0</v>
      </c>
      <c r="T1354" s="122">
        <f t="shared" si="642"/>
        <v>0.20100000000000001</v>
      </c>
      <c r="U1354" s="120">
        <f t="shared" si="649"/>
        <v>3</v>
      </c>
      <c r="V1354" s="120">
        <v>252</v>
      </c>
      <c r="W1354" s="119">
        <f t="shared" ref="W1354:W1417" si="660">ROUND((1+T1354)^TRUNC((U1354/V1354),9),9)</f>
        <v>1.00218279</v>
      </c>
      <c r="X1354" s="112">
        <f t="shared" ref="X1354:X1417" si="661">TRUNC((P1354*(W1354-1)),8)</f>
        <v>0</v>
      </c>
      <c r="Y1354" s="112">
        <f t="shared" ref="Y1354:Y1417" si="662">IF(Q1354&gt;0,S1354+X1354,0)</f>
        <v>0</v>
      </c>
      <c r="Z1354" s="125" t="str">
        <f t="shared" si="646"/>
        <v>A+J=</v>
      </c>
      <c r="AA1354" s="117">
        <f t="shared" si="647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4"/>
      <c r="DO1354" s="1"/>
      <c r="DP1354" s="1"/>
      <c r="DQ1354" s="1"/>
      <c r="DR1354" s="1"/>
      <c r="DS1354" s="1"/>
      <c r="DT1354" s="1"/>
    </row>
    <row r="1355" spans="1:124" ht="12.75" x14ac:dyDescent="0.2">
      <c r="A1355" s="111">
        <f t="shared" ref="A1355:A1418" si="663">(A1354+1)</f>
        <v>45620</v>
      </c>
      <c r="B1355" s="112">
        <f t="shared" si="656"/>
        <v>0</v>
      </c>
      <c r="C1355" s="112">
        <f t="shared" si="643"/>
        <v>0</v>
      </c>
      <c r="D1355" s="113">
        <f t="shared" ref="D1355:D1418" si="664">IF(E1355=E1354,D1354,E1354)</f>
        <v>5692.31</v>
      </c>
      <c r="E1355" s="114">
        <f t="shared" si="651"/>
        <v>5739.56</v>
      </c>
      <c r="F1355" s="115">
        <f t="shared" si="652"/>
        <v>45585</v>
      </c>
      <c r="G1355" s="116">
        <f t="shared" si="657"/>
        <v>8.3006723105383262E-3</v>
      </c>
      <c r="H1355" s="117">
        <f t="shared" ref="H1355:H1418" si="665">IF(DAY(A1355)=H$9,VLOOKUP(A1355,AH$118:AN$450,4),H1354)</f>
        <v>45646</v>
      </c>
      <c r="I1355" s="117">
        <f t="shared" si="658"/>
        <v>45646</v>
      </c>
      <c r="J1355" s="118">
        <f t="shared" ref="J1355:J1418" si="666">IF(I1355=I1354,J1354,NETWORKDAYS(I1354,I1355,$AD$148:$AD$502)-1)</f>
        <v>22</v>
      </c>
      <c r="K1355" s="118">
        <f t="shared" si="655"/>
        <v>3</v>
      </c>
      <c r="L1355" s="8">
        <f t="shared" ref="L1355:L1418" si="667">IF(E1355&lt;D1355,1,TRUNC((E1355/D1355)^TRUNC((K1355/J1355),9),8))</f>
        <v>1.0011278699999999</v>
      </c>
      <c r="M1355" s="119">
        <f t="shared" si="654"/>
        <v>1.0083006699999999</v>
      </c>
      <c r="N1355" s="119">
        <f t="shared" si="648"/>
        <v>1.424532752968303</v>
      </c>
      <c r="O1355" s="112">
        <f t="shared" si="653"/>
        <v>1.42613944</v>
      </c>
      <c r="P1355" s="112">
        <f t="shared" si="659"/>
        <v>0</v>
      </c>
      <c r="Q1355" s="162">
        <f t="shared" si="644"/>
        <v>0</v>
      </c>
      <c r="R1355" s="30">
        <f t="shared" si="645"/>
        <v>0</v>
      </c>
      <c r="S1355" s="112">
        <f t="shared" si="650"/>
        <v>0</v>
      </c>
      <c r="T1355" s="122">
        <f t="shared" ref="T1355:T1418" si="668">(T1354)</f>
        <v>0.20100000000000001</v>
      </c>
      <c r="U1355" s="120">
        <f t="shared" si="649"/>
        <v>3</v>
      </c>
      <c r="V1355" s="120">
        <v>252</v>
      </c>
      <c r="W1355" s="119">
        <f t="shared" si="660"/>
        <v>1.00218279</v>
      </c>
      <c r="X1355" s="112">
        <f t="shared" si="661"/>
        <v>0</v>
      </c>
      <c r="Y1355" s="112">
        <f t="shared" si="662"/>
        <v>0</v>
      </c>
      <c r="Z1355" s="125" t="str">
        <f t="shared" si="646"/>
        <v>A+J=</v>
      </c>
      <c r="AA1355" s="117">
        <f t="shared" si="647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4"/>
      <c r="DO1355" s="1"/>
      <c r="DP1355" s="1"/>
      <c r="DQ1355" s="1"/>
      <c r="DR1355" s="1"/>
      <c r="DS1355" s="1"/>
      <c r="DT1355" s="1"/>
    </row>
    <row r="1356" spans="1:124" ht="12.75" x14ac:dyDescent="0.2">
      <c r="A1356" s="111">
        <f t="shared" si="663"/>
        <v>45621</v>
      </c>
      <c r="B1356" s="112">
        <f t="shared" si="656"/>
        <v>0</v>
      </c>
      <c r="C1356" s="112">
        <f t="shared" ref="C1356:C1419" si="669">TRUNC(IF(Q1355&gt;0,VLOOKUP(A1355,$AD$12:$AE$140,2),C1355),8)</f>
        <v>0</v>
      </c>
      <c r="D1356" s="113">
        <f t="shared" si="664"/>
        <v>5692.31</v>
      </c>
      <c r="E1356" s="114">
        <f t="shared" si="651"/>
        <v>5739.56</v>
      </c>
      <c r="F1356" s="115">
        <f t="shared" si="652"/>
        <v>45585</v>
      </c>
      <c r="G1356" s="116">
        <f t="shared" si="657"/>
        <v>8.3006723105383262E-3</v>
      </c>
      <c r="H1356" s="117">
        <f t="shared" si="665"/>
        <v>45646</v>
      </c>
      <c r="I1356" s="117">
        <f t="shared" si="658"/>
        <v>45646</v>
      </c>
      <c r="J1356" s="118">
        <f t="shared" si="666"/>
        <v>22</v>
      </c>
      <c r="K1356" s="118">
        <f t="shared" si="655"/>
        <v>3</v>
      </c>
      <c r="L1356" s="8">
        <f t="shared" si="667"/>
        <v>1.0011278699999999</v>
      </c>
      <c r="M1356" s="119">
        <f t="shared" si="654"/>
        <v>1.0083006699999999</v>
      </c>
      <c r="N1356" s="119">
        <f t="shared" si="648"/>
        <v>1.424532752968303</v>
      </c>
      <c r="O1356" s="112">
        <f t="shared" si="653"/>
        <v>1.42613944</v>
      </c>
      <c r="P1356" s="112">
        <f t="shared" si="659"/>
        <v>0</v>
      </c>
      <c r="Q1356" s="162">
        <f t="shared" ref="Q1356:Q1419" si="670">IF(VLOOKUP(A1356,AD$10:AK$140,8)=VLOOKUP(A1355,AD$10:AK$140,8),0,VLOOKUP(A1356,AD$10:AK$140,8))</f>
        <v>0</v>
      </c>
      <c r="R1356" s="30">
        <f t="shared" ref="R1356:R1419" si="671">IF(Q1356&gt;0,VLOOKUP($A1356,$AD$10:$AI$140,6),0)</f>
        <v>0</v>
      </c>
      <c r="S1356" s="112">
        <f t="shared" si="650"/>
        <v>0</v>
      </c>
      <c r="T1356" s="122">
        <f t="shared" si="668"/>
        <v>0.20100000000000001</v>
      </c>
      <c r="U1356" s="120">
        <f t="shared" si="649"/>
        <v>3</v>
      </c>
      <c r="V1356" s="120">
        <v>252</v>
      </c>
      <c r="W1356" s="119">
        <f t="shared" si="660"/>
        <v>1.00218279</v>
      </c>
      <c r="X1356" s="112">
        <f t="shared" si="661"/>
        <v>0</v>
      </c>
      <c r="Y1356" s="112">
        <f t="shared" si="662"/>
        <v>0</v>
      </c>
      <c r="Z1356" s="125" t="str">
        <f t="shared" ref="Z1356:Z1419" si="672">IF($Q1355&gt;0,VLOOKUP($A1355,$AD$10:$AM$140,9),Z1355)</f>
        <v>A+J=</v>
      </c>
      <c r="AA1356" s="117">
        <f t="shared" ref="AA1356:AA1419" si="673">IF($Q1355&gt;0,VLOOKUP($A1355,$AD$10:$AM$140,10),AA1355)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4"/>
      <c r="DO1356" s="1"/>
      <c r="DP1356" s="1"/>
      <c r="DQ1356" s="1"/>
      <c r="DR1356" s="1"/>
      <c r="DS1356" s="1"/>
      <c r="DT1356" s="1"/>
    </row>
    <row r="1357" spans="1:124" ht="12.75" x14ac:dyDescent="0.2">
      <c r="A1357" s="111">
        <f t="shared" si="663"/>
        <v>45622</v>
      </c>
      <c r="B1357" s="112">
        <f t="shared" si="656"/>
        <v>0</v>
      </c>
      <c r="C1357" s="112">
        <f t="shared" si="669"/>
        <v>0</v>
      </c>
      <c r="D1357" s="113">
        <f t="shared" si="664"/>
        <v>5692.31</v>
      </c>
      <c r="E1357" s="114">
        <f t="shared" si="651"/>
        <v>5739.56</v>
      </c>
      <c r="F1357" s="115">
        <f t="shared" si="652"/>
        <v>45585</v>
      </c>
      <c r="G1357" s="116">
        <f t="shared" si="657"/>
        <v>8.3006723105383262E-3</v>
      </c>
      <c r="H1357" s="117">
        <f t="shared" si="665"/>
        <v>45646</v>
      </c>
      <c r="I1357" s="117">
        <f t="shared" si="658"/>
        <v>45646</v>
      </c>
      <c r="J1357" s="118">
        <f t="shared" si="666"/>
        <v>22</v>
      </c>
      <c r="K1357" s="118">
        <f t="shared" si="655"/>
        <v>4</v>
      </c>
      <c r="L1357" s="8">
        <f t="shared" si="667"/>
        <v>1.0015041099999999</v>
      </c>
      <c r="M1357" s="119">
        <f t="shared" si="654"/>
        <v>1.0083006699999999</v>
      </c>
      <c r="N1357" s="119">
        <f t="shared" si="648"/>
        <v>1.424532752968303</v>
      </c>
      <c r="O1357" s="112">
        <f t="shared" si="653"/>
        <v>1.4266753999999999</v>
      </c>
      <c r="P1357" s="112">
        <f t="shared" si="659"/>
        <v>0</v>
      </c>
      <c r="Q1357" s="162">
        <f t="shared" si="670"/>
        <v>0</v>
      </c>
      <c r="R1357" s="30">
        <f t="shared" si="671"/>
        <v>0</v>
      </c>
      <c r="S1357" s="112">
        <f t="shared" si="650"/>
        <v>0</v>
      </c>
      <c r="T1357" s="122">
        <f t="shared" si="668"/>
        <v>0.20100000000000001</v>
      </c>
      <c r="U1357" s="120">
        <f t="shared" si="649"/>
        <v>4</v>
      </c>
      <c r="V1357" s="120">
        <v>252</v>
      </c>
      <c r="W1357" s="119">
        <f t="shared" si="660"/>
        <v>1.0029114450000001</v>
      </c>
      <c r="X1357" s="112">
        <f t="shared" si="661"/>
        <v>0</v>
      </c>
      <c r="Y1357" s="112">
        <f t="shared" si="662"/>
        <v>0</v>
      </c>
      <c r="Z1357" s="125" t="str">
        <f t="shared" si="672"/>
        <v>A+J=</v>
      </c>
      <c r="AA1357" s="117">
        <f t="shared" si="673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4"/>
      <c r="DO1357" s="1"/>
      <c r="DP1357" s="1"/>
      <c r="DQ1357" s="1"/>
      <c r="DR1357" s="1"/>
      <c r="DS1357" s="1"/>
      <c r="DT1357" s="1"/>
    </row>
    <row r="1358" spans="1:124" ht="12.75" x14ac:dyDescent="0.2">
      <c r="A1358" s="111">
        <f t="shared" si="663"/>
        <v>45623</v>
      </c>
      <c r="B1358" s="112">
        <f t="shared" si="656"/>
        <v>0</v>
      </c>
      <c r="C1358" s="112">
        <f t="shared" si="669"/>
        <v>0</v>
      </c>
      <c r="D1358" s="113">
        <f t="shared" si="664"/>
        <v>5692.31</v>
      </c>
      <c r="E1358" s="114">
        <f t="shared" si="651"/>
        <v>5739.56</v>
      </c>
      <c r="F1358" s="115">
        <f t="shared" si="652"/>
        <v>45585</v>
      </c>
      <c r="G1358" s="116">
        <f t="shared" si="657"/>
        <v>8.3006723105383262E-3</v>
      </c>
      <c r="H1358" s="117">
        <f t="shared" si="665"/>
        <v>45646</v>
      </c>
      <c r="I1358" s="117">
        <f t="shared" si="658"/>
        <v>45646</v>
      </c>
      <c r="J1358" s="118">
        <f t="shared" si="666"/>
        <v>22</v>
      </c>
      <c r="K1358" s="118">
        <f t="shared" si="655"/>
        <v>5</v>
      </c>
      <c r="L1358" s="8">
        <f t="shared" si="667"/>
        <v>1.00188049</v>
      </c>
      <c r="M1358" s="119">
        <f t="shared" si="654"/>
        <v>1.0083006699999999</v>
      </c>
      <c r="N1358" s="119">
        <f t="shared" si="648"/>
        <v>1.424532752968303</v>
      </c>
      <c r="O1358" s="112">
        <f t="shared" si="653"/>
        <v>1.4272115700000001</v>
      </c>
      <c r="P1358" s="112">
        <f t="shared" si="659"/>
        <v>0</v>
      </c>
      <c r="Q1358" s="162">
        <f t="shared" si="670"/>
        <v>0</v>
      </c>
      <c r="R1358" s="30">
        <f t="shared" si="671"/>
        <v>0</v>
      </c>
      <c r="S1358" s="112">
        <f t="shared" si="650"/>
        <v>0</v>
      </c>
      <c r="T1358" s="122">
        <f t="shared" si="668"/>
        <v>0.20100000000000001</v>
      </c>
      <c r="U1358" s="120">
        <f t="shared" si="649"/>
        <v>5</v>
      </c>
      <c r="V1358" s="120">
        <v>252</v>
      </c>
      <c r="W1358" s="119">
        <f t="shared" si="660"/>
        <v>1.00364063</v>
      </c>
      <c r="X1358" s="112">
        <f t="shared" si="661"/>
        <v>0</v>
      </c>
      <c r="Y1358" s="112">
        <f t="shared" si="662"/>
        <v>0</v>
      </c>
      <c r="Z1358" s="125" t="str">
        <f t="shared" si="672"/>
        <v>A+J=</v>
      </c>
      <c r="AA1358" s="117">
        <f t="shared" si="673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4"/>
      <c r="DO1358" s="1"/>
      <c r="DP1358" s="1"/>
      <c r="DQ1358" s="1"/>
      <c r="DR1358" s="1"/>
      <c r="DS1358" s="1"/>
      <c r="DT1358" s="1"/>
    </row>
    <row r="1359" spans="1:124" ht="12.75" x14ac:dyDescent="0.2">
      <c r="A1359" s="111">
        <f t="shared" si="663"/>
        <v>45624</v>
      </c>
      <c r="B1359" s="112">
        <f t="shared" si="656"/>
        <v>0</v>
      </c>
      <c r="C1359" s="112">
        <f t="shared" si="669"/>
        <v>0</v>
      </c>
      <c r="D1359" s="113">
        <f t="shared" si="664"/>
        <v>5692.31</v>
      </c>
      <c r="E1359" s="114">
        <f t="shared" si="651"/>
        <v>5739.56</v>
      </c>
      <c r="F1359" s="115">
        <f t="shared" si="652"/>
        <v>45585</v>
      </c>
      <c r="G1359" s="116">
        <f t="shared" si="657"/>
        <v>8.3006723105383262E-3</v>
      </c>
      <c r="H1359" s="117">
        <f t="shared" si="665"/>
        <v>45646</v>
      </c>
      <c r="I1359" s="117">
        <f t="shared" si="658"/>
        <v>45646</v>
      </c>
      <c r="J1359" s="118">
        <f t="shared" si="666"/>
        <v>22</v>
      </c>
      <c r="K1359" s="118">
        <f t="shared" si="655"/>
        <v>6</v>
      </c>
      <c r="L1359" s="8">
        <f t="shared" si="667"/>
        <v>1.0022570099999999</v>
      </c>
      <c r="M1359" s="119">
        <f t="shared" si="654"/>
        <v>1.0083006699999999</v>
      </c>
      <c r="N1359" s="119">
        <f t="shared" si="648"/>
        <v>1.424532752968303</v>
      </c>
      <c r="O1359" s="112">
        <f t="shared" si="653"/>
        <v>1.42774793</v>
      </c>
      <c r="P1359" s="112">
        <f t="shared" si="659"/>
        <v>0</v>
      </c>
      <c r="Q1359" s="162">
        <f t="shared" si="670"/>
        <v>0</v>
      </c>
      <c r="R1359" s="30">
        <f t="shared" si="671"/>
        <v>0</v>
      </c>
      <c r="S1359" s="112">
        <f t="shared" si="650"/>
        <v>0</v>
      </c>
      <c r="T1359" s="122">
        <f t="shared" si="668"/>
        <v>0.20100000000000001</v>
      </c>
      <c r="U1359" s="120">
        <f t="shared" si="649"/>
        <v>6</v>
      </c>
      <c r="V1359" s="120">
        <v>252</v>
      </c>
      <c r="W1359" s="119">
        <f t="shared" si="660"/>
        <v>1.0043703450000001</v>
      </c>
      <c r="X1359" s="112">
        <f t="shared" si="661"/>
        <v>0</v>
      </c>
      <c r="Y1359" s="112">
        <f t="shared" si="662"/>
        <v>0</v>
      </c>
      <c r="Z1359" s="125" t="str">
        <f t="shared" si="672"/>
        <v>A+J=</v>
      </c>
      <c r="AA1359" s="117">
        <f t="shared" si="673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4"/>
      <c r="DO1359" s="1"/>
      <c r="DP1359" s="1"/>
      <c r="DQ1359" s="1"/>
      <c r="DR1359" s="1"/>
      <c r="DS1359" s="1"/>
      <c r="DT1359" s="1"/>
    </row>
    <row r="1360" spans="1:124" ht="12.75" x14ac:dyDescent="0.2">
      <c r="A1360" s="111">
        <f t="shared" si="663"/>
        <v>45625</v>
      </c>
      <c r="B1360" s="112">
        <f t="shared" si="656"/>
        <v>0</v>
      </c>
      <c r="C1360" s="112">
        <f t="shared" si="669"/>
        <v>0</v>
      </c>
      <c r="D1360" s="113">
        <f t="shared" si="664"/>
        <v>5692.31</v>
      </c>
      <c r="E1360" s="114">
        <f t="shared" si="651"/>
        <v>5739.56</v>
      </c>
      <c r="F1360" s="115">
        <f t="shared" si="652"/>
        <v>45585</v>
      </c>
      <c r="G1360" s="116">
        <f t="shared" si="657"/>
        <v>8.3006723105383262E-3</v>
      </c>
      <c r="H1360" s="117">
        <f t="shared" si="665"/>
        <v>45646</v>
      </c>
      <c r="I1360" s="117">
        <f t="shared" si="658"/>
        <v>45646</v>
      </c>
      <c r="J1360" s="118">
        <f t="shared" si="666"/>
        <v>22</v>
      </c>
      <c r="K1360" s="118">
        <f t="shared" si="655"/>
        <v>7</v>
      </c>
      <c r="L1360" s="8">
        <f t="shared" si="667"/>
        <v>1.00263368</v>
      </c>
      <c r="M1360" s="119">
        <f t="shared" si="654"/>
        <v>1.0083006699999999</v>
      </c>
      <c r="N1360" s="119">
        <f t="shared" si="648"/>
        <v>1.424532752968303</v>
      </c>
      <c r="O1360" s="112">
        <f t="shared" si="653"/>
        <v>1.4282845099999999</v>
      </c>
      <c r="P1360" s="112">
        <f t="shared" si="659"/>
        <v>0</v>
      </c>
      <c r="Q1360" s="162">
        <f t="shared" si="670"/>
        <v>0</v>
      </c>
      <c r="R1360" s="30">
        <f t="shared" si="671"/>
        <v>0</v>
      </c>
      <c r="S1360" s="112">
        <f t="shared" si="650"/>
        <v>0</v>
      </c>
      <c r="T1360" s="122">
        <f t="shared" si="668"/>
        <v>0.20100000000000001</v>
      </c>
      <c r="U1360" s="120">
        <f t="shared" si="649"/>
        <v>7</v>
      </c>
      <c r="V1360" s="120">
        <v>252</v>
      </c>
      <c r="W1360" s="119">
        <f t="shared" si="660"/>
        <v>1.0051005900000001</v>
      </c>
      <c r="X1360" s="112">
        <f t="shared" si="661"/>
        <v>0</v>
      </c>
      <c r="Y1360" s="112">
        <f t="shared" si="662"/>
        <v>0</v>
      </c>
      <c r="Z1360" s="125" t="str">
        <f t="shared" si="672"/>
        <v>A+J=</v>
      </c>
      <c r="AA1360" s="117">
        <f t="shared" si="673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4"/>
      <c r="DO1360" s="1"/>
      <c r="DP1360" s="1"/>
      <c r="DQ1360" s="1"/>
      <c r="DR1360" s="1"/>
      <c r="DS1360" s="1"/>
      <c r="DT1360" s="1"/>
    </row>
    <row r="1361" spans="1:124" ht="12.75" x14ac:dyDescent="0.2">
      <c r="A1361" s="111">
        <f t="shared" si="663"/>
        <v>45626</v>
      </c>
      <c r="B1361" s="112">
        <f t="shared" si="656"/>
        <v>0</v>
      </c>
      <c r="C1361" s="112">
        <f t="shared" si="669"/>
        <v>0</v>
      </c>
      <c r="D1361" s="113">
        <f t="shared" si="664"/>
        <v>5692.31</v>
      </c>
      <c r="E1361" s="114">
        <f t="shared" si="651"/>
        <v>5739.56</v>
      </c>
      <c r="F1361" s="115">
        <f t="shared" si="652"/>
        <v>45585</v>
      </c>
      <c r="G1361" s="116">
        <f t="shared" si="657"/>
        <v>8.3006723105383262E-3</v>
      </c>
      <c r="H1361" s="117">
        <f t="shared" si="665"/>
        <v>45646</v>
      </c>
      <c r="I1361" s="117">
        <f t="shared" si="658"/>
        <v>45646</v>
      </c>
      <c r="J1361" s="118">
        <f t="shared" si="666"/>
        <v>22</v>
      </c>
      <c r="K1361" s="118">
        <f t="shared" si="655"/>
        <v>8</v>
      </c>
      <c r="L1361" s="8">
        <f t="shared" si="667"/>
        <v>1.0030104900000001</v>
      </c>
      <c r="M1361" s="119">
        <f t="shared" si="654"/>
        <v>1.0083006699999999</v>
      </c>
      <c r="N1361" s="119">
        <f t="shared" si="648"/>
        <v>1.424532752968303</v>
      </c>
      <c r="O1361" s="112">
        <f t="shared" si="653"/>
        <v>1.4288212899999999</v>
      </c>
      <c r="P1361" s="112">
        <f t="shared" si="659"/>
        <v>0</v>
      </c>
      <c r="Q1361" s="162">
        <f t="shared" si="670"/>
        <v>0</v>
      </c>
      <c r="R1361" s="30">
        <f t="shared" si="671"/>
        <v>0</v>
      </c>
      <c r="S1361" s="112">
        <f t="shared" si="650"/>
        <v>0</v>
      </c>
      <c r="T1361" s="122">
        <f t="shared" si="668"/>
        <v>0.20100000000000001</v>
      </c>
      <c r="U1361" s="120">
        <f t="shared" si="649"/>
        <v>8</v>
      </c>
      <c r="V1361" s="120">
        <v>252</v>
      </c>
      <c r="W1361" s="119">
        <f t="shared" si="660"/>
        <v>1.005831366</v>
      </c>
      <c r="X1361" s="112">
        <f t="shared" si="661"/>
        <v>0</v>
      </c>
      <c r="Y1361" s="112">
        <f t="shared" si="662"/>
        <v>0</v>
      </c>
      <c r="Z1361" s="125" t="str">
        <f t="shared" si="672"/>
        <v>A+J=</v>
      </c>
      <c r="AA1361" s="117">
        <f t="shared" si="673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4"/>
      <c r="DO1361" s="1"/>
      <c r="DP1361" s="1"/>
      <c r="DQ1361" s="1"/>
      <c r="DR1361" s="1"/>
      <c r="DS1361" s="1"/>
      <c r="DT1361" s="1"/>
    </row>
    <row r="1362" spans="1:124" ht="12.75" x14ac:dyDescent="0.2">
      <c r="A1362" s="111">
        <f t="shared" si="663"/>
        <v>45627</v>
      </c>
      <c r="B1362" s="112">
        <f t="shared" si="656"/>
        <v>0</v>
      </c>
      <c r="C1362" s="112">
        <f t="shared" si="669"/>
        <v>0</v>
      </c>
      <c r="D1362" s="113">
        <f t="shared" si="664"/>
        <v>5692.31</v>
      </c>
      <c r="E1362" s="114">
        <f t="shared" si="651"/>
        <v>5739.56</v>
      </c>
      <c r="F1362" s="115">
        <f t="shared" si="652"/>
        <v>45585</v>
      </c>
      <c r="G1362" s="116">
        <f t="shared" si="657"/>
        <v>8.3006723105383262E-3</v>
      </c>
      <c r="H1362" s="117">
        <f t="shared" si="665"/>
        <v>45646</v>
      </c>
      <c r="I1362" s="117">
        <f t="shared" si="658"/>
        <v>45646</v>
      </c>
      <c r="J1362" s="118">
        <f t="shared" si="666"/>
        <v>22</v>
      </c>
      <c r="K1362" s="118">
        <f t="shared" si="655"/>
        <v>8</v>
      </c>
      <c r="L1362" s="8">
        <f t="shared" si="667"/>
        <v>1.0030104900000001</v>
      </c>
      <c r="M1362" s="119">
        <f t="shared" si="654"/>
        <v>1.0083006699999999</v>
      </c>
      <c r="N1362" s="119">
        <f t="shared" si="648"/>
        <v>1.424532752968303</v>
      </c>
      <c r="O1362" s="112">
        <f t="shared" si="653"/>
        <v>1.4288212899999999</v>
      </c>
      <c r="P1362" s="112">
        <f t="shared" si="659"/>
        <v>0</v>
      </c>
      <c r="Q1362" s="162">
        <f t="shared" si="670"/>
        <v>0</v>
      </c>
      <c r="R1362" s="30">
        <f t="shared" si="671"/>
        <v>0</v>
      </c>
      <c r="S1362" s="112">
        <f t="shared" si="650"/>
        <v>0</v>
      </c>
      <c r="T1362" s="122">
        <f t="shared" si="668"/>
        <v>0.20100000000000001</v>
      </c>
      <c r="U1362" s="120">
        <f t="shared" si="649"/>
        <v>8</v>
      </c>
      <c r="V1362" s="120">
        <v>252</v>
      </c>
      <c r="W1362" s="119">
        <f t="shared" si="660"/>
        <v>1.005831366</v>
      </c>
      <c r="X1362" s="112">
        <f t="shared" si="661"/>
        <v>0</v>
      </c>
      <c r="Y1362" s="112">
        <f t="shared" si="662"/>
        <v>0</v>
      </c>
      <c r="Z1362" s="125" t="str">
        <f t="shared" si="672"/>
        <v>A+J=</v>
      </c>
      <c r="AA1362" s="117">
        <f t="shared" si="673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4"/>
      <c r="DO1362" s="1"/>
      <c r="DP1362" s="1"/>
      <c r="DQ1362" s="1"/>
      <c r="DR1362" s="1"/>
      <c r="DS1362" s="1"/>
      <c r="DT1362" s="1"/>
    </row>
    <row r="1363" spans="1:124" ht="12.75" x14ac:dyDescent="0.2">
      <c r="A1363" s="111">
        <f t="shared" si="663"/>
        <v>45628</v>
      </c>
      <c r="B1363" s="112">
        <f t="shared" si="656"/>
        <v>0</v>
      </c>
      <c r="C1363" s="112">
        <f t="shared" si="669"/>
        <v>0</v>
      </c>
      <c r="D1363" s="113">
        <f t="shared" si="664"/>
        <v>5692.31</v>
      </c>
      <c r="E1363" s="114">
        <f t="shared" si="651"/>
        <v>5739.56</v>
      </c>
      <c r="F1363" s="115">
        <f t="shared" si="652"/>
        <v>45585</v>
      </c>
      <c r="G1363" s="116">
        <f t="shared" si="657"/>
        <v>8.3006723105383262E-3</v>
      </c>
      <c r="H1363" s="117">
        <f t="shared" si="665"/>
        <v>45646</v>
      </c>
      <c r="I1363" s="117">
        <f t="shared" si="658"/>
        <v>45646</v>
      </c>
      <c r="J1363" s="118">
        <f t="shared" si="666"/>
        <v>22</v>
      </c>
      <c r="K1363" s="118">
        <f t="shared" si="655"/>
        <v>8</v>
      </c>
      <c r="L1363" s="8">
        <f t="shared" si="667"/>
        <v>1.0030104900000001</v>
      </c>
      <c r="M1363" s="119">
        <f t="shared" si="654"/>
        <v>1.0083006699999999</v>
      </c>
      <c r="N1363" s="119">
        <f t="shared" si="648"/>
        <v>1.424532752968303</v>
      </c>
      <c r="O1363" s="112">
        <f t="shared" si="653"/>
        <v>1.4288212899999999</v>
      </c>
      <c r="P1363" s="112">
        <f t="shared" si="659"/>
        <v>0</v>
      </c>
      <c r="Q1363" s="162">
        <f t="shared" si="670"/>
        <v>0</v>
      </c>
      <c r="R1363" s="30">
        <f t="shared" si="671"/>
        <v>0</v>
      </c>
      <c r="S1363" s="112">
        <f t="shared" si="650"/>
        <v>0</v>
      </c>
      <c r="T1363" s="122">
        <f t="shared" si="668"/>
        <v>0.20100000000000001</v>
      </c>
      <c r="U1363" s="120">
        <f t="shared" si="649"/>
        <v>8</v>
      </c>
      <c r="V1363" s="120">
        <v>252</v>
      </c>
      <c r="W1363" s="119">
        <f t="shared" si="660"/>
        <v>1.005831366</v>
      </c>
      <c r="X1363" s="112">
        <f t="shared" si="661"/>
        <v>0</v>
      </c>
      <c r="Y1363" s="112">
        <f t="shared" si="662"/>
        <v>0</v>
      </c>
      <c r="Z1363" s="125" t="str">
        <f t="shared" si="672"/>
        <v>A+J=</v>
      </c>
      <c r="AA1363" s="117">
        <f t="shared" si="673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4"/>
      <c r="DO1363" s="1"/>
      <c r="DP1363" s="1"/>
      <c r="DQ1363" s="1"/>
      <c r="DR1363" s="1"/>
      <c r="DS1363" s="1"/>
      <c r="DT1363" s="1"/>
    </row>
    <row r="1364" spans="1:124" ht="12.75" x14ac:dyDescent="0.2">
      <c r="A1364" s="111">
        <f t="shared" si="663"/>
        <v>45629</v>
      </c>
      <c r="B1364" s="112">
        <f t="shared" si="656"/>
        <v>0</v>
      </c>
      <c r="C1364" s="112">
        <f t="shared" si="669"/>
        <v>0</v>
      </c>
      <c r="D1364" s="113">
        <f t="shared" si="664"/>
        <v>5692.31</v>
      </c>
      <c r="E1364" s="114">
        <f t="shared" si="651"/>
        <v>5739.56</v>
      </c>
      <c r="F1364" s="115">
        <f t="shared" si="652"/>
        <v>45585</v>
      </c>
      <c r="G1364" s="116">
        <f t="shared" si="657"/>
        <v>8.3006723105383262E-3</v>
      </c>
      <c r="H1364" s="117">
        <f t="shared" si="665"/>
        <v>45646</v>
      </c>
      <c r="I1364" s="117">
        <f t="shared" si="658"/>
        <v>45646</v>
      </c>
      <c r="J1364" s="118">
        <f t="shared" si="666"/>
        <v>22</v>
      </c>
      <c r="K1364" s="118">
        <f t="shared" si="655"/>
        <v>9</v>
      </c>
      <c r="L1364" s="8">
        <f t="shared" si="667"/>
        <v>1.0033874300000001</v>
      </c>
      <c r="M1364" s="119">
        <f t="shared" si="654"/>
        <v>1.0083006699999999</v>
      </c>
      <c r="N1364" s="119">
        <f t="shared" si="648"/>
        <v>1.424532752968303</v>
      </c>
      <c r="O1364" s="112">
        <f t="shared" si="653"/>
        <v>1.4293582499999999</v>
      </c>
      <c r="P1364" s="112">
        <f t="shared" si="659"/>
        <v>0</v>
      </c>
      <c r="Q1364" s="162">
        <f t="shared" si="670"/>
        <v>0</v>
      </c>
      <c r="R1364" s="30">
        <f t="shared" si="671"/>
        <v>0</v>
      </c>
      <c r="S1364" s="112">
        <f t="shared" si="650"/>
        <v>0</v>
      </c>
      <c r="T1364" s="122">
        <f t="shared" si="668"/>
        <v>0.20100000000000001</v>
      </c>
      <c r="U1364" s="120">
        <f t="shared" si="649"/>
        <v>9</v>
      </c>
      <c r="V1364" s="120">
        <v>252</v>
      </c>
      <c r="W1364" s="119">
        <f t="shared" si="660"/>
        <v>1.006562674</v>
      </c>
      <c r="X1364" s="112">
        <f t="shared" si="661"/>
        <v>0</v>
      </c>
      <c r="Y1364" s="112">
        <f t="shared" si="662"/>
        <v>0</v>
      </c>
      <c r="Z1364" s="125" t="str">
        <f t="shared" si="672"/>
        <v>A+J=</v>
      </c>
      <c r="AA1364" s="117">
        <f t="shared" si="673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4"/>
      <c r="DO1364" s="1"/>
      <c r="DP1364" s="1"/>
      <c r="DQ1364" s="1"/>
      <c r="DR1364" s="1"/>
      <c r="DS1364" s="1"/>
      <c r="DT1364" s="1"/>
    </row>
    <row r="1365" spans="1:124" ht="12.75" x14ac:dyDescent="0.2">
      <c r="A1365" s="111">
        <f t="shared" si="663"/>
        <v>45630</v>
      </c>
      <c r="B1365" s="112">
        <f t="shared" si="656"/>
        <v>0</v>
      </c>
      <c r="C1365" s="112">
        <f t="shared" si="669"/>
        <v>0</v>
      </c>
      <c r="D1365" s="113">
        <f t="shared" si="664"/>
        <v>5692.31</v>
      </c>
      <c r="E1365" s="114">
        <f t="shared" si="651"/>
        <v>5739.56</v>
      </c>
      <c r="F1365" s="115">
        <f t="shared" si="652"/>
        <v>45585</v>
      </c>
      <c r="G1365" s="116">
        <f t="shared" si="657"/>
        <v>8.3006723105383262E-3</v>
      </c>
      <c r="H1365" s="117">
        <f t="shared" si="665"/>
        <v>45646</v>
      </c>
      <c r="I1365" s="117">
        <f t="shared" si="658"/>
        <v>45646</v>
      </c>
      <c r="J1365" s="118">
        <f t="shared" si="666"/>
        <v>22</v>
      </c>
      <c r="K1365" s="118">
        <f t="shared" si="655"/>
        <v>10</v>
      </c>
      <c r="L1365" s="8">
        <f t="shared" si="667"/>
        <v>1.00376452</v>
      </c>
      <c r="M1365" s="119">
        <f t="shared" si="654"/>
        <v>1.0083006699999999</v>
      </c>
      <c r="N1365" s="119">
        <f t="shared" si="648"/>
        <v>1.424532752968303</v>
      </c>
      <c r="O1365" s="112">
        <f t="shared" si="653"/>
        <v>1.42989543</v>
      </c>
      <c r="P1365" s="112">
        <f t="shared" si="659"/>
        <v>0</v>
      </c>
      <c r="Q1365" s="162">
        <f t="shared" si="670"/>
        <v>0</v>
      </c>
      <c r="R1365" s="30">
        <f t="shared" si="671"/>
        <v>0</v>
      </c>
      <c r="S1365" s="112">
        <f t="shared" si="650"/>
        <v>0</v>
      </c>
      <c r="T1365" s="122">
        <f t="shared" si="668"/>
        <v>0.20100000000000001</v>
      </c>
      <c r="U1365" s="120">
        <f t="shared" si="649"/>
        <v>10</v>
      </c>
      <c r="V1365" s="120">
        <v>252</v>
      </c>
      <c r="W1365" s="119">
        <f t="shared" si="660"/>
        <v>1.007294514</v>
      </c>
      <c r="X1365" s="112">
        <f t="shared" si="661"/>
        <v>0</v>
      </c>
      <c r="Y1365" s="112">
        <f t="shared" si="662"/>
        <v>0</v>
      </c>
      <c r="Z1365" s="125" t="str">
        <f t="shared" si="672"/>
        <v>A+J=</v>
      </c>
      <c r="AA1365" s="117">
        <f t="shared" si="673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4"/>
      <c r="DO1365" s="1"/>
      <c r="DP1365" s="1"/>
      <c r="DQ1365" s="1"/>
      <c r="DR1365" s="1"/>
      <c r="DS1365" s="1"/>
      <c r="DT1365" s="1"/>
    </row>
    <row r="1366" spans="1:124" ht="12.75" x14ac:dyDescent="0.2">
      <c r="A1366" s="111">
        <f t="shared" si="663"/>
        <v>45631</v>
      </c>
      <c r="B1366" s="112">
        <f t="shared" si="656"/>
        <v>0</v>
      </c>
      <c r="C1366" s="112">
        <f t="shared" si="669"/>
        <v>0</v>
      </c>
      <c r="D1366" s="113">
        <f t="shared" si="664"/>
        <v>5692.31</v>
      </c>
      <c r="E1366" s="114">
        <f t="shared" si="651"/>
        <v>5739.56</v>
      </c>
      <c r="F1366" s="115">
        <f t="shared" si="652"/>
        <v>45585</v>
      </c>
      <c r="G1366" s="116">
        <f t="shared" si="657"/>
        <v>8.3006723105383262E-3</v>
      </c>
      <c r="H1366" s="117">
        <f t="shared" si="665"/>
        <v>45646</v>
      </c>
      <c r="I1366" s="117">
        <f t="shared" si="658"/>
        <v>45646</v>
      </c>
      <c r="J1366" s="118">
        <f t="shared" si="666"/>
        <v>22</v>
      </c>
      <c r="K1366" s="118">
        <f t="shared" si="655"/>
        <v>11</v>
      </c>
      <c r="L1366" s="8">
        <f t="shared" si="667"/>
        <v>1.0041417500000001</v>
      </c>
      <c r="M1366" s="119">
        <f t="shared" si="654"/>
        <v>1.0083006699999999</v>
      </c>
      <c r="N1366" s="119">
        <f t="shared" si="648"/>
        <v>1.424532752968303</v>
      </c>
      <c r="O1366" s="112">
        <f t="shared" si="653"/>
        <v>1.4304328100000001</v>
      </c>
      <c r="P1366" s="112">
        <f t="shared" si="659"/>
        <v>0</v>
      </c>
      <c r="Q1366" s="162">
        <f t="shared" si="670"/>
        <v>0</v>
      </c>
      <c r="R1366" s="30">
        <f t="shared" si="671"/>
        <v>0</v>
      </c>
      <c r="S1366" s="112">
        <f t="shared" si="650"/>
        <v>0</v>
      </c>
      <c r="T1366" s="122">
        <f t="shared" si="668"/>
        <v>0.20100000000000001</v>
      </c>
      <c r="U1366" s="120">
        <f t="shared" si="649"/>
        <v>11</v>
      </c>
      <c r="V1366" s="120">
        <v>252</v>
      </c>
      <c r="W1366" s="119">
        <f t="shared" si="660"/>
        <v>1.008026885</v>
      </c>
      <c r="X1366" s="112">
        <f t="shared" si="661"/>
        <v>0</v>
      </c>
      <c r="Y1366" s="112">
        <f t="shared" si="662"/>
        <v>0</v>
      </c>
      <c r="Z1366" s="125" t="str">
        <f t="shared" si="672"/>
        <v>A+J=</v>
      </c>
      <c r="AA1366" s="117">
        <f t="shared" si="673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4"/>
      <c r="DO1366" s="1"/>
      <c r="DP1366" s="1"/>
      <c r="DQ1366" s="1"/>
      <c r="DR1366" s="1"/>
      <c r="DS1366" s="1"/>
      <c r="DT1366" s="1"/>
    </row>
    <row r="1367" spans="1:124" ht="12.75" x14ac:dyDescent="0.2">
      <c r="A1367" s="111">
        <f t="shared" si="663"/>
        <v>45632</v>
      </c>
      <c r="B1367" s="112">
        <f t="shared" si="656"/>
        <v>0</v>
      </c>
      <c r="C1367" s="112">
        <f t="shared" si="669"/>
        <v>0</v>
      </c>
      <c r="D1367" s="113">
        <f t="shared" si="664"/>
        <v>5692.31</v>
      </c>
      <c r="E1367" s="114">
        <f t="shared" si="651"/>
        <v>5739.56</v>
      </c>
      <c r="F1367" s="115">
        <f t="shared" si="652"/>
        <v>45585</v>
      </c>
      <c r="G1367" s="116">
        <f t="shared" si="657"/>
        <v>8.3006723105383262E-3</v>
      </c>
      <c r="H1367" s="117">
        <f t="shared" si="665"/>
        <v>45646</v>
      </c>
      <c r="I1367" s="117">
        <f t="shared" si="658"/>
        <v>45646</v>
      </c>
      <c r="J1367" s="118">
        <f t="shared" si="666"/>
        <v>22</v>
      </c>
      <c r="K1367" s="118">
        <f t="shared" si="655"/>
        <v>12</v>
      </c>
      <c r="L1367" s="8">
        <f t="shared" si="667"/>
        <v>1.00451913</v>
      </c>
      <c r="M1367" s="119">
        <f t="shared" si="654"/>
        <v>1.0083006699999999</v>
      </c>
      <c r="N1367" s="119">
        <f t="shared" si="648"/>
        <v>1.424532752968303</v>
      </c>
      <c r="O1367" s="112">
        <f t="shared" si="653"/>
        <v>1.4309704000000001</v>
      </c>
      <c r="P1367" s="112">
        <f t="shared" si="659"/>
        <v>0</v>
      </c>
      <c r="Q1367" s="162">
        <f t="shared" si="670"/>
        <v>0</v>
      </c>
      <c r="R1367" s="30">
        <f t="shared" si="671"/>
        <v>0</v>
      </c>
      <c r="S1367" s="112">
        <f t="shared" si="650"/>
        <v>0</v>
      </c>
      <c r="T1367" s="122">
        <f t="shared" si="668"/>
        <v>0.20100000000000001</v>
      </c>
      <c r="U1367" s="120">
        <f t="shared" si="649"/>
        <v>12</v>
      </c>
      <c r="V1367" s="120">
        <v>252</v>
      </c>
      <c r="W1367" s="119">
        <f t="shared" si="660"/>
        <v>1.008759789</v>
      </c>
      <c r="X1367" s="112">
        <f t="shared" si="661"/>
        <v>0</v>
      </c>
      <c r="Y1367" s="112">
        <f t="shared" si="662"/>
        <v>0</v>
      </c>
      <c r="Z1367" s="125" t="str">
        <f t="shared" si="672"/>
        <v>A+J=</v>
      </c>
      <c r="AA1367" s="117">
        <f t="shared" si="673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4"/>
      <c r="DO1367" s="1"/>
      <c r="DP1367" s="1"/>
      <c r="DQ1367" s="1"/>
      <c r="DR1367" s="1"/>
      <c r="DS1367" s="1"/>
      <c r="DT1367" s="1"/>
    </row>
    <row r="1368" spans="1:124" ht="12.75" x14ac:dyDescent="0.2">
      <c r="A1368" s="111">
        <f t="shared" si="663"/>
        <v>45633</v>
      </c>
      <c r="B1368" s="112">
        <f t="shared" si="656"/>
        <v>0</v>
      </c>
      <c r="C1368" s="112">
        <f t="shared" si="669"/>
        <v>0</v>
      </c>
      <c r="D1368" s="113">
        <f t="shared" si="664"/>
        <v>5692.31</v>
      </c>
      <c r="E1368" s="114">
        <f t="shared" si="651"/>
        <v>5739.56</v>
      </c>
      <c r="F1368" s="115">
        <f t="shared" si="652"/>
        <v>45585</v>
      </c>
      <c r="G1368" s="116">
        <f t="shared" si="657"/>
        <v>8.3006723105383262E-3</v>
      </c>
      <c r="H1368" s="117">
        <f t="shared" si="665"/>
        <v>45646</v>
      </c>
      <c r="I1368" s="117">
        <f t="shared" si="658"/>
        <v>45646</v>
      </c>
      <c r="J1368" s="118">
        <f t="shared" si="666"/>
        <v>22</v>
      </c>
      <c r="K1368" s="118">
        <f t="shared" si="655"/>
        <v>13</v>
      </c>
      <c r="L1368" s="8">
        <f t="shared" si="667"/>
        <v>1.0048966399999999</v>
      </c>
      <c r="M1368" s="119">
        <f t="shared" si="654"/>
        <v>1.0083006699999999</v>
      </c>
      <c r="N1368" s="119">
        <f t="shared" si="648"/>
        <v>1.424532752968303</v>
      </c>
      <c r="O1368" s="112">
        <f t="shared" si="653"/>
        <v>1.4315081700000001</v>
      </c>
      <c r="P1368" s="112">
        <f t="shared" si="659"/>
        <v>0</v>
      </c>
      <c r="Q1368" s="162">
        <f t="shared" si="670"/>
        <v>0</v>
      </c>
      <c r="R1368" s="30">
        <f t="shared" si="671"/>
        <v>0</v>
      </c>
      <c r="S1368" s="112">
        <f t="shared" si="650"/>
        <v>0</v>
      </c>
      <c r="T1368" s="122">
        <f t="shared" si="668"/>
        <v>0.20100000000000001</v>
      </c>
      <c r="U1368" s="120">
        <f t="shared" si="649"/>
        <v>13</v>
      </c>
      <c r="V1368" s="120">
        <v>252</v>
      </c>
      <c r="W1368" s="119">
        <f t="shared" si="660"/>
        <v>1.009493226</v>
      </c>
      <c r="X1368" s="112">
        <f t="shared" si="661"/>
        <v>0</v>
      </c>
      <c r="Y1368" s="112">
        <f t="shared" si="662"/>
        <v>0</v>
      </c>
      <c r="Z1368" s="125" t="str">
        <f t="shared" si="672"/>
        <v>A+J=</v>
      </c>
      <c r="AA1368" s="117">
        <f t="shared" si="673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4"/>
      <c r="DO1368" s="1"/>
      <c r="DP1368" s="1"/>
      <c r="DQ1368" s="1"/>
      <c r="DR1368" s="1"/>
      <c r="DS1368" s="1"/>
      <c r="DT1368" s="1"/>
    </row>
    <row r="1369" spans="1:124" ht="12.75" x14ac:dyDescent="0.2">
      <c r="A1369" s="111">
        <f t="shared" si="663"/>
        <v>45634</v>
      </c>
      <c r="B1369" s="112">
        <f t="shared" si="656"/>
        <v>0</v>
      </c>
      <c r="C1369" s="112">
        <f t="shared" si="669"/>
        <v>0</v>
      </c>
      <c r="D1369" s="113">
        <f t="shared" si="664"/>
        <v>5692.31</v>
      </c>
      <c r="E1369" s="114">
        <f t="shared" si="651"/>
        <v>5739.56</v>
      </c>
      <c r="F1369" s="115">
        <f t="shared" si="652"/>
        <v>45585</v>
      </c>
      <c r="G1369" s="116">
        <f t="shared" si="657"/>
        <v>8.3006723105383262E-3</v>
      </c>
      <c r="H1369" s="117">
        <f t="shared" si="665"/>
        <v>45646</v>
      </c>
      <c r="I1369" s="117">
        <f t="shared" si="658"/>
        <v>45646</v>
      </c>
      <c r="J1369" s="118">
        <f t="shared" si="666"/>
        <v>22</v>
      </c>
      <c r="K1369" s="118">
        <f t="shared" si="655"/>
        <v>13</v>
      </c>
      <c r="L1369" s="8">
        <f t="shared" si="667"/>
        <v>1.0048966399999999</v>
      </c>
      <c r="M1369" s="119">
        <f t="shared" si="654"/>
        <v>1.0083006699999999</v>
      </c>
      <c r="N1369" s="119">
        <f t="shared" si="648"/>
        <v>1.424532752968303</v>
      </c>
      <c r="O1369" s="112">
        <f t="shared" si="653"/>
        <v>1.4315081700000001</v>
      </c>
      <c r="P1369" s="112">
        <f t="shared" si="659"/>
        <v>0</v>
      </c>
      <c r="Q1369" s="162">
        <f t="shared" si="670"/>
        <v>0</v>
      </c>
      <c r="R1369" s="30">
        <f t="shared" si="671"/>
        <v>0</v>
      </c>
      <c r="S1369" s="112">
        <f t="shared" si="650"/>
        <v>0</v>
      </c>
      <c r="T1369" s="122">
        <f t="shared" si="668"/>
        <v>0.20100000000000001</v>
      </c>
      <c r="U1369" s="120">
        <f t="shared" si="649"/>
        <v>13</v>
      </c>
      <c r="V1369" s="120">
        <v>252</v>
      </c>
      <c r="W1369" s="119">
        <f t="shared" si="660"/>
        <v>1.009493226</v>
      </c>
      <c r="X1369" s="112">
        <f t="shared" si="661"/>
        <v>0</v>
      </c>
      <c r="Y1369" s="112">
        <f t="shared" si="662"/>
        <v>0</v>
      </c>
      <c r="Z1369" s="125" t="str">
        <f t="shared" si="672"/>
        <v>A+J=</v>
      </c>
      <c r="AA1369" s="117">
        <f t="shared" si="673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4"/>
      <c r="DO1369" s="1"/>
      <c r="DP1369" s="1"/>
      <c r="DQ1369" s="1"/>
      <c r="DR1369" s="1"/>
      <c r="DS1369" s="1"/>
      <c r="DT1369" s="1"/>
    </row>
    <row r="1370" spans="1:124" ht="12.75" x14ac:dyDescent="0.2">
      <c r="A1370" s="111">
        <f t="shared" si="663"/>
        <v>45635</v>
      </c>
      <c r="B1370" s="112">
        <f t="shared" si="656"/>
        <v>0</v>
      </c>
      <c r="C1370" s="112">
        <f t="shared" si="669"/>
        <v>0</v>
      </c>
      <c r="D1370" s="113">
        <f t="shared" si="664"/>
        <v>5692.31</v>
      </c>
      <c r="E1370" s="114">
        <f t="shared" si="651"/>
        <v>5739.56</v>
      </c>
      <c r="F1370" s="115">
        <f t="shared" si="652"/>
        <v>45585</v>
      </c>
      <c r="G1370" s="116">
        <f t="shared" si="657"/>
        <v>8.3006723105383262E-3</v>
      </c>
      <c r="H1370" s="117">
        <f t="shared" si="665"/>
        <v>45646</v>
      </c>
      <c r="I1370" s="117">
        <f t="shared" si="658"/>
        <v>45646</v>
      </c>
      <c r="J1370" s="118">
        <f t="shared" si="666"/>
        <v>22</v>
      </c>
      <c r="K1370" s="118">
        <f t="shared" si="655"/>
        <v>13</v>
      </c>
      <c r="L1370" s="8">
        <f t="shared" si="667"/>
        <v>1.0048966399999999</v>
      </c>
      <c r="M1370" s="119">
        <f t="shared" si="654"/>
        <v>1.0083006699999999</v>
      </c>
      <c r="N1370" s="119">
        <f t="shared" si="648"/>
        <v>1.424532752968303</v>
      </c>
      <c r="O1370" s="112">
        <f t="shared" si="653"/>
        <v>1.4315081700000001</v>
      </c>
      <c r="P1370" s="112">
        <f t="shared" si="659"/>
        <v>0</v>
      </c>
      <c r="Q1370" s="162">
        <f t="shared" si="670"/>
        <v>0</v>
      </c>
      <c r="R1370" s="30">
        <f t="shared" si="671"/>
        <v>0</v>
      </c>
      <c r="S1370" s="112">
        <f t="shared" si="650"/>
        <v>0</v>
      </c>
      <c r="T1370" s="122">
        <f t="shared" si="668"/>
        <v>0.20100000000000001</v>
      </c>
      <c r="U1370" s="120">
        <f t="shared" si="649"/>
        <v>13</v>
      </c>
      <c r="V1370" s="120">
        <v>252</v>
      </c>
      <c r="W1370" s="119">
        <f t="shared" si="660"/>
        <v>1.009493226</v>
      </c>
      <c r="X1370" s="112">
        <f t="shared" si="661"/>
        <v>0</v>
      </c>
      <c r="Y1370" s="112">
        <f t="shared" si="662"/>
        <v>0</v>
      </c>
      <c r="Z1370" s="125" t="str">
        <f t="shared" si="672"/>
        <v>A+J=</v>
      </c>
      <c r="AA1370" s="117">
        <f t="shared" si="673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4"/>
      <c r="DO1370" s="1"/>
      <c r="DP1370" s="1"/>
      <c r="DQ1370" s="1"/>
      <c r="DR1370" s="1"/>
      <c r="DS1370" s="1"/>
      <c r="DT1370" s="1"/>
    </row>
    <row r="1371" spans="1:124" ht="12.75" x14ac:dyDescent="0.2">
      <c r="A1371" s="111">
        <f t="shared" si="663"/>
        <v>45636</v>
      </c>
      <c r="B1371" s="112">
        <f t="shared" si="656"/>
        <v>0</v>
      </c>
      <c r="C1371" s="112">
        <f t="shared" si="669"/>
        <v>0</v>
      </c>
      <c r="D1371" s="113">
        <f t="shared" si="664"/>
        <v>5692.31</v>
      </c>
      <c r="E1371" s="114">
        <f t="shared" si="651"/>
        <v>5739.56</v>
      </c>
      <c r="F1371" s="115">
        <f t="shared" si="652"/>
        <v>45585</v>
      </c>
      <c r="G1371" s="116">
        <f t="shared" si="657"/>
        <v>8.3006723105383262E-3</v>
      </c>
      <c r="H1371" s="117">
        <f t="shared" si="665"/>
        <v>45646</v>
      </c>
      <c r="I1371" s="117">
        <f t="shared" si="658"/>
        <v>45646</v>
      </c>
      <c r="J1371" s="118">
        <f t="shared" si="666"/>
        <v>22</v>
      </c>
      <c r="K1371" s="118">
        <f t="shared" si="655"/>
        <v>14</v>
      </c>
      <c r="L1371" s="8">
        <f t="shared" si="667"/>
        <v>1.0052743</v>
      </c>
      <c r="M1371" s="119">
        <f t="shared" si="654"/>
        <v>1.0083006699999999</v>
      </c>
      <c r="N1371" s="119">
        <f t="shared" si="648"/>
        <v>1.424532752968303</v>
      </c>
      <c r="O1371" s="112">
        <f t="shared" si="653"/>
        <v>1.4320461600000001</v>
      </c>
      <c r="P1371" s="112">
        <f t="shared" si="659"/>
        <v>0</v>
      </c>
      <c r="Q1371" s="162">
        <f t="shared" si="670"/>
        <v>0</v>
      </c>
      <c r="R1371" s="30">
        <f t="shared" si="671"/>
        <v>0</v>
      </c>
      <c r="S1371" s="112">
        <f t="shared" si="650"/>
        <v>0</v>
      </c>
      <c r="T1371" s="122">
        <f t="shared" si="668"/>
        <v>0.20100000000000001</v>
      </c>
      <c r="U1371" s="120">
        <f t="shared" si="649"/>
        <v>14</v>
      </c>
      <c r="V1371" s="120">
        <v>252</v>
      </c>
      <c r="W1371" s="119">
        <f t="shared" si="660"/>
        <v>1.010227196</v>
      </c>
      <c r="X1371" s="112">
        <f t="shared" si="661"/>
        <v>0</v>
      </c>
      <c r="Y1371" s="112">
        <f t="shared" si="662"/>
        <v>0</v>
      </c>
      <c r="Z1371" s="125" t="str">
        <f t="shared" si="672"/>
        <v>A+J=</v>
      </c>
      <c r="AA1371" s="117">
        <f t="shared" si="673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4"/>
      <c r="DO1371" s="1"/>
      <c r="DP1371" s="1"/>
      <c r="DQ1371" s="1"/>
      <c r="DR1371" s="1"/>
      <c r="DS1371" s="1"/>
      <c r="DT1371" s="1"/>
    </row>
    <row r="1372" spans="1:124" ht="12.75" x14ac:dyDescent="0.2">
      <c r="A1372" s="111">
        <f t="shared" si="663"/>
        <v>45637</v>
      </c>
      <c r="B1372" s="112">
        <f t="shared" si="656"/>
        <v>0</v>
      </c>
      <c r="C1372" s="112">
        <f t="shared" si="669"/>
        <v>0</v>
      </c>
      <c r="D1372" s="113">
        <f t="shared" si="664"/>
        <v>5692.31</v>
      </c>
      <c r="E1372" s="114">
        <f t="shared" si="651"/>
        <v>5739.56</v>
      </c>
      <c r="F1372" s="115">
        <f t="shared" si="652"/>
        <v>45585</v>
      </c>
      <c r="G1372" s="116">
        <f t="shared" si="657"/>
        <v>8.3006723105383262E-3</v>
      </c>
      <c r="H1372" s="117">
        <f t="shared" si="665"/>
        <v>45646</v>
      </c>
      <c r="I1372" s="117">
        <f t="shared" si="658"/>
        <v>45646</v>
      </c>
      <c r="J1372" s="118">
        <f t="shared" si="666"/>
        <v>22</v>
      </c>
      <c r="K1372" s="118">
        <f t="shared" si="655"/>
        <v>15</v>
      </c>
      <c r="L1372" s="8">
        <f t="shared" si="667"/>
        <v>1.0056521</v>
      </c>
      <c r="M1372" s="119">
        <f t="shared" si="654"/>
        <v>1.0083006699999999</v>
      </c>
      <c r="N1372" s="119">
        <f t="shared" si="648"/>
        <v>1.424532752968303</v>
      </c>
      <c r="O1372" s="112">
        <f t="shared" si="653"/>
        <v>1.43258435</v>
      </c>
      <c r="P1372" s="112">
        <f t="shared" si="659"/>
        <v>0</v>
      </c>
      <c r="Q1372" s="162">
        <f t="shared" si="670"/>
        <v>0</v>
      </c>
      <c r="R1372" s="30">
        <f t="shared" si="671"/>
        <v>0</v>
      </c>
      <c r="S1372" s="112">
        <f t="shared" si="650"/>
        <v>0</v>
      </c>
      <c r="T1372" s="122">
        <f t="shared" si="668"/>
        <v>0.20100000000000001</v>
      </c>
      <c r="U1372" s="120">
        <f t="shared" si="649"/>
        <v>15</v>
      </c>
      <c r="V1372" s="120">
        <v>252</v>
      </c>
      <c r="W1372" s="119">
        <f t="shared" si="660"/>
        <v>1.0109617</v>
      </c>
      <c r="X1372" s="112">
        <f t="shared" si="661"/>
        <v>0</v>
      </c>
      <c r="Y1372" s="112">
        <f t="shared" si="662"/>
        <v>0</v>
      </c>
      <c r="Z1372" s="125" t="str">
        <f t="shared" si="672"/>
        <v>A+J=</v>
      </c>
      <c r="AA1372" s="117">
        <f t="shared" si="673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4"/>
      <c r="DO1372" s="1"/>
      <c r="DP1372" s="1"/>
      <c r="DQ1372" s="1"/>
      <c r="DR1372" s="1"/>
      <c r="DS1372" s="1"/>
      <c r="DT1372" s="1"/>
    </row>
    <row r="1373" spans="1:124" ht="12.75" x14ac:dyDescent="0.2">
      <c r="A1373" s="111">
        <f t="shared" si="663"/>
        <v>45638</v>
      </c>
      <c r="B1373" s="112">
        <f t="shared" si="656"/>
        <v>0</v>
      </c>
      <c r="C1373" s="112">
        <f t="shared" si="669"/>
        <v>0</v>
      </c>
      <c r="D1373" s="113">
        <f t="shared" si="664"/>
        <v>5692.31</v>
      </c>
      <c r="E1373" s="114">
        <f t="shared" si="651"/>
        <v>5739.56</v>
      </c>
      <c r="F1373" s="115">
        <f t="shared" si="652"/>
        <v>45585</v>
      </c>
      <c r="G1373" s="116">
        <f t="shared" si="657"/>
        <v>8.3006723105383262E-3</v>
      </c>
      <c r="H1373" s="117">
        <f t="shared" si="665"/>
        <v>45646</v>
      </c>
      <c r="I1373" s="117">
        <f t="shared" si="658"/>
        <v>45646</v>
      </c>
      <c r="J1373" s="118">
        <f t="shared" si="666"/>
        <v>22</v>
      </c>
      <c r="K1373" s="118">
        <f t="shared" si="655"/>
        <v>16</v>
      </c>
      <c r="L1373" s="8">
        <f t="shared" si="667"/>
        <v>1.00603004</v>
      </c>
      <c r="M1373" s="119">
        <f t="shared" si="654"/>
        <v>1.0083006699999999</v>
      </c>
      <c r="N1373" s="119">
        <f t="shared" si="648"/>
        <v>1.424532752968303</v>
      </c>
      <c r="O1373" s="112">
        <f t="shared" si="653"/>
        <v>1.43312274</v>
      </c>
      <c r="P1373" s="112">
        <f t="shared" si="659"/>
        <v>0</v>
      </c>
      <c r="Q1373" s="162">
        <f t="shared" si="670"/>
        <v>0</v>
      </c>
      <c r="R1373" s="30">
        <f t="shared" si="671"/>
        <v>0</v>
      </c>
      <c r="S1373" s="112">
        <f t="shared" si="650"/>
        <v>0</v>
      </c>
      <c r="T1373" s="122">
        <f t="shared" si="668"/>
        <v>0.20100000000000001</v>
      </c>
      <c r="U1373" s="120">
        <f t="shared" si="649"/>
        <v>16</v>
      </c>
      <c r="V1373" s="120">
        <v>252</v>
      </c>
      <c r="W1373" s="119">
        <f t="shared" si="660"/>
        <v>1.0116967379999999</v>
      </c>
      <c r="X1373" s="112">
        <f t="shared" si="661"/>
        <v>0</v>
      </c>
      <c r="Y1373" s="112">
        <f t="shared" si="662"/>
        <v>0</v>
      </c>
      <c r="Z1373" s="125" t="str">
        <f t="shared" si="672"/>
        <v>A+J=</v>
      </c>
      <c r="AA1373" s="117">
        <f t="shared" si="673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4"/>
      <c r="DO1373" s="1"/>
      <c r="DP1373" s="1"/>
      <c r="DQ1373" s="1"/>
      <c r="DR1373" s="1"/>
      <c r="DS1373" s="1"/>
      <c r="DT1373" s="1"/>
    </row>
    <row r="1374" spans="1:124" ht="12.75" x14ac:dyDescent="0.2">
      <c r="A1374" s="111">
        <f t="shared" si="663"/>
        <v>45639</v>
      </c>
      <c r="B1374" s="112">
        <f t="shared" si="656"/>
        <v>0</v>
      </c>
      <c r="C1374" s="112">
        <f t="shared" si="669"/>
        <v>0</v>
      </c>
      <c r="D1374" s="113">
        <f t="shared" si="664"/>
        <v>5692.31</v>
      </c>
      <c r="E1374" s="114">
        <f t="shared" si="651"/>
        <v>5739.56</v>
      </c>
      <c r="F1374" s="115">
        <f t="shared" si="652"/>
        <v>45585</v>
      </c>
      <c r="G1374" s="116">
        <f t="shared" si="657"/>
        <v>8.3006723105383262E-3</v>
      </c>
      <c r="H1374" s="117">
        <f t="shared" si="665"/>
        <v>45646</v>
      </c>
      <c r="I1374" s="117">
        <f t="shared" si="658"/>
        <v>45646</v>
      </c>
      <c r="J1374" s="118">
        <f t="shared" si="666"/>
        <v>22</v>
      </c>
      <c r="K1374" s="118">
        <f t="shared" si="655"/>
        <v>17</v>
      </c>
      <c r="L1374" s="8">
        <f t="shared" si="667"/>
        <v>1.0064081199999999</v>
      </c>
      <c r="M1374" s="119">
        <f t="shared" si="654"/>
        <v>1.0083006699999999</v>
      </c>
      <c r="N1374" s="119">
        <f t="shared" si="648"/>
        <v>1.424532752968303</v>
      </c>
      <c r="O1374" s="112">
        <f t="shared" si="653"/>
        <v>1.4336613199999999</v>
      </c>
      <c r="P1374" s="112">
        <f t="shared" si="659"/>
        <v>0</v>
      </c>
      <c r="Q1374" s="162">
        <f t="shared" si="670"/>
        <v>0</v>
      </c>
      <c r="R1374" s="30">
        <f t="shared" si="671"/>
        <v>0</v>
      </c>
      <c r="S1374" s="112">
        <f t="shared" si="650"/>
        <v>0</v>
      </c>
      <c r="T1374" s="122">
        <f t="shared" si="668"/>
        <v>0.20100000000000001</v>
      </c>
      <c r="U1374" s="120">
        <f t="shared" si="649"/>
        <v>17</v>
      </c>
      <c r="V1374" s="120">
        <v>252</v>
      </c>
      <c r="W1374" s="119">
        <f t="shared" si="660"/>
        <v>1.0124323099999999</v>
      </c>
      <c r="X1374" s="112">
        <f t="shared" si="661"/>
        <v>0</v>
      </c>
      <c r="Y1374" s="112">
        <f t="shared" si="662"/>
        <v>0</v>
      </c>
      <c r="Z1374" s="125" t="str">
        <f t="shared" si="672"/>
        <v>A+J=</v>
      </c>
      <c r="AA1374" s="117">
        <f t="shared" si="673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4"/>
      <c r="DO1374" s="1"/>
      <c r="DP1374" s="1"/>
      <c r="DQ1374" s="1"/>
      <c r="DR1374" s="1"/>
      <c r="DS1374" s="1"/>
      <c r="DT1374" s="1"/>
    </row>
    <row r="1375" spans="1:124" ht="12.75" x14ac:dyDescent="0.2">
      <c r="A1375" s="111">
        <f t="shared" si="663"/>
        <v>45640</v>
      </c>
      <c r="B1375" s="112">
        <f t="shared" si="656"/>
        <v>0</v>
      </c>
      <c r="C1375" s="112">
        <f t="shared" si="669"/>
        <v>0</v>
      </c>
      <c r="D1375" s="113">
        <f t="shared" si="664"/>
        <v>5692.31</v>
      </c>
      <c r="E1375" s="114">
        <f t="shared" si="651"/>
        <v>5739.56</v>
      </c>
      <c r="F1375" s="115">
        <f t="shared" si="652"/>
        <v>45585</v>
      </c>
      <c r="G1375" s="116">
        <f t="shared" si="657"/>
        <v>8.3006723105383262E-3</v>
      </c>
      <c r="H1375" s="117">
        <f t="shared" si="665"/>
        <v>45646</v>
      </c>
      <c r="I1375" s="117">
        <f t="shared" si="658"/>
        <v>45646</v>
      </c>
      <c r="J1375" s="118">
        <f t="shared" si="666"/>
        <v>22</v>
      </c>
      <c r="K1375" s="118">
        <f t="shared" si="655"/>
        <v>18</v>
      </c>
      <c r="L1375" s="8">
        <f t="shared" si="667"/>
        <v>1.0067863500000001</v>
      </c>
      <c r="M1375" s="119">
        <f t="shared" si="654"/>
        <v>1.0083006699999999</v>
      </c>
      <c r="N1375" s="119">
        <f t="shared" ref="N1375:N1438" si="674">IF(I1375&gt;I1374,N1374*M1375,N1374)</f>
        <v>1.424532752968303</v>
      </c>
      <c r="O1375" s="112">
        <f t="shared" si="653"/>
        <v>1.43420013</v>
      </c>
      <c r="P1375" s="112">
        <f t="shared" si="659"/>
        <v>0</v>
      </c>
      <c r="Q1375" s="162">
        <f t="shared" si="670"/>
        <v>0</v>
      </c>
      <c r="R1375" s="30">
        <f t="shared" si="671"/>
        <v>0</v>
      </c>
      <c r="S1375" s="112">
        <f t="shared" si="650"/>
        <v>0</v>
      </c>
      <c r="T1375" s="122">
        <f t="shared" si="668"/>
        <v>0.20100000000000001</v>
      </c>
      <c r="U1375" s="120">
        <f t="shared" si="649"/>
        <v>18</v>
      </c>
      <c r="V1375" s="120">
        <v>252</v>
      </c>
      <c r="W1375" s="119">
        <f t="shared" si="660"/>
        <v>1.0131684169999999</v>
      </c>
      <c r="X1375" s="112">
        <f t="shared" si="661"/>
        <v>0</v>
      </c>
      <c r="Y1375" s="112">
        <f t="shared" si="662"/>
        <v>0</v>
      </c>
      <c r="Z1375" s="125" t="str">
        <f t="shared" si="672"/>
        <v>A+J=</v>
      </c>
      <c r="AA1375" s="117">
        <f t="shared" si="673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4"/>
      <c r="DO1375" s="1"/>
      <c r="DP1375" s="1"/>
      <c r="DQ1375" s="1"/>
      <c r="DR1375" s="1"/>
      <c r="DS1375" s="1"/>
      <c r="DT1375" s="1"/>
    </row>
    <row r="1376" spans="1:124" ht="12.75" x14ac:dyDescent="0.2">
      <c r="A1376" s="111">
        <f t="shared" si="663"/>
        <v>45641</v>
      </c>
      <c r="B1376" s="112">
        <f t="shared" si="656"/>
        <v>0</v>
      </c>
      <c r="C1376" s="112">
        <f t="shared" si="669"/>
        <v>0</v>
      </c>
      <c r="D1376" s="113">
        <f t="shared" si="664"/>
        <v>5692.31</v>
      </c>
      <c r="E1376" s="114">
        <f t="shared" si="651"/>
        <v>5739.56</v>
      </c>
      <c r="F1376" s="115">
        <f t="shared" si="652"/>
        <v>45585</v>
      </c>
      <c r="G1376" s="116">
        <f t="shared" si="657"/>
        <v>8.3006723105383262E-3</v>
      </c>
      <c r="H1376" s="117">
        <f t="shared" si="665"/>
        <v>45646</v>
      </c>
      <c r="I1376" s="117">
        <f t="shared" si="658"/>
        <v>45646</v>
      </c>
      <c r="J1376" s="118">
        <f t="shared" si="666"/>
        <v>22</v>
      </c>
      <c r="K1376" s="118">
        <f t="shared" si="655"/>
        <v>18</v>
      </c>
      <c r="L1376" s="8">
        <f t="shared" si="667"/>
        <v>1.0067863500000001</v>
      </c>
      <c r="M1376" s="119">
        <f t="shared" si="654"/>
        <v>1.0083006699999999</v>
      </c>
      <c r="N1376" s="119">
        <f t="shared" si="674"/>
        <v>1.424532752968303</v>
      </c>
      <c r="O1376" s="112">
        <f t="shared" si="653"/>
        <v>1.43420013</v>
      </c>
      <c r="P1376" s="112">
        <f t="shared" si="659"/>
        <v>0</v>
      </c>
      <c r="Q1376" s="162">
        <f t="shared" si="670"/>
        <v>0</v>
      </c>
      <c r="R1376" s="30">
        <f t="shared" si="671"/>
        <v>0</v>
      </c>
      <c r="S1376" s="112">
        <f t="shared" si="650"/>
        <v>0</v>
      </c>
      <c r="T1376" s="122">
        <f t="shared" si="668"/>
        <v>0.20100000000000001</v>
      </c>
      <c r="U1376" s="120">
        <f t="shared" si="649"/>
        <v>18</v>
      </c>
      <c r="V1376" s="120">
        <v>252</v>
      </c>
      <c r="W1376" s="119">
        <f t="shared" si="660"/>
        <v>1.0131684169999999</v>
      </c>
      <c r="X1376" s="112">
        <f t="shared" si="661"/>
        <v>0</v>
      </c>
      <c r="Y1376" s="112">
        <f t="shared" si="662"/>
        <v>0</v>
      </c>
      <c r="Z1376" s="125" t="str">
        <f t="shared" si="672"/>
        <v>A+J=</v>
      </c>
      <c r="AA1376" s="117">
        <f t="shared" si="673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4"/>
      <c r="DO1376" s="1"/>
      <c r="DP1376" s="1"/>
      <c r="DQ1376" s="1"/>
      <c r="DR1376" s="1"/>
      <c r="DS1376" s="1"/>
      <c r="DT1376" s="1"/>
    </row>
    <row r="1377" spans="1:124" ht="12.75" x14ac:dyDescent="0.2">
      <c r="A1377" s="111">
        <f t="shared" si="663"/>
        <v>45642</v>
      </c>
      <c r="B1377" s="112">
        <f t="shared" si="656"/>
        <v>0</v>
      </c>
      <c r="C1377" s="112">
        <f t="shared" si="669"/>
        <v>0</v>
      </c>
      <c r="D1377" s="113">
        <f t="shared" si="664"/>
        <v>5692.31</v>
      </c>
      <c r="E1377" s="114">
        <f t="shared" si="651"/>
        <v>5739.56</v>
      </c>
      <c r="F1377" s="115">
        <f t="shared" si="652"/>
        <v>45585</v>
      </c>
      <c r="G1377" s="116">
        <f t="shared" si="657"/>
        <v>8.3006723105383262E-3</v>
      </c>
      <c r="H1377" s="117">
        <f t="shared" si="665"/>
        <v>45646</v>
      </c>
      <c r="I1377" s="117">
        <f t="shared" si="658"/>
        <v>45646</v>
      </c>
      <c r="J1377" s="118">
        <f t="shared" si="666"/>
        <v>22</v>
      </c>
      <c r="K1377" s="118">
        <f t="shared" si="655"/>
        <v>18</v>
      </c>
      <c r="L1377" s="8">
        <f t="shared" si="667"/>
        <v>1.0067863500000001</v>
      </c>
      <c r="M1377" s="119">
        <f t="shared" si="654"/>
        <v>1.0083006699999999</v>
      </c>
      <c r="N1377" s="119">
        <f t="shared" si="674"/>
        <v>1.424532752968303</v>
      </c>
      <c r="O1377" s="112">
        <f t="shared" si="653"/>
        <v>1.43420013</v>
      </c>
      <c r="P1377" s="112">
        <f t="shared" si="659"/>
        <v>0</v>
      </c>
      <c r="Q1377" s="162">
        <f t="shared" si="670"/>
        <v>0</v>
      </c>
      <c r="R1377" s="30">
        <f t="shared" si="671"/>
        <v>0</v>
      </c>
      <c r="S1377" s="112">
        <f t="shared" si="650"/>
        <v>0</v>
      </c>
      <c r="T1377" s="122">
        <f t="shared" si="668"/>
        <v>0.20100000000000001</v>
      </c>
      <c r="U1377" s="120">
        <f t="shared" si="649"/>
        <v>18</v>
      </c>
      <c r="V1377" s="120">
        <v>252</v>
      </c>
      <c r="W1377" s="119">
        <f t="shared" si="660"/>
        <v>1.0131684169999999</v>
      </c>
      <c r="X1377" s="112">
        <f t="shared" si="661"/>
        <v>0</v>
      </c>
      <c r="Y1377" s="112">
        <f t="shared" si="662"/>
        <v>0</v>
      </c>
      <c r="Z1377" s="125" t="str">
        <f t="shared" si="672"/>
        <v>A+J=</v>
      </c>
      <c r="AA1377" s="117">
        <f t="shared" si="673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4"/>
      <c r="DO1377" s="1"/>
      <c r="DP1377" s="1"/>
      <c r="DQ1377" s="1"/>
      <c r="DR1377" s="1"/>
      <c r="DS1377" s="1"/>
      <c r="DT1377" s="1"/>
    </row>
    <row r="1378" spans="1:124" ht="12.75" x14ac:dyDescent="0.2">
      <c r="A1378" s="111">
        <f t="shared" si="663"/>
        <v>45643</v>
      </c>
      <c r="B1378" s="112">
        <f t="shared" si="656"/>
        <v>0</v>
      </c>
      <c r="C1378" s="112">
        <f t="shared" si="669"/>
        <v>0</v>
      </c>
      <c r="D1378" s="113">
        <f t="shared" si="664"/>
        <v>5692.31</v>
      </c>
      <c r="E1378" s="114">
        <f t="shared" si="651"/>
        <v>5739.56</v>
      </c>
      <c r="F1378" s="115">
        <f t="shared" si="652"/>
        <v>45585</v>
      </c>
      <c r="G1378" s="116">
        <f t="shared" si="657"/>
        <v>8.3006723105383262E-3</v>
      </c>
      <c r="H1378" s="117">
        <f t="shared" si="665"/>
        <v>45646</v>
      </c>
      <c r="I1378" s="117">
        <f t="shared" si="658"/>
        <v>45646</v>
      </c>
      <c r="J1378" s="118">
        <f t="shared" si="666"/>
        <v>22</v>
      </c>
      <c r="K1378" s="118">
        <f t="shared" si="655"/>
        <v>19</v>
      </c>
      <c r="L1378" s="8">
        <f t="shared" si="667"/>
        <v>1.0071647100000001</v>
      </c>
      <c r="M1378" s="119">
        <f t="shared" si="654"/>
        <v>1.0083006699999999</v>
      </c>
      <c r="N1378" s="119">
        <f t="shared" si="674"/>
        <v>1.424532752968303</v>
      </c>
      <c r="O1378" s="112">
        <f t="shared" si="653"/>
        <v>1.43473911</v>
      </c>
      <c r="P1378" s="112">
        <f t="shared" si="659"/>
        <v>0</v>
      </c>
      <c r="Q1378" s="162">
        <f t="shared" si="670"/>
        <v>0</v>
      </c>
      <c r="R1378" s="30">
        <f t="shared" si="671"/>
        <v>0</v>
      </c>
      <c r="S1378" s="112">
        <f t="shared" si="650"/>
        <v>0</v>
      </c>
      <c r="T1378" s="122">
        <f t="shared" si="668"/>
        <v>0.20100000000000001</v>
      </c>
      <c r="U1378" s="120">
        <f t="shared" si="649"/>
        <v>19</v>
      </c>
      <c r="V1378" s="120">
        <v>252</v>
      </c>
      <c r="W1378" s="119">
        <f t="shared" si="660"/>
        <v>1.0139050590000001</v>
      </c>
      <c r="X1378" s="112">
        <f t="shared" si="661"/>
        <v>0</v>
      </c>
      <c r="Y1378" s="112">
        <f t="shared" si="662"/>
        <v>0</v>
      </c>
      <c r="Z1378" s="125" t="str">
        <f t="shared" si="672"/>
        <v>A+J=</v>
      </c>
      <c r="AA1378" s="117">
        <f t="shared" si="673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4"/>
      <c r="DO1378" s="1"/>
      <c r="DP1378" s="1"/>
      <c r="DQ1378" s="1"/>
      <c r="DR1378" s="1"/>
      <c r="DS1378" s="1"/>
      <c r="DT1378" s="1"/>
    </row>
    <row r="1379" spans="1:124" ht="12.75" x14ac:dyDescent="0.2">
      <c r="A1379" s="111">
        <f t="shared" si="663"/>
        <v>45644</v>
      </c>
      <c r="B1379" s="112">
        <f t="shared" si="656"/>
        <v>0</v>
      </c>
      <c r="C1379" s="112">
        <f t="shared" si="669"/>
        <v>0</v>
      </c>
      <c r="D1379" s="113">
        <f t="shared" si="664"/>
        <v>5692.31</v>
      </c>
      <c r="E1379" s="114">
        <f t="shared" si="651"/>
        <v>5739.56</v>
      </c>
      <c r="F1379" s="115">
        <f t="shared" si="652"/>
        <v>45585</v>
      </c>
      <c r="G1379" s="116">
        <f t="shared" si="657"/>
        <v>8.3006723105383262E-3</v>
      </c>
      <c r="H1379" s="117">
        <f t="shared" si="665"/>
        <v>45646</v>
      </c>
      <c r="I1379" s="117">
        <f t="shared" si="658"/>
        <v>45646</v>
      </c>
      <c r="J1379" s="118">
        <f t="shared" si="666"/>
        <v>22</v>
      </c>
      <c r="K1379" s="118">
        <f t="shared" si="655"/>
        <v>20</v>
      </c>
      <c r="L1379" s="8">
        <f t="shared" si="667"/>
        <v>1.0075432200000001</v>
      </c>
      <c r="M1379" s="119">
        <f t="shared" si="654"/>
        <v>1.0083006699999999</v>
      </c>
      <c r="N1379" s="119">
        <f t="shared" si="674"/>
        <v>1.424532752968303</v>
      </c>
      <c r="O1379" s="112">
        <f t="shared" si="653"/>
        <v>1.4352783099999999</v>
      </c>
      <c r="P1379" s="112">
        <f t="shared" si="659"/>
        <v>0</v>
      </c>
      <c r="Q1379" s="162">
        <f t="shared" si="670"/>
        <v>0</v>
      </c>
      <c r="R1379" s="30">
        <f t="shared" si="671"/>
        <v>0</v>
      </c>
      <c r="S1379" s="112">
        <f t="shared" si="650"/>
        <v>0</v>
      </c>
      <c r="T1379" s="122">
        <f t="shared" si="668"/>
        <v>0.20100000000000001</v>
      </c>
      <c r="U1379" s="120">
        <f t="shared" si="649"/>
        <v>20</v>
      </c>
      <c r="V1379" s="120">
        <v>252</v>
      </c>
      <c r="W1379" s="119">
        <f t="shared" si="660"/>
        <v>1.0146422369999999</v>
      </c>
      <c r="X1379" s="112">
        <f t="shared" si="661"/>
        <v>0</v>
      </c>
      <c r="Y1379" s="112">
        <f t="shared" si="662"/>
        <v>0</v>
      </c>
      <c r="Z1379" s="125" t="str">
        <f t="shared" si="672"/>
        <v>A+J=</v>
      </c>
      <c r="AA1379" s="117">
        <f t="shared" si="673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4"/>
      <c r="DO1379" s="1"/>
      <c r="DP1379" s="1"/>
      <c r="DQ1379" s="1"/>
      <c r="DR1379" s="1"/>
      <c r="DS1379" s="1"/>
      <c r="DT1379" s="1"/>
    </row>
    <row r="1380" spans="1:124" ht="12.75" x14ac:dyDescent="0.2">
      <c r="A1380" s="111">
        <f t="shared" si="663"/>
        <v>45645</v>
      </c>
      <c r="B1380" s="112">
        <f t="shared" si="656"/>
        <v>0</v>
      </c>
      <c r="C1380" s="112">
        <f t="shared" si="669"/>
        <v>0</v>
      </c>
      <c r="D1380" s="113">
        <f t="shared" si="664"/>
        <v>5692.31</v>
      </c>
      <c r="E1380" s="114">
        <f t="shared" si="651"/>
        <v>5739.56</v>
      </c>
      <c r="F1380" s="115">
        <f t="shared" si="652"/>
        <v>45585</v>
      </c>
      <c r="G1380" s="116">
        <f t="shared" si="657"/>
        <v>8.3006723105383262E-3</v>
      </c>
      <c r="H1380" s="117">
        <f t="shared" si="665"/>
        <v>45646</v>
      </c>
      <c r="I1380" s="117">
        <f t="shared" si="658"/>
        <v>45646</v>
      </c>
      <c r="J1380" s="118">
        <f t="shared" si="666"/>
        <v>22</v>
      </c>
      <c r="K1380" s="118">
        <f t="shared" si="655"/>
        <v>21</v>
      </c>
      <c r="L1380" s="8">
        <f t="shared" si="667"/>
        <v>1.0079218700000001</v>
      </c>
      <c r="M1380" s="119">
        <f t="shared" si="654"/>
        <v>1.0083006699999999</v>
      </c>
      <c r="N1380" s="119">
        <f t="shared" si="674"/>
        <v>1.424532752968303</v>
      </c>
      <c r="O1380" s="112">
        <f t="shared" si="653"/>
        <v>1.43581771</v>
      </c>
      <c r="P1380" s="112">
        <f t="shared" si="659"/>
        <v>0</v>
      </c>
      <c r="Q1380" s="162">
        <f t="shared" si="670"/>
        <v>0</v>
      </c>
      <c r="R1380" s="30">
        <f t="shared" si="671"/>
        <v>0</v>
      </c>
      <c r="S1380" s="112">
        <f t="shared" si="650"/>
        <v>0</v>
      </c>
      <c r="T1380" s="122">
        <f t="shared" si="668"/>
        <v>0.20100000000000001</v>
      </c>
      <c r="U1380" s="120">
        <f t="shared" si="649"/>
        <v>21</v>
      </c>
      <c r="V1380" s="120">
        <v>252</v>
      </c>
      <c r="W1380" s="119">
        <f t="shared" si="660"/>
        <v>1.0153799509999999</v>
      </c>
      <c r="X1380" s="112">
        <f t="shared" si="661"/>
        <v>0</v>
      </c>
      <c r="Y1380" s="112">
        <f t="shared" si="662"/>
        <v>0</v>
      </c>
      <c r="Z1380" s="125" t="str">
        <f t="shared" si="672"/>
        <v>A+J=</v>
      </c>
      <c r="AA1380" s="117">
        <f t="shared" si="673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4"/>
      <c r="DO1380" s="1"/>
      <c r="DP1380" s="1"/>
      <c r="DQ1380" s="1"/>
      <c r="DR1380" s="1"/>
      <c r="DS1380" s="1"/>
      <c r="DT1380" s="1"/>
    </row>
    <row r="1381" spans="1:124" ht="12.75" x14ac:dyDescent="0.2">
      <c r="A1381" s="111">
        <f t="shared" si="663"/>
        <v>45646</v>
      </c>
      <c r="B1381" s="112">
        <f t="shared" si="656"/>
        <v>0</v>
      </c>
      <c r="C1381" s="112">
        <f t="shared" si="669"/>
        <v>0</v>
      </c>
      <c r="D1381" s="113">
        <f t="shared" si="664"/>
        <v>5692.31</v>
      </c>
      <c r="E1381" s="114">
        <f t="shared" si="651"/>
        <v>5739.56</v>
      </c>
      <c r="F1381" s="115">
        <f t="shared" si="652"/>
        <v>45585</v>
      </c>
      <c r="G1381" s="116">
        <f t="shared" si="657"/>
        <v>8.3006723105383262E-3</v>
      </c>
      <c r="H1381" s="117">
        <f t="shared" si="665"/>
        <v>45677</v>
      </c>
      <c r="I1381" s="117">
        <f t="shared" si="658"/>
        <v>45646</v>
      </c>
      <c r="J1381" s="118">
        <f t="shared" si="666"/>
        <v>22</v>
      </c>
      <c r="K1381" s="118">
        <f t="shared" si="655"/>
        <v>22</v>
      </c>
      <c r="L1381" s="8">
        <f t="shared" si="667"/>
        <v>1.0083006699999999</v>
      </c>
      <c r="M1381" s="119">
        <f t="shared" si="654"/>
        <v>1.0083006699999999</v>
      </c>
      <c r="N1381" s="119">
        <f t="shared" si="674"/>
        <v>1.424532752968303</v>
      </c>
      <c r="O1381" s="112">
        <f t="shared" si="653"/>
        <v>1.4363573199999999</v>
      </c>
      <c r="P1381" s="112">
        <f t="shared" si="659"/>
        <v>0</v>
      </c>
      <c r="Q1381" s="162">
        <f t="shared" si="670"/>
        <v>45</v>
      </c>
      <c r="R1381" s="30">
        <f t="shared" si="671"/>
        <v>0.24881499999999998</v>
      </c>
      <c r="S1381" s="112">
        <f t="shared" si="650"/>
        <v>0</v>
      </c>
      <c r="T1381" s="122">
        <f t="shared" si="668"/>
        <v>0.20100000000000001</v>
      </c>
      <c r="U1381" s="120">
        <f t="shared" ref="U1381:U1444" si="675">IF(Q1380&gt;0,1,IF(K1381=K1380,U1380,U1380+1))</f>
        <v>22</v>
      </c>
      <c r="V1381" s="120">
        <v>252</v>
      </c>
      <c r="W1381" s="119">
        <f t="shared" si="660"/>
        <v>1.0161182010000001</v>
      </c>
      <c r="X1381" s="112">
        <f t="shared" si="661"/>
        <v>0</v>
      </c>
      <c r="Y1381" s="112">
        <f t="shared" si="662"/>
        <v>0</v>
      </c>
      <c r="Z1381" s="125" t="str">
        <f t="shared" si="672"/>
        <v>A+J=</v>
      </c>
      <c r="AA1381" s="117">
        <f t="shared" si="673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4"/>
      <c r="DO1381" s="1"/>
      <c r="DP1381" s="1"/>
      <c r="DQ1381" s="1"/>
      <c r="DR1381" s="1"/>
      <c r="DS1381" s="1"/>
      <c r="DT1381" s="1"/>
    </row>
    <row r="1382" spans="1:124" ht="12.75" x14ac:dyDescent="0.2">
      <c r="A1382" s="111">
        <f t="shared" si="663"/>
        <v>45647</v>
      </c>
      <c r="B1382" s="112">
        <f t="shared" si="656"/>
        <v>0</v>
      </c>
      <c r="C1382" s="112">
        <f t="shared" si="669"/>
        <v>0</v>
      </c>
      <c r="D1382" s="113">
        <f t="shared" si="664"/>
        <v>5692.31</v>
      </c>
      <c r="E1382" s="114">
        <f t="shared" si="651"/>
        <v>5739.56</v>
      </c>
      <c r="F1382" s="115">
        <f t="shared" si="652"/>
        <v>45616</v>
      </c>
      <c r="G1382" s="116">
        <f t="shared" si="657"/>
        <v>8.3006723105383262E-3</v>
      </c>
      <c r="H1382" s="117">
        <f t="shared" si="665"/>
        <v>45677</v>
      </c>
      <c r="I1382" s="117">
        <f t="shared" si="658"/>
        <v>45677</v>
      </c>
      <c r="J1382" s="118">
        <f t="shared" si="666"/>
        <v>19</v>
      </c>
      <c r="K1382" s="118">
        <f t="shared" si="655"/>
        <v>1</v>
      </c>
      <c r="L1382" s="8">
        <f t="shared" si="667"/>
        <v>1.0004351600000001</v>
      </c>
      <c r="M1382" s="119">
        <f t="shared" si="654"/>
        <v>1.0083006699999999</v>
      </c>
      <c r="N1382" s="119">
        <f t="shared" si="674"/>
        <v>1.4363573292548841</v>
      </c>
      <c r="O1382" s="112">
        <f t="shared" si="653"/>
        <v>1.43698237</v>
      </c>
      <c r="P1382" s="112">
        <f t="shared" si="659"/>
        <v>0</v>
      </c>
      <c r="Q1382" s="162">
        <f t="shared" si="670"/>
        <v>0</v>
      </c>
      <c r="R1382" s="30">
        <f t="shared" si="671"/>
        <v>0</v>
      </c>
      <c r="S1382" s="112">
        <f t="shared" si="650"/>
        <v>0</v>
      </c>
      <c r="T1382" s="122">
        <f t="shared" si="668"/>
        <v>0.20100000000000001</v>
      </c>
      <c r="U1382" s="120">
        <f t="shared" si="675"/>
        <v>1</v>
      </c>
      <c r="V1382" s="120">
        <v>252</v>
      </c>
      <c r="W1382" s="119">
        <f t="shared" si="660"/>
        <v>1.000727068</v>
      </c>
      <c r="X1382" s="112">
        <f t="shared" si="661"/>
        <v>0</v>
      </c>
      <c r="Y1382" s="112">
        <f t="shared" si="662"/>
        <v>0</v>
      </c>
      <c r="Z1382" s="125" t="str">
        <f t="shared" si="672"/>
        <v>A+J=</v>
      </c>
      <c r="AA1382" s="117">
        <f t="shared" si="673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4"/>
      <c r="DO1382" s="1"/>
      <c r="DP1382" s="1"/>
      <c r="DQ1382" s="1"/>
      <c r="DR1382" s="1"/>
      <c r="DS1382" s="1"/>
      <c r="DT1382" s="1"/>
    </row>
    <row r="1383" spans="1:124" ht="12.75" x14ac:dyDescent="0.2">
      <c r="A1383" s="111">
        <f t="shared" si="663"/>
        <v>45648</v>
      </c>
      <c r="B1383" s="112">
        <f t="shared" si="656"/>
        <v>0</v>
      </c>
      <c r="C1383" s="112">
        <f t="shared" si="669"/>
        <v>0</v>
      </c>
      <c r="D1383" s="113">
        <f t="shared" si="664"/>
        <v>5692.31</v>
      </c>
      <c r="E1383" s="114">
        <f t="shared" si="651"/>
        <v>5739.56</v>
      </c>
      <c r="F1383" s="115">
        <f t="shared" si="652"/>
        <v>45616</v>
      </c>
      <c r="G1383" s="116">
        <f t="shared" si="657"/>
        <v>8.3006723105383262E-3</v>
      </c>
      <c r="H1383" s="117">
        <f t="shared" si="665"/>
        <v>45677</v>
      </c>
      <c r="I1383" s="117">
        <f t="shared" si="658"/>
        <v>45677</v>
      </c>
      <c r="J1383" s="118">
        <f t="shared" si="666"/>
        <v>19</v>
      </c>
      <c r="K1383" s="118">
        <f t="shared" si="655"/>
        <v>1</v>
      </c>
      <c r="L1383" s="8">
        <f t="shared" si="667"/>
        <v>1.0004351600000001</v>
      </c>
      <c r="M1383" s="119">
        <f t="shared" si="654"/>
        <v>1.0083006699999999</v>
      </c>
      <c r="N1383" s="119">
        <f t="shared" si="674"/>
        <v>1.4363573292548841</v>
      </c>
      <c r="O1383" s="112">
        <f t="shared" si="653"/>
        <v>1.43698237</v>
      </c>
      <c r="P1383" s="112">
        <f t="shared" si="659"/>
        <v>0</v>
      </c>
      <c r="Q1383" s="162">
        <f t="shared" si="670"/>
        <v>0</v>
      </c>
      <c r="R1383" s="30">
        <f t="shared" si="671"/>
        <v>0</v>
      </c>
      <c r="S1383" s="112">
        <f t="shared" ref="S1383:S1446" si="676">IF(R1383&gt;0,TRUNC(R1383*P1383,8),0)</f>
        <v>0</v>
      </c>
      <c r="T1383" s="122">
        <f t="shared" si="668"/>
        <v>0.20100000000000001</v>
      </c>
      <c r="U1383" s="120">
        <f t="shared" si="675"/>
        <v>1</v>
      </c>
      <c r="V1383" s="120">
        <v>252</v>
      </c>
      <c r="W1383" s="119">
        <f t="shared" si="660"/>
        <v>1.000727068</v>
      </c>
      <c r="X1383" s="112">
        <f t="shared" si="661"/>
        <v>0</v>
      </c>
      <c r="Y1383" s="112">
        <f t="shared" si="662"/>
        <v>0</v>
      </c>
      <c r="Z1383" s="125" t="str">
        <f t="shared" si="672"/>
        <v>A+J=</v>
      </c>
      <c r="AA1383" s="117">
        <f t="shared" si="673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4"/>
      <c r="DO1383" s="1"/>
      <c r="DP1383" s="1"/>
      <c r="DQ1383" s="1"/>
      <c r="DR1383" s="1"/>
      <c r="DS1383" s="1"/>
      <c r="DT1383" s="1"/>
    </row>
    <row r="1384" spans="1:124" ht="12.75" x14ac:dyDescent="0.2">
      <c r="A1384" s="111">
        <f t="shared" si="663"/>
        <v>45649</v>
      </c>
      <c r="B1384" s="112">
        <f t="shared" si="656"/>
        <v>0</v>
      </c>
      <c r="C1384" s="112">
        <f t="shared" si="669"/>
        <v>0</v>
      </c>
      <c r="D1384" s="113">
        <f t="shared" si="664"/>
        <v>5692.31</v>
      </c>
      <c r="E1384" s="114">
        <f t="shared" ref="E1384:E1447" si="677">IF($K1384=1,VLOOKUP($A1383,$AO$10:$AS$131,4),E1383)</f>
        <v>5739.56</v>
      </c>
      <c r="F1384" s="115">
        <f t="shared" ref="F1384:F1447" si="678">IF($K1384=1,VLOOKUP($A1383,$AO$10:$AS$131,5),F1383)</f>
        <v>45616</v>
      </c>
      <c r="G1384" s="116">
        <f t="shared" si="657"/>
        <v>8.3006723105383262E-3</v>
      </c>
      <c r="H1384" s="117">
        <f t="shared" si="665"/>
        <v>45677</v>
      </c>
      <c r="I1384" s="117">
        <f t="shared" si="658"/>
        <v>45677</v>
      </c>
      <c r="J1384" s="118">
        <f t="shared" si="666"/>
        <v>19</v>
      </c>
      <c r="K1384" s="118">
        <f t="shared" si="655"/>
        <v>1</v>
      </c>
      <c r="L1384" s="8">
        <f t="shared" si="667"/>
        <v>1.0004351600000001</v>
      </c>
      <c r="M1384" s="119">
        <f t="shared" si="654"/>
        <v>1.0083006699999999</v>
      </c>
      <c r="N1384" s="119">
        <f t="shared" si="674"/>
        <v>1.4363573292548841</v>
      </c>
      <c r="O1384" s="112">
        <f t="shared" si="653"/>
        <v>1.43698237</v>
      </c>
      <c r="P1384" s="112">
        <f t="shared" si="659"/>
        <v>0</v>
      </c>
      <c r="Q1384" s="162">
        <f t="shared" si="670"/>
        <v>0</v>
      </c>
      <c r="R1384" s="30">
        <f t="shared" si="671"/>
        <v>0</v>
      </c>
      <c r="S1384" s="112">
        <f t="shared" si="676"/>
        <v>0</v>
      </c>
      <c r="T1384" s="122">
        <f t="shared" si="668"/>
        <v>0.20100000000000001</v>
      </c>
      <c r="U1384" s="120">
        <f t="shared" si="675"/>
        <v>1</v>
      </c>
      <c r="V1384" s="120">
        <v>252</v>
      </c>
      <c r="W1384" s="119">
        <f t="shared" si="660"/>
        <v>1.000727068</v>
      </c>
      <c r="X1384" s="112">
        <f t="shared" si="661"/>
        <v>0</v>
      </c>
      <c r="Y1384" s="112">
        <f t="shared" si="662"/>
        <v>0</v>
      </c>
      <c r="Z1384" s="125" t="str">
        <f t="shared" si="672"/>
        <v>A+J=</v>
      </c>
      <c r="AA1384" s="117">
        <f t="shared" si="673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4"/>
      <c r="DO1384" s="1"/>
      <c r="DP1384" s="1"/>
      <c r="DQ1384" s="1"/>
      <c r="DR1384" s="1"/>
      <c r="DS1384" s="1"/>
      <c r="DT1384" s="1"/>
    </row>
    <row r="1385" spans="1:124" ht="12.75" x14ac:dyDescent="0.2">
      <c r="A1385" s="111">
        <f t="shared" si="663"/>
        <v>45650</v>
      </c>
      <c r="B1385" s="112">
        <f t="shared" si="656"/>
        <v>0</v>
      </c>
      <c r="C1385" s="112">
        <f t="shared" si="669"/>
        <v>0</v>
      </c>
      <c r="D1385" s="113">
        <f t="shared" si="664"/>
        <v>5692.31</v>
      </c>
      <c r="E1385" s="114">
        <f t="shared" si="677"/>
        <v>5739.56</v>
      </c>
      <c r="F1385" s="115">
        <f t="shared" si="678"/>
        <v>45616</v>
      </c>
      <c r="G1385" s="116">
        <f t="shared" si="657"/>
        <v>8.3006723105383262E-3</v>
      </c>
      <c r="H1385" s="117">
        <f t="shared" si="665"/>
        <v>45677</v>
      </c>
      <c r="I1385" s="117">
        <f t="shared" si="658"/>
        <v>45677</v>
      </c>
      <c r="J1385" s="118">
        <f t="shared" si="666"/>
        <v>19</v>
      </c>
      <c r="K1385" s="118">
        <f t="shared" si="655"/>
        <v>2</v>
      </c>
      <c r="L1385" s="8">
        <f t="shared" si="667"/>
        <v>1.0008705200000001</v>
      </c>
      <c r="M1385" s="119">
        <f t="shared" si="654"/>
        <v>1.0083006699999999</v>
      </c>
      <c r="N1385" s="119">
        <f t="shared" si="674"/>
        <v>1.4363573292548841</v>
      </c>
      <c r="O1385" s="112">
        <f t="shared" ref="O1385:O1448" si="679">TRUNC(TRUNC((L1385*N1385),15),8)</f>
        <v>1.4376077</v>
      </c>
      <c r="P1385" s="112">
        <f t="shared" si="659"/>
        <v>0</v>
      </c>
      <c r="Q1385" s="162">
        <f t="shared" si="670"/>
        <v>0</v>
      </c>
      <c r="R1385" s="30">
        <f t="shared" si="671"/>
        <v>0</v>
      </c>
      <c r="S1385" s="112">
        <f t="shared" si="676"/>
        <v>0</v>
      </c>
      <c r="T1385" s="122">
        <f t="shared" si="668"/>
        <v>0.20100000000000001</v>
      </c>
      <c r="U1385" s="120">
        <f t="shared" si="675"/>
        <v>2</v>
      </c>
      <c r="V1385" s="120">
        <v>252</v>
      </c>
      <c r="W1385" s="119">
        <f t="shared" si="660"/>
        <v>1.0014546639999999</v>
      </c>
      <c r="X1385" s="112">
        <f t="shared" si="661"/>
        <v>0</v>
      </c>
      <c r="Y1385" s="112">
        <f t="shared" si="662"/>
        <v>0</v>
      </c>
      <c r="Z1385" s="125" t="str">
        <f t="shared" si="672"/>
        <v>A+J=</v>
      </c>
      <c r="AA1385" s="117">
        <f t="shared" si="673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4"/>
      <c r="DO1385" s="1"/>
      <c r="DP1385" s="1"/>
      <c r="DQ1385" s="1"/>
      <c r="DR1385" s="1"/>
      <c r="DS1385" s="1"/>
      <c r="DT1385" s="1"/>
    </row>
    <row r="1386" spans="1:124" ht="12.75" x14ac:dyDescent="0.2">
      <c r="A1386" s="111">
        <f t="shared" si="663"/>
        <v>45651</v>
      </c>
      <c r="B1386" s="112">
        <f t="shared" si="656"/>
        <v>0</v>
      </c>
      <c r="C1386" s="112">
        <f t="shared" si="669"/>
        <v>0</v>
      </c>
      <c r="D1386" s="113">
        <f t="shared" si="664"/>
        <v>5692.31</v>
      </c>
      <c r="E1386" s="114">
        <f t="shared" si="677"/>
        <v>5739.56</v>
      </c>
      <c r="F1386" s="115">
        <f t="shared" si="678"/>
        <v>45616</v>
      </c>
      <c r="G1386" s="116">
        <f t="shared" si="657"/>
        <v>8.3006723105383262E-3</v>
      </c>
      <c r="H1386" s="117">
        <f t="shared" si="665"/>
        <v>45677</v>
      </c>
      <c r="I1386" s="117">
        <f t="shared" si="658"/>
        <v>45677</v>
      </c>
      <c r="J1386" s="118">
        <f t="shared" si="666"/>
        <v>19</v>
      </c>
      <c r="K1386" s="118">
        <f t="shared" si="655"/>
        <v>3</v>
      </c>
      <c r="L1386" s="8">
        <f t="shared" si="667"/>
        <v>1.00130607</v>
      </c>
      <c r="M1386" s="119">
        <f t="shared" ref="M1386:M1449" si="680">IF(I1386&gt;I1385,L1385,M1385)</f>
        <v>1.0083006699999999</v>
      </c>
      <c r="N1386" s="119">
        <f t="shared" si="674"/>
        <v>1.4363573292548841</v>
      </c>
      <c r="O1386" s="112">
        <f t="shared" si="679"/>
        <v>1.43823331</v>
      </c>
      <c r="P1386" s="112">
        <f t="shared" si="659"/>
        <v>0</v>
      </c>
      <c r="Q1386" s="162">
        <f t="shared" si="670"/>
        <v>0</v>
      </c>
      <c r="R1386" s="30">
        <f t="shared" si="671"/>
        <v>0</v>
      </c>
      <c r="S1386" s="112">
        <f t="shared" si="676"/>
        <v>0</v>
      </c>
      <c r="T1386" s="122">
        <f t="shared" si="668"/>
        <v>0.20100000000000001</v>
      </c>
      <c r="U1386" s="120">
        <f t="shared" si="675"/>
        <v>3</v>
      </c>
      <c r="V1386" s="120">
        <v>252</v>
      </c>
      <c r="W1386" s="119">
        <f t="shared" si="660"/>
        <v>1.00218279</v>
      </c>
      <c r="X1386" s="112">
        <f t="shared" si="661"/>
        <v>0</v>
      </c>
      <c r="Y1386" s="112">
        <f t="shared" si="662"/>
        <v>0</v>
      </c>
      <c r="Z1386" s="125" t="str">
        <f t="shared" si="672"/>
        <v>A+J=</v>
      </c>
      <c r="AA1386" s="117">
        <f t="shared" si="673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4"/>
      <c r="DO1386" s="1"/>
      <c r="DP1386" s="1"/>
      <c r="DQ1386" s="1"/>
      <c r="DR1386" s="1"/>
      <c r="DS1386" s="1"/>
      <c r="DT1386" s="1"/>
    </row>
    <row r="1387" spans="1:124" ht="12.75" x14ac:dyDescent="0.2">
      <c r="A1387" s="111">
        <f t="shared" si="663"/>
        <v>45652</v>
      </c>
      <c r="B1387" s="112">
        <f t="shared" si="656"/>
        <v>0</v>
      </c>
      <c r="C1387" s="112">
        <f t="shared" si="669"/>
        <v>0</v>
      </c>
      <c r="D1387" s="113">
        <f t="shared" si="664"/>
        <v>5692.31</v>
      </c>
      <c r="E1387" s="114">
        <f t="shared" si="677"/>
        <v>5739.56</v>
      </c>
      <c r="F1387" s="115">
        <f t="shared" si="678"/>
        <v>45616</v>
      </c>
      <c r="G1387" s="116">
        <f t="shared" si="657"/>
        <v>8.3006723105383262E-3</v>
      </c>
      <c r="H1387" s="117">
        <f t="shared" si="665"/>
        <v>45677</v>
      </c>
      <c r="I1387" s="117">
        <f t="shared" si="658"/>
        <v>45677</v>
      </c>
      <c r="J1387" s="118">
        <f t="shared" si="666"/>
        <v>19</v>
      </c>
      <c r="K1387" s="118">
        <f t="shared" si="655"/>
        <v>3</v>
      </c>
      <c r="L1387" s="8">
        <f t="shared" si="667"/>
        <v>1.00130607</v>
      </c>
      <c r="M1387" s="119">
        <f t="shared" si="680"/>
        <v>1.0083006699999999</v>
      </c>
      <c r="N1387" s="119">
        <f t="shared" si="674"/>
        <v>1.4363573292548841</v>
      </c>
      <c r="O1387" s="112">
        <f t="shared" si="679"/>
        <v>1.43823331</v>
      </c>
      <c r="P1387" s="112">
        <f t="shared" si="659"/>
        <v>0</v>
      </c>
      <c r="Q1387" s="162">
        <f t="shared" si="670"/>
        <v>0</v>
      </c>
      <c r="R1387" s="30">
        <f t="shared" si="671"/>
        <v>0</v>
      </c>
      <c r="S1387" s="112">
        <f t="shared" si="676"/>
        <v>0</v>
      </c>
      <c r="T1387" s="122">
        <f t="shared" si="668"/>
        <v>0.20100000000000001</v>
      </c>
      <c r="U1387" s="120">
        <f t="shared" si="675"/>
        <v>3</v>
      </c>
      <c r="V1387" s="120">
        <v>252</v>
      </c>
      <c r="W1387" s="119">
        <f t="shared" si="660"/>
        <v>1.00218279</v>
      </c>
      <c r="X1387" s="112">
        <f t="shared" si="661"/>
        <v>0</v>
      </c>
      <c r="Y1387" s="112">
        <f t="shared" si="662"/>
        <v>0</v>
      </c>
      <c r="Z1387" s="125" t="str">
        <f t="shared" si="672"/>
        <v>A+J=</v>
      </c>
      <c r="AA1387" s="117">
        <f t="shared" si="673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4"/>
      <c r="DO1387" s="1"/>
      <c r="DP1387" s="1"/>
      <c r="DQ1387" s="1"/>
      <c r="DR1387" s="1"/>
      <c r="DS1387" s="1"/>
      <c r="DT1387" s="1"/>
    </row>
    <row r="1388" spans="1:124" ht="12.75" x14ac:dyDescent="0.2">
      <c r="A1388" s="111">
        <f t="shared" si="663"/>
        <v>45653</v>
      </c>
      <c r="B1388" s="112">
        <f t="shared" si="656"/>
        <v>0</v>
      </c>
      <c r="C1388" s="112">
        <f t="shared" si="669"/>
        <v>0</v>
      </c>
      <c r="D1388" s="113">
        <f t="shared" si="664"/>
        <v>5692.31</v>
      </c>
      <c r="E1388" s="114">
        <f t="shared" si="677"/>
        <v>5739.56</v>
      </c>
      <c r="F1388" s="115">
        <f t="shared" si="678"/>
        <v>45616</v>
      </c>
      <c r="G1388" s="116">
        <f t="shared" si="657"/>
        <v>8.3006723105383262E-3</v>
      </c>
      <c r="H1388" s="117">
        <f t="shared" si="665"/>
        <v>45677</v>
      </c>
      <c r="I1388" s="117">
        <f t="shared" si="658"/>
        <v>45677</v>
      </c>
      <c r="J1388" s="118">
        <f t="shared" si="666"/>
        <v>19</v>
      </c>
      <c r="K1388" s="118">
        <f t="shared" si="655"/>
        <v>4</v>
      </c>
      <c r="L1388" s="8">
        <f t="shared" si="667"/>
        <v>1.00174181</v>
      </c>
      <c r="M1388" s="119">
        <f t="shared" si="680"/>
        <v>1.0083006699999999</v>
      </c>
      <c r="N1388" s="119">
        <f t="shared" si="674"/>
        <v>1.4363573292548841</v>
      </c>
      <c r="O1388" s="112">
        <f t="shared" si="679"/>
        <v>1.4388591900000001</v>
      </c>
      <c r="P1388" s="112">
        <f t="shared" si="659"/>
        <v>0</v>
      </c>
      <c r="Q1388" s="162">
        <f t="shared" si="670"/>
        <v>0</v>
      </c>
      <c r="R1388" s="30">
        <f t="shared" si="671"/>
        <v>0</v>
      </c>
      <c r="S1388" s="112">
        <f t="shared" si="676"/>
        <v>0</v>
      </c>
      <c r="T1388" s="122">
        <f t="shared" si="668"/>
        <v>0.20100000000000001</v>
      </c>
      <c r="U1388" s="120">
        <f t="shared" si="675"/>
        <v>4</v>
      </c>
      <c r="V1388" s="120">
        <v>252</v>
      </c>
      <c r="W1388" s="119">
        <f t="shared" si="660"/>
        <v>1.0029114450000001</v>
      </c>
      <c r="X1388" s="112">
        <f t="shared" si="661"/>
        <v>0</v>
      </c>
      <c r="Y1388" s="112">
        <f t="shared" si="662"/>
        <v>0</v>
      </c>
      <c r="Z1388" s="125" t="str">
        <f t="shared" si="672"/>
        <v>A+J=</v>
      </c>
      <c r="AA1388" s="117">
        <f t="shared" si="673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4"/>
      <c r="DO1388" s="1"/>
      <c r="DP1388" s="1"/>
      <c r="DQ1388" s="1"/>
      <c r="DR1388" s="1"/>
      <c r="DS1388" s="1"/>
      <c r="DT1388" s="1"/>
    </row>
    <row r="1389" spans="1:124" ht="12.75" x14ac:dyDescent="0.2">
      <c r="A1389" s="111">
        <f t="shared" si="663"/>
        <v>45654</v>
      </c>
      <c r="B1389" s="112">
        <f t="shared" si="656"/>
        <v>0</v>
      </c>
      <c r="C1389" s="112">
        <f t="shared" si="669"/>
        <v>0</v>
      </c>
      <c r="D1389" s="113">
        <f t="shared" si="664"/>
        <v>5692.31</v>
      </c>
      <c r="E1389" s="114">
        <f t="shared" si="677"/>
        <v>5739.56</v>
      </c>
      <c r="F1389" s="115">
        <f t="shared" si="678"/>
        <v>45616</v>
      </c>
      <c r="G1389" s="116">
        <f t="shared" si="657"/>
        <v>8.3006723105383262E-3</v>
      </c>
      <c r="H1389" s="117">
        <f t="shared" si="665"/>
        <v>45677</v>
      </c>
      <c r="I1389" s="117">
        <f t="shared" si="658"/>
        <v>45677</v>
      </c>
      <c r="J1389" s="118">
        <f t="shared" si="666"/>
        <v>19</v>
      </c>
      <c r="K1389" s="118">
        <f t="shared" si="655"/>
        <v>5</v>
      </c>
      <c r="L1389" s="8">
        <f t="shared" si="667"/>
        <v>1.0021777300000001</v>
      </c>
      <c r="M1389" s="119">
        <f t="shared" si="680"/>
        <v>1.0083006699999999</v>
      </c>
      <c r="N1389" s="119">
        <f t="shared" si="674"/>
        <v>1.4363573292548841</v>
      </c>
      <c r="O1389" s="112">
        <f t="shared" si="679"/>
        <v>1.43948532</v>
      </c>
      <c r="P1389" s="112">
        <f t="shared" si="659"/>
        <v>0</v>
      </c>
      <c r="Q1389" s="162">
        <f t="shared" si="670"/>
        <v>0</v>
      </c>
      <c r="R1389" s="30">
        <f t="shared" si="671"/>
        <v>0</v>
      </c>
      <c r="S1389" s="112">
        <f t="shared" si="676"/>
        <v>0</v>
      </c>
      <c r="T1389" s="122">
        <f t="shared" si="668"/>
        <v>0.20100000000000001</v>
      </c>
      <c r="U1389" s="120">
        <f t="shared" si="675"/>
        <v>5</v>
      </c>
      <c r="V1389" s="120">
        <v>252</v>
      </c>
      <c r="W1389" s="119">
        <f t="shared" si="660"/>
        <v>1.00364063</v>
      </c>
      <c r="X1389" s="112">
        <f t="shared" si="661"/>
        <v>0</v>
      </c>
      <c r="Y1389" s="112">
        <f t="shared" si="662"/>
        <v>0</v>
      </c>
      <c r="Z1389" s="125" t="str">
        <f t="shared" si="672"/>
        <v>A+J=</v>
      </c>
      <c r="AA1389" s="117">
        <f t="shared" si="673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4"/>
      <c r="DO1389" s="1"/>
      <c r="DP1389" s="1"/>
      <c r="DQ1389" s="1"/>
      <c r="DR1389" s="1"/>
      <c r="DS1389" s="1"/>
      <c r="DT1389" s="1"/>
    </row>
    <row r="1390" spans="1:124" ht="12.75" x14ac:dyDescent="0.2">
      <c r="A1390" s="111">
        <f t="shared" si="663"/>
        <v>45655</v>
      </c>
      <c r="B1390" s="112">
        <f t="shared" si="656"/>
        <v>0</v>
      </c>
      <c r="C1390" s="112">
        <f t="shared" si="669"/>
        <v>0</v>
      </c>
      <c r="D1390" s="113">
        <f t="shared" si="664"/>
        <v>5692.31</v>
      </c>
      <c r="E1390" s="114">
        <f t="shared" si="677"/>
        <v>5739.56</v>
      </c>
      <c r="F1390" s="115">
        <f t="shared" si="678"/>
        <v>45616</v>
      </c>
      <c r="G1390" s="116">
        <f t="shared" si="657"/>
        <v>8.3006723105383262E-3</v>
      </c>
      <c r="H1390" s="117">
        <f t="shared" si="665"/>
        <v>45677</v>
      </c>
      <c r="I1390" s="117">
        <f t="shared" si="658"/>
        <v>45677</v>
      </c>
      <c r="J1390" s="118">
        <f t="shared" si="666"/>
        <v>19</v>
      </c>
      <c r="K1390" s="118">
        <f t="shared" ref="K1390:K1453" si="681">(J1390-(NETWORKDAYS(A1390,I1390,AD$148:AD$502)-1))</f>
        <v>5</v>
      </c>
      <c r="L1390" s="8">
        <f t="shared" si="667"/>
        <v>1.0021777300000001</v>
      </c>
      <c r="M1390" s="119">
        <f t="shared" si="680"/>
        <v>1.0083006699999999</v>
      </c>
      <c r="N1390" s="119">
        <f t="shared" si="674"/>
        <v>1.4363573292548841</v>
      </c>
      <c r="O1390" s="112">
        <f t="shared" si="679"/>
        <v>1.43948532</v>
      </c>
      <c r="P1390" s="112">
        <f t="shared" si="659"/>
        <v>0</v>
      </c>
      <c r="Q1390" s="162">
        <f t="shared" si="670"/>
        <v>0</v>
      </c>
      <c r="R1390" s="30">
        <f t="shared" si="671"/>
        <v>0</v>
      </c>
      <c r="S1390" s="112">
        <f t="shared" si="676"/>
        <v>0</v>
      </c>
      <c r="T1390" s="122">
        <f t="shared" si="668"/>
        <v>0.20100000000000001</v>
      </c>
      <c r="U1390" s="120">
        <f t="shared" si="675"/>
        <v>5</v>
      </c>
      <c r="V1390" s="120">
        <v>252</v>
      </c>
      <c r="W1390" s="119">
        <f t="shared" si="660"/>
        <v>1.00364063</v>
      </c>
      <c r="X1390" s="112">
        <f t="shared" si="661"/>
        <v>0</v>
      </c>
      <c r="Y1390" s="112">
        <f t="shared" si="662"/>
        <v>0</v>
      </c>
      <c r="Z1390" s="125" t="str">
        <f t="shared" si="672"/>
        <v>A+J=</v>
      </c>
      <c r="AA1390" s="117">
        <f t="shared" si="673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4"/>
      <c r="DO1390" s="1"/>
      <c r="DP1390" s="1"/>
      <c r="DQ1390" s="1"/>
      <c r="DR1390" s="1"/>
      <c r="DS1390" s="1"/>
      <c r="DT1390" s="1"/>
    </row>
    <row r="1391" spans="1:124" ht="12.75" x14ac:dyDescent="0.2">
      <c r="A1391" s="111">
        <f t="shared" si="663"/>
        <v>45656</v>
      </c>
      <c r="B1391" s="112">
        <f t="shared" si="656"/>
        <v>0</v>
      </c>
      <c r="C1391" s="112">
        <f t="shared" si="669"/>
        <v>0</v>
      </c>
      <c r="D1391" s="113">
        <f t="shared" si="664"/>
        <v>5692.31</v>
      </c>
      <c r="E1391" s="114">
        <f t="shared" si="677"/>
        <v>5739.56</v>
      </c>
      <c r="F1391" s="115">
        <f t="shared" si="678"/>
        <v>45616</v>
      </c>
      <c r="G1391" s="116">
        <f t="shared" si="657"/>
        <v>8.3006723105383262E-3</v>
      </c>
      <c r="H1391" s="117">
        <f t="shared" si="665"/>
        <v>45677</v>
      </c>
      <c r="I1391" s="117">
        <f t="shared" si="658"/>
        <v>45677</v>
      </c>
      <c r="J1391" s="118">
        <f t="shared" si="666"/>
        <v>19</v>
      </c>
      <c r="K1391" s="118">
        <f t="shared" si="681"/>
        <v>5</v>
      </c>
      <c r="L1391" s="8">
        <f t="shared" si="667"/>
        <v>1.0021777300000001</v>
      </c>
      <c r="M1391" s="119">
        <f t="shared" si="680"/>
        <v>1.0083006699999999</v>
      </c>
      <c r="N1391" s="119">
        <f t="shared" si="674"/>
        <v>1.4363573292548841</v>
      </c>
      <c r="O1391" s="112">
        <f t="shared" si="679"/>
        <v>1.43948532</v>
      </c>
      <c r="P1391" s="112">
        <f t="shared" si="659"/>
        <v>0</v>
      </c>
      <c r="Q1391" s="162">
        <f t="shared" si="670"/>
        <v>0</v>
      </c>
      <c r="R1391" s="30">
        <f t="shared" si="671"/>
        <v>0</v>
      </c>
      <c r="S1391" s="112">
        <f t="shared" si="676"/>
        <v>0</v>
      </c>
      <c r="T1391" s="122">
        <f t="shared" si="668"/>
        <v>0.20100000000000001</v>
      </c>
      <c r="U1391" s="120">
        <f t="shared" si="675"/>
        <v>5</v>
      </c>
      <c r="V1391" s="120">
        <v>252</v>
      </c>
      <c r="W1391" s="119">
        <f t="shared" si="660"/>
        <v>1.00364063</v>
      </c>
      <c r="X1391" s="112">
        <f t="shared" si="661"/>
        <v>0</v>
      </c>
      <c r="Y1391" s="112">
        <f t="shared" si="662"/>
        <v>0</v>
      </c>
      <c r="Z1391" s="125" t="str">
        <f t="shared" si="672"/>
        <v>A+J=</v>
      </c>
      <c r="AA1391" s="117">
        <f t="shared" si="673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4"/>
      <c r="DO1391" s="1"/>
      <c r="DP1391" s="1"/>
      <c r="DQ1391" s="1"/>
      <c r="DR1391" s="1"/>
      <c r="DS1391" s="1"/>
      <c r="DT1391" s="1"/>
    </row>
    <row r="1392" spans="1:124" ht="12.75" x14ac:dyDescent="0.2">
      <c r="A1392" s="111">
        <f t="shared" si="663"/>
        <v>45657</v>
      </c>
      <c r="B1392" s="112">
        <f t="shared" si="656"/>
        <v>0</v>
      </c>
      <c r="C1392" s="112">
        <f t="shared" si="669"/>
        <v>0</v>
      </c>
      <c r="D1392" s="113">
        <f t="shared" si="664"/>
        <v>5692.31</v>
      </c>
      <c r="E1392" s="114">
        <f t="shared" si="677"/>
        <v>5739.56</v>
      </c>
      <c r="F1392" s="115">
        <f t="shared" si="678"/>
        <v>45616</v>
      </c>
      <c r="G1392" s="116">
        <f t="shared" si="657"/>
        <v>8.3006723105383262E-3</v>
      </c>
      <c r="H1392" s="117">
        <f t="shared" si="665"/>
        <v>45677</v>
      </c>
      <c r="I1392" s="117">
        <f t="shared" si="658"/>
        <v>45677</v>
      </c>
      <c r="J1392" s="118">
        <f t="shared" si="666"/>
        <v>19</v>
      </c>
      <c r="K1392" s="118">
        <f t="shared" si="681"/>
        <v>6</v>
      </c>
      <c r="L1392" s="8">
        <f t="shared" si="667"/>
        <v>1.0026138499999999</v>
      </c>
      <c r="M1392" s="119">
        <f t="shared" si="680"/>
        <v>1.0083006699999999</v>
      </c>
      <c r="N1392" s="119">
        <f t="shared" si="674"/>
        <v>1.4363573292548841</v>
      </c>
      <c r="O1392" s="112">
        <f t="shared" si="679"/>
        <v>1.44011175</v>
      </c>
      <c r="P1392" s="112">
        <f t="shared" si="659"/>
        <v>0</v>
      </c>
      <c r="Q1392" s="162">
        <f t="shared" si="670"/>
        <v>0</v>
      </c>
      <c r="R1392" s="30">
        <f t="shared" si="671"/>
        <v>0</v>
      </c>
      <c r="S1392" s="112">
        <f t="shared" si="676"/>
        <v>0</v>
      </c>
      <c r="T1392" s="122">
        <f t="shared" si="668"/>
        <v>0.20100000000000001</v>
      </c>
      <c r="U1392" s="120">
        <f t="shared" si="675"/>
        <v>6</v>
      </c>
      <c r="V1392" s="120">
        <v>252</v>
      </c>
      <c r="W1392" s="119">
        <f t="shared" si="660"/>
        <v>1.0043703450000001</v>
      </c>
      <c r="X1392" s="112">
        <f t="shared" si="661"/>
        <v>0</v>
      </c>
      <c r="Y1392" s="112">
        <f t="shared" si="662"/>
        <v>0</v>
      </c>
      <c r="Z1392" s="125" t="str">
        <f t="shared" si="672"/>
        <v>A+J=</v>
      </c>
      <c r="AA1392" s="117">
        <f t="shared" si="673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4"/>
      <c r="DO1392" s="1"/>
      <c r="DP1392" s="1"/>
      <c r="DQ1392" s="1"/>
      <c r="DR1392" s="1"/>
      <c r="DS1392" s="1"/>
      <c r="DT1392" s="1"/>
    </row>
    <row r="1393" spans="1:124" ht="12.75" x14ac:dyDescent="0.2">
      <c r="A1393" s="111">
        <f t="shared" si="663"/>
        <v>45658</v>
      </c>
      <c r="B1393" s="112">
        <f t="shared" si="656"/>
        <v>0</v>
      </c>
      <c r="C1393" s="112">
        <f t="shared" si="669"/>
        <v>0</v>
      </c>
      <c r="D1393" s="113">
        <f t="shared" si="664"/>
        <v>5692.31</v>
      </c>
      <c r="E1393" s="114">
        <f t="shared" si="677"/>
        <v>5739.56</v>
      </c>
      <c r="F1393" s="115">
        <f t="shared" si="678"/>
        <v>45616</v>
      </c>
      <c r="G1393" s="116">
        <f t="shared" si="657"/>
        <v>8.3006723105383262E-3</v>
      </c>
      <c r="H1393" s="117">
        <f t="shared" si="665"/>
        <v>45677</v>
      </c>
      <c r="I1393" s="117">
        <f t="shared" si="658"/>
        <v>45677</v>
      </c>
      <c r="J1393" s="118">
        <f t="shared" si="666"/>
        <v>19</v>
      </c>
      <c r="K1393" s="118">
        <f t="shared" si="681"/>
        <v>7</v>
      </c>
      <c r="L1393" s="8">
        <f t="shared" si="667"/>
        <v>1.0030501599999999</v>
      </c>
      <c r="M1393" s="119">
        <f t="shared" si="680"/>
        <v>1.0083006699999999</v>
      </c>
      <c r="N1393" s="119">
        <f t="shared" si="674"/>
        <v>1.4363573292548841</v>
      </c>
      <c r="O1393" s="112">
        <f t="shared" si="679"/>
        <v>1.4407384400000001</v>
      </c>
      <c r="P1393" s="112">
        <f t="shared" si="659"/>
        <v>0</v>
      </c>
      <c r="Q1393" s="162">
        <f t="shared" si="670"/>
        <v>0</v>
      </c>
      <c r="R1393" s="30">
        <f t="shared" si="671"/>
        <v>0</v>
      </c>
      <c r="S1393" s="112">
        <f t="shared" si="676"/>
        <v>0</v>
      </c>
      <c r="T1393" s="122">
        <f t="shared" si="668"/>
        <v>0.20100000000000001</v>
      </c>
      <c r="U1393" s="120">
        <f t="shared" si="675"/>
        <v>7</v>
      </c>
      <c r="V1393" s="120">
        <v>252</v>
      </c>
      <c r="W1393" s="119">
        <f t="shared" si="660"/>
        <v>1.0051005900000001</v>
      </c>
      <c r="X1393" s="112">
        <f t="shared" si="661"/>
        <v>0</v>
      </c>
      <c r="Y1393" s="112">
        <f t="shared" si="662"/>
        <v>0</v>
      </c>
      <c r="Z1393" s="125" t="str">
        <f t="shared" si="672"/>
        <v>A+J=</v>
      </c>
      <c r="AA1393" s="117">
        <f t="shared" si="673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4"/>
      <c r="DO1393" s="1"/>
      <c r="DP1393" s="1"/>
      <c r="DQ1393" s="1"/>
      <c r="DR1393" s="1"/>
      <c r="DS1393" s="1"/>
      <c r="DT1393" s="1"/>
    </row>
    <row r="1394" spans="1:124" ht="12.75" x14ac:dyDescent="0.2">
      <c r="A1394" s="111">
        <f t="shared" si="663"/>
        <v>45659</v>
      </c>
      <c r="B1394" s="112">
        <f t="shared" si="656"/>
        <v>0</v>
      </c>
      <c r="C1394" s="112">
        <f t="shared" si="669"/>
        <v>0</v>
      </c>
      <c r="D1394" s="113">
        <f t="shared" si="664"/>
        <v>5692.31</v>
      </c>
      <c r="E1394" s="114">
        <f t="shared" si="677"/>
        <v>5739.56</v>
      </c>
      <c r="F1394" s="115">
        <f t="shared" si="678"/>
        <v>45616</v>
      </c>
      <c r="G1394" s="116">
        <f t="shared" si="657"/>
        <v>8.3006723105383262E-3</v>
      </c>
      <c r="H1394" s="117">
        <f t="shared" si="665"/>
        <v>45677</v>
      </c>
      <c r="I1394" s="117">
        <f t="shared" si="658"/>
        <v>45677</v>
      </c>
      <c r="J1394" s="118">
        <f t="shared" si="666"/>
        <v>19</v>
      </c>
      <c r="K1394" s="118">
        <f t="shared" si="681"/>
        <v>7</v>
      </c>
      <c r="L1394" s="8">
        <f t="shared" si="667"/>
        <v>1.0030501599999999</v>
      </c>
      <c r="M1394" s="119">
        <f t="shared" si="680"/>
        <v>1.0083006699999999</v>
      </c>
      <c r="N1394" s="119">
        <f t="shared" si="674"/>
        <v>1.4363573292548841</v>
      </c>
      <c r="O1394" s="112">
        <f t="shared" si="679"/>
        <v>1.4407384400000001</v>
      </c>
      <c r="P1394" s="112">
        <f t="shared" si="659"/>
        <v>0</v>
      </c>
      <c r="Q1394" s="162">
        <f t="shared" si="670"/>
        <v>0</v>
      </c>
      <c r="R1394" s="30">
        <f t="shared" si="671"/>
        <v>0</v>
      </c>
      <c r="S1394" s="112">
        <f t="shared" si="676"/>
        <v>0</v>
      </c>
      <c r="T1394" s="122">
        <f t="shared" si="668"/>
        <v>0.20100000000000001</v>
      </c>
      <c r="U1394" s="120">
        <f t="shared" si="675"/>
        <v>7</v>
      </c>
      <c r="V1394" s="120">
        <v>252</v>
      </c>
      <c r="W1394" s="119">
        <f t="shared" si="660"/>
        <v>1.0051005900000001</v>
      </c>
      <c r="X1394" s="112">
        <f t="shared" si="661"/>
        <v>0</v>
      </c>
      <c r="Y1394" s="112">
        <f t="shared" si="662"/>
        <v>0</v>
      </c>
      <c r="Z1394" s="125" t="str">
        <f t="shared" si="672"/>
        <v>A+J=</v>
      </c>
      <c r="AA1394" s="117">
        <f t="shared" si="673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4"/>
      <c r="DO1394" s="1"/>
      <c r="DP1394" s="1"/>
      <c r="DQ1394" s="1"/>
      <c r="DR1394" s="1"/>
      <c r="DS1394" s="1"/>
      <c r="DT1394" s="1"/>
    </row>
    <row r="1395" spans="1:124" ht="12.75" x14ac:dyDescent="0.2">
      <c r="A1395" s="111">
        <f t="shared" si="663"/>
        <v>45660</v>
      </c>
      <c r="B1395" s="112">
        <f t="shared" si="656"/>
        <v>0</v>
      </c>
      <c r="C1395" s="112">
        <f t="shared" si="669"/>
        <v>0</v>
      </c>
      <c r="D1395" s="113">
        <f t="shared" si="664"/>
        <v>5692.31</v>
      </c>
      <c r="E1395" s="114">
        <f t="shared" si="677"/>
        <v>5739.56</v>
      </c>
      <c r="F1395" s="115">
        <f t="shared" si="678"/>
        <v>45616</v>
      </c>
      <c r="G1395" s="116">
        <f t="shared" si="657"/>
        <v>8.3006723105383262E-3</v>
      </c>
      <c r="H1395" s="117">
        <f t="shared" si="665"/>
        <v>45677</v>
      </c>
      <c r="I1395" s="117">
        <f t="shared" si="658"/>
        <v>45677</v>
      </c>
      <c r="J1395" s="118">
        <f t="shared" si="666"/>
        <v>19</v>
      </c>
      <c r="K1395" s="118">
        <f t="shared" si="681"/>
        <v>8</v>
      </c>
      <c r="L1395" s="8">
        <f t="shared" si="667"/>
        <v>1.0034866499999999</v>
      </c>
      <c r="M1395" s="119">
        <f t="shared" si="680"/>
        <v>1.0083006699999999</v>
      </c>
      <c r="N1395" s="119">
        <f t="shared" si="674"/>
        <v>1.4363573292548841</v>
      </c>
      <c r="O1395" s="112">
        <f t="shared" si="679"/>
        <v>1.4413654</v>
      </c>
      <c r="P1395" s="112">
        <f t="shared" si="659"/>
        <v>0</v>
      </c>
      <c r="Q1395" s="162">
        <f t="shared" si="670"/>
        <v>0</v>
      </c>
      <c r="R1395" s="30">
        <f t="shared" si="671"/>
        <v>0</v>
      </c>
      <c r="S1395" s="112">
        <f t="shared" si="676"/>
        <v>0</v>
      </c>
      <c r="T1395" s="122">
        <f t="shared" si="668"/>
        <v>0.20100000000000001</v>
      </c>
      <c r="U1395" s="120">
        <f t="shared" si="675"/>
        <v>8</v>
      </c>
      <c r="V1395" s="120">
        <v>252</v>
      </c>
      <c r="W1395" s="119">
        <f t="shared" si="660"/>
        <v>1.005831366</v>
      </c>
      <c r="X1395" s="112">
        <f t="shared" si="661"/>
        <v>0</v>
      </c>
      <c r="Y1395" s="112">
        <f t="shared" si="662"/>
        <v>0</v>
      </c>
      <c r="Z1395" s="125" t="str">
        <f t="shared" si="672"/>
        <v>A+J=</v>
      </c>
      <c r="AA1395" s="117">
        <f t="shared" si="673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4"/>
      <c r="DO1395" s="1"/>
      <c r="DP1395" s="1"/>
      <c r="DQ1395" s="1"/>
      <c r="DR1395" s="1"/>
      <c r="DS1395" s="1"/>
      <c r="DT1395" s="1"/>
    </row>
    <row r="1396" spans="1:124" ht="12.75" x14ac:dyDescent="0.2">
      <c r="A1396" s="111">
        <f t="shared" si="663"/>
        <v>45661</v>
      </c>
      <c r="B1396" s="112">
        <f t="shared" si="656"/>
        <v>0</v>
      </c>
      <c r="C1396" s="112">
        <f t="shared" si="669"/>
        <v>0</v>
      </c>
      <c r="D1396" s="113">
        <f t="shared" si="664"/>
        <v>5692.31</v>
      </c>
      <c r="E1396" s="114">
        <f t="shared" si="677"/>
        <v>5739.56</v>
      </c>
      <c r="F1396" s="115">
        <f t="shared" si="678"/>
        <v>45616</v>
      </c>
      <c r="G1396" s="116">
        <f t="shared" si="657"/>
        <v>8.3006723105383262E-3</v>
      </c>
      <c r="H1396" s="117">
        <f t="shared" si="665"/>
        <v>45677</v>
      </c>
      <c r="I1396" s="117">
        <f t="shared" si="658"/>
        <v>45677</v>
      </c>
      <c r="J1396" s="118">
        <f t="shared" si="666"/>
        <v>19</v>
      </c>
      <c r="K1396" s="118">
        <f t="shared" si="681"/>
        <v>9</v>
      </c>
      <c r="L1396" s="8">
        <f t="shared" si="667"/>
        <v>1.0039233400000001</v>
      </c>
      <c r="M1396" s="119">
        <f t="shared" si="680"/>
        <v>1.0083006699999999</v>
      </c>
      <c r="N1396" s="119">
        <f t="shared" si="674"/>
        <v>1.4363573292548841</v>
      </c>
      <c r="O1396" s="112">
        <f t="shared" si="679"/>
        <v>1.44199264</v>
      </c>
      <c r="P1396" s="112">
        <f t="shared" si="659"/>
        <v>0</v>
      </c>
      <c r="Q1396" s="162">
        <f t="shared" si="670"/>
        <v>0</v>
      </c>
      <c r="R1396" s="30">
        <f t="shared" si="671"/>
        <v>0</v>
      </c>
      <c r="S1396" s="112">
        <f t="shared" si="676"/>
        <v>0</v>
      </c>
      <c r="T1396" s="122">
        <f t="shared" si="668"/>
        <v>0.20100000000000001</v>
      </c>
      <c r="U1396" s="120">
        <f t="shared" si="675"/>
        <v>9</v>
      </c>
      <c r="V1396" s="120">
        <v>252</v>
      </c>
      <c r="W1396" s="119">
        <f t="shared" si="660"/>
        <v>1.006562674</v>
      </c>
      <c r="X1396" s="112">
        <f t="shared" si="661"/>
        <v>0</v>
      </c>
      <c r="Y1396" s="112">
        <f t="shared" si="662"/>
        <v>0</v>
      </c>
      <c r="Z1396" s="125" t="str">
        <f t="shared" si="672"/>
        <v>A+J=</v>
      </c>
      <c r="AA1396" s="117">
        <f t="shared" si="673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4"/>
      <c r="DO1396" s="1"/>
      <c r="DP1396" s="1"/>
      <c r="DQ1396" s="1"/>
      <c r="DR1396" s="1"/>
      <c r="DS1396" s="1"/>
      <c r="DT1396" s="1"/>
    </row>
    <row r="1397" spans="1:124" ht="12.75" x14ac:dyDescent="0.2">
      <c r="A1397" s="111">
        <f t="shared" si="663"/>
        <v>45662</v>
      </c>
      <c r="B1397" s="112">
        <f t="shared" si="656"/>
        <v>0</v>
      </c>
      <c r="C1397" s="112">
        <f t="shared" si="669"/>
        <v>0</v>
      </c>
      <c r="D1397" s="113">
        <f t="shared" si="664"/>
        <v>5692.31</v>
      </c>
      <c r="E1397" s="114">
        <f t="shared" si="677"/>
        <v>5739.56</v>
      </c>
      <c r="F1397" s="115">
        <f t="shared" si="678"/>
        <v>45616</v>
      </c>
      <c r="G1397" s="116">
        <f t="shared" si="657"/>
        <v>8.3006723105383262E-3</v>
      </c>
      <c r="H1397" s="117">
        <f t="shared" si="665"/>
        <v>45677</v>
      </c>
      <c r="I1397" s="117">
        <f t="shared" si="658"/>
        <v>45677</v>
      </c>
      <c r="J1397" s="118">
        <f t="shared" si="666"/>
        <v>19</v>
      </c>
      <c r="K1397" s="118">
        <f t="shared" si="681"/>
        <v>9</v>
      </c>
      <c r="L1397" s="8">
        <f t="shared" si="667"/>
        <v>1.0039233400000001</v>
      </c>
      <c r="M1397" s="119">
        <f t="shared" si="680"/>
        <v>1.0083006699999999</v>
      </c>
      <c r="N1397" s="119">
        <f t="shared" si="674"/>
        <v>1.4363573292548841</v>
      </c>
      <c r="O1397" s="112">
        <f t="shared" si="679"/>
        <v>1.44199264</v>
      </c>
      <c r="P1397" s="112">
        <f t="shared" si="659"/>
        <v>0</v>
      </c>
      <c r="Q1397" s="162">
        <f t="shared" si="670"/>
        <v>0</v>
      </c>
      <c r="R1397" s="30">
        <f t="shared" si="671"/>
        <v>0</v>
      </c>
      <c r="S1397" s="112">
        <f t="shared" si="676"/>
        <v>0</v>
      </c>
      <c r="T1397" s="122">
        <f t="shared" si="668"/>
        <v>0.20100000000000001</v>
      </c>
      <c r="U1397" s="120">
        <f t="shared" si="675"/>
        <v>9</v>
      </c>
      <c r="V1397" s="120">
        <v>252</v>
      </c>
      <c r="W1397" s="119">
        <f t="shared" si="660"/>
        <v>1.006562674</v>
      </c>
      <c r="X1397" s="112">
        <f t="shared" si="661"/>
        <v>0</v>
      </c>
      <c r="Y1397" s="112">
        <f t="shared" si="662"/>
        <v>0</v>
      </c>
      <c r="Z1397" s="125" t="str">
        <f t="shared" si="672"/>
        <v>A+J=</v>
      </c>
      <c r="AA1397" s="117">
        <f t="shared" si="673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4"/>
      <c r="DO1397" s="1"/>
      <c r="DP1397" s="1"/>
      <c r="DQ1397" s="1"/>
      <c r="DR1397" s="1"/>
      <c r="DS1397" s="1"/>
      <c r="DT1397" s="1"/>
    </row>
    <row r="1398" spans="1:124" ht="12.75" x14ac:dyDescent="0.2">
      <c r="A1398" s="111">
        <f t="shared" si="663"/>
        <v>45663</v>
      </c>
      <c r="B1398" s="112">
        <f t="shared" si="656"/>
        <v>0</v>
      </c>
      <c r="C1398" s="112">
        <f t="shared" si="669"/>
        <v>0</v>
      </c>
      <c r="D1398" s="113">
        <f t="shared" si="664"/>
        <v>5692.31</v>
      </c>
      <c r="E1398" s="114">
        <f t="shared" si="677"/>
        <v>5739.56</v>
      </c>
      <c r="F1398" s="115">
        <f t="shared" si="678"/>
        <v>45616</v>
      </c>
      <c r="G1398" s="116">
        <f t="shared" si="657"/>
        <v>8.3006723105383262E-3</v>
      </c>
      <c r="H1398" s="117">
        <f t="shared" si="665"/>
        <v>45677</v>
      </c>
      <c r="I1398" s="117">
        <f t="shared" si="658"/>
        <v>45677</v>
      </c>
      <c r="J1398" s="118">
        <f t="shared" si="666"/>
        <v>19</v>
      </c>
      <c r="K1398" s="118">
        <f t="shared" si="681"/>
        <v>9</v>
      </c>
      <c r="L1398" s="8">
        <f t="shared" si="667"/>
        <v>1.0039233400000001</v>
      </c>
      <c r="M1398" s="119">
        <f t="shared" si="680"/>
        <v>1.0083006699999999</v>
      </c>
      <c r="N1398" s="119">
        <f t="shared" si="674"/>
        <v>1.4363573292548841</v>
      </c>
      <c r="O1398" s="112">
        <f t="shared" si="679"/>
        <v>1.44199264</v>
      </c>
      <c r="P1398" s="112">
        <f t="shared" si="659"/>
        <v>0</v>
      </c>
      <c r="Q1398" s="162">
        <f t="shared" si="670"/>
        <v>0</v>
      </c>
      <c r="R1398" s="30">
        <f t="shared" si="671"/>
        <v>0</v>
      </c>
      <c r="S1398" s="112">
        <f t="shared" si="676"/>
        <v>0</v>
      </c>
      <c r="T1398" s="122">
        <f t="shared" si="668"/>
        <v>0.20100000000000001</v>
      </c>
      <c r="U1398" s="120">
        <f t="shared" si="675"/>
        <v>9</v>
      </c>
      <c r="V1398" s="120">
        <v>252</v>
      </c>
      <c r="W1398" s="119">
        <f t="shared" si="660"/>
        <v>1.006562674</v>
      </c>
      <c r="X1398" s="112">
        <f t="shared" si="661"/>
        <v>0</v>
      </c>
      <c r="Y1398" s="112">
        <f t="shared" si="662"/>
        <v>0</v>
      </c>
      <c r="Z1398" s="125" t="str">
        <f t="shared" si="672"/>
        <v>A+J=</v>
      </c>
      <c r="AA1398" s="117">
        <f t="shared" si="673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4"/>
      <c r="DO1398" s="1"/>
      <c r="DP1398" s="1"/>
      <c r="DQ1398" s="1"/>
      <c r="DR1398" s="1"/>
      <c r="DS1398" s="1"/>
      <c r="DT1398" s="1"/>
    </row>
    <row r="1399" spans="1:124" ht="12.75" x14ac:dyDescent="0.2">
      <c r="A1399" s="111">
        <f t="shared" si="663"/>
        <v>45664</v>
      </c>
      <c r="B1399" s="112">
        <f t="shared" si="656"/>
        <v>0</v>
      </c>
      <c r="C1399" s="112">
        <f t="shared" si="669"/>
        <v>0</v>
      </c>
      <c r="D1399" s="113">
        <f t="shared" si="664"/>
        <v>5692.31</v>
      </c>
      <c r="E1399" s="114">
        <f t="shared" si="677"/>
        <v>5739.56</v>
      </c>
      <c r="F1399" s="115">
        <f t="shared" si="678"/>
        <v>45616</v>
      </c>
      <c r="G1399" s="116">
        <f t="shared" si="657"/>
        <v>8.3006723105383262E-3</v>
      </c>
      <c r="H1399" s="117">
        <f t="shared" si="665"/>
        <v>45677</v>
      </c>
      <c r="I1399" s="117">
        <f t="shared" si="658"/>
        <v>45677</v>
      </c>
      <c r="J1399" s="118">
        <f t="shared" si="666"/>
        <v>19</v>
      </c>
      <c r="K1399" s="118">
        <f t="shared" si="681"/>
        <v>10</v>
      </c>
      <c r="L1399" s="8">
        <f t="shared" si="667"/>
        <v>1.0043602199999999</v>
      </c>
      <c r="M1399" s="119">
        <f t="shared" si="680"/>
        <v>1.0083006699999999</v>
      </c>
      <c r="N1399" s="119">
        <f t="shared" si="674"/>
        <v>1.4363573292548841</v>
      </c>
      <c r="O1399" s="112">
        <f t="shared" si="679"/>
        <v>1.4426201599999999</v>
      </c>
      <c r="P1399" s="112">
        <f t="shared" si="659"/>
        <v>0</v>
      </c>
      <c r="Q1399" s="162">
        <f t="shared" si="670"/>
        <v>0</v>
      </c>
      <c r="R1399" s="30">
        <f t="shared" si="671"/>
        <v>0</v>
      </c>
      <c r="S1399" s="112">
        <f t="shared" si="676"/>
        <v>0</v>
      </c>
      <c r="T1399" s="122">
        <f t="shared" si="668"/>
        <v>0.20100000000000001</v>
      </c>
      <c r="U1399" s="120">
        <f t="shared" si="675"/>
        <v>10</v>
      </c>
      <c r="V1399" s="120">
        <v>252</v>
      </c>
      <c r="W1399" s="119">
        <f t="shared" si="660"/>
        <v>1.007294514</v>
      </c>
      <c r="X1399" s="112">
        <f t="shared" si="661"/>
        <v>0</v>
      </c>
      <c r="Y1399" s="112">
        <f t="shared" si="662"/>
        <v>0</v>
      </c>
      <c r="Z1399" s="125" t="str">
        <f t="shared" si="672"/>
        <v>A+J=</v>
      </c>
      <c r="AA1399" s="117">
        <f t="shared" si="673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4"/>
      <c r="DO1399" s="1"/>
      <c r="DP1399" s="1"/>
      <c r="DQ1399" s="1"/>
      <c r="DR1399" s="1"/>
      <c r="DS1399" s="1"/>
      <c r="DT1399" s="1"/>
    </row>
    <row r="1400" spans="1:124" ht="12.75" x14ac:dyDescent="0.2">
      <c r="A1400" s="111">
        <f t="shared" si="663"/>
        <v>45665</v>
      </c>
      <c r="B1400" s="112">
        <f t="shared" si="656"/>
        <v>0</v>
      </c>
      <c r="C1400" s="112">
        <f t="shared" si="669"/>
        <v>0</v>
      </c>
      <c r="D1400" s="113">
        <f t="shared" si="664"/>
        <v>5692.31</v>
      </c>
      <c r="E1400" s="114">
        <f t="shared" si="677"/>
        <v>5739.56</v>
      </c>
      <c r="F1400" s="115">
        <f t="shared" si="678"/>
        <v>45616</v>
      </c>
      <c r="G1400" s="116">
        <f t="shared" si="657"/>
        <v>8.3006723105383262E-3</v>
      </c>
      <c r="H1400" s="117">
        <f t="shared" si="665"/>
        <v>45677</v>
      </c>
      <c r="I1400" s="117">
        <f t="shared" si="658"/>
        <v>45677</v>
      </c>
      <c r="J1400" s="118">
        <f t="shared" si="666"/>
        <v>19</v>
      </c>
      <c r="K1400" s="118">
        <f t="shared" si="681"/>
        <v>11</v>
      </c>
      <c r="L1400" s="8">
        <f t="shared" si="667"/>
        <v>1.00479728</v>
      </c>
      <c r="M1400" s="119">
        <f t="shared" si="680"/>
        <v>1.0083006699999999</v>
      </c>
      <c r="N1400" s="119">
        <f t="shared" si="674"/>
        <v>1.4363573292548841</v>
      </c>
      <c r="O1400" s="112">
        <f t="shared" si="679"/>
        <v>1.4432479300000001</v>
      </c>
      <c r="P1400" s="112">
        <f t="shared" si="659"/>
        <v>0</v>
      </c>
      <c r="Q1400" s="162">
        <f t="shared" si="670"/>
        <v>0</v>
      </c>
      <c r="R1400" s="30">
        <f t="shared" si="671"/>
        <v>0</v>
      </c>
      <c r="S1400" s="112">
        <f t="shared" si="676"/>
        <v>0</v>
      </c>
      <c r="T1400" s="122">
        <f t="shared" si="668"/>
        <v>0.20100000000000001</v>
      </c>
      <c r="U1400" s="120">
        <f t="shared" si="675"/>
        <v>11</v>
      </c>
      <c r="V1400" s="120">
        <v>252</v>
      </c>
      <c r="W1400" s="119">
        <f t="shared" si="660"/>
        <v>1.008026885</v>
      </c>
      <c r="X1400" s="112">
        <f t="shared" si="661"/>
        <v>0</v>
      </c>
      <c r="Y1400" s="112">
        <f t="shared" si="662"/>
        <v>0</v>
      </c>
      <c r="Z1400" s="125" t="str">
        <f t="shared" si="672"/>
        <v>A+J=</v>
      </c>
      <c r="AA1400" s="117">
        <f t="shared" si="673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4"/>
      <c r="DO1400" s="1"/>
      <c r="DP1400" s="1"/>
      <c r="DQ1400" s="1"/>
      <c r="DR1400" s="1"/>
      <c r="DS1400" s="1"/>
      <c r="DT1400" s="1"/>
    </row>
    <row r="1401" spans="1:124" ht="12.75" x14ac:dyDescent="0.2">
      <c r="A1401" s="111">
        <f t="shared" si="663"/>
        <v>45666</v>
      </c>
      <c r="B1401" s="112">
        <f t="shared" si="656"/>
        <v>0</v>
      </c>
      <c r="C1401" s="112">
        <f t="shared" si="669"/>
        <v>0</v>
      </c>
      <c r="D1401" s="113">
        <f t="shared" si="664"/>
        <v>5692.31</v>
      </c>
      <c r="E1401" s="114">
        <f t="shared" si="677"/>
        <v>5739.56</v>
      </c>
      <c r="F1401" s="115">
        <f t="shared" si="678"/>
        <v>45616</v>
      </c>
      <c r="G1401" s="116">
        <f t="shared" si="657"/>
        <v>8.3006723105383262E-3</v>
      </c>
      <c r="H1401" s="117">
        <f t="shared" si="665"/>
        <v>45677</v>
      </c>
      <c r="I1401" s="117">
        <f t="shared" si="658"/>
        <v>45677</v>
      </c>
      <c r="J1401" s="118">
        <f t="shared" si="666"/>
        <v>19</v>
      </c>
      <c r="K1401" s="118">
        <f t="shared" si="681"/>
        <v>12</v>
      </c>
      <c r="L1401" s="8">
        <f t="shared" si="667"/>
        <v>1.00523454</v>
      </c>
      <c r="M1401" s="119">
        <f t="shared" si="680"/>
        <v>1.0083006699999999</v>
      </c>
      <c r="N1401" s="119">
        <f t="shared" si="674"/>
        <v>1.4363573292548841</v>
      </c>
      <c r="O1401" s="112">
        <f t="shared" si="679"/>
        <v>1.44387599</v>
      </c>
      <c r="P1401" s="112">
        <f t="shared" si="659"/>
        <v>0</v>
      </c>
      <c r="Q1401" s="162">
        <f t="shared" si="670"/>
        <v>0</v>
      </c>
      <c r="R1401" s="30">
        <f t="shared" si="671"/>
        <v>0</v>
      </c>
      <c r="S1401" s="112">
        <f t="shared" si="676"/>
        <v>0</v>
      </c>
      <c r="T1401" s="122">
        <f t="shared" si="668"/>
        <v>0.20100000000000001</v>
      </c>
      <c r="U1401" s="120">
        <f t="shared" si="675"/>
        <v>12</v>
      </c>
      <c r="V1401" s="120">
        <v>252</v>
      </c>
      <c r="W1401" s="119">
        <f t="shared" si="660"/>
        <v>1.008759789</v>
      </c>
      <c r="X1401" s="112">
        <f t="shared" si="661"/>
        <v>0</v>
      </c>
      <c r="Y1401" s="112">
        <f t="shared" si="662"/>
        <v>0</v>
      </c>
      <c r="Z1401" s="125" t="str">
        <f t="shared" si="672"/>
        <v>A+J=</v>
      </c>
      <c r="AA1401" s="117">
        <f t="shared" si="673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4"/>
      <c r="DO1401" s="1"/>
      <c r="DP1401" s="1"/>
      <c r="DQ1401" s="1"/>
      <c r="DR1401" s="1"/>
      <c r="DS1401" s="1"/>
      <c r="DT1401" s="1"/>
    </row>
    <row r="1402" spans="1:124" ht="12.75" x14ac:dyDescent="0.2">
      <c r="A1402" s="111">
        <f t="shared" si="663"/>
        <v>45667</v>
      </c>
      <c r="B1402" s="112">
        <f t="shared" si="656"/>
        <v>0</v>
      </c>
      <c r="C1402" s="112">
        <f t="shared" si="669"/>
        <v>0</v>
      </c>
      <c r="D1402" s="113">
        <f t="shared" si="664"/>
        <v>5692.31</v>
      </c>
      <c r="E1402" s="114">
        <f t="shared" si="677"/>
        <v>5739.56</v>
      </c>
      <c r="F1402" s="115">
        <f t="shared" si="678"/>
        <v>45616</v>
      </c>
      <c r="G1402" s="116">
        <f t="shared" si="657"/>
        <v>8.3006723105383262E-3</v>
      </c>
      <c r="H1402" s="117">
        <f t="shared" si="665"/>
        <v>45677</v>
      </c>
      <c r="I1402" s="117">
        <f t="shared" si="658"/>
        <v>45677</v>
      </c>
      <c r="J1402" s="118">
        <f t="shared" si="666"/>
        <v>19</v>
      </c>
      <c r="K1402" s="118">
        <f t="shared" si="681"/>
        <v>13</v>
      </c>
      <c r="L1402" s="8">
        <f t="shared" si="667"/>
        <v>1.00567199</v>
      </c>
      <c r="M1402" s="119">
        <f t="shared" si="680"/>
        <v>1.0083006699999999</v>
      </c>
      <c r="N1402" s="119">
        <f t="shared" si="674"/>
        <v>1.4363573292548841</v>
      </c>
      <c r="O1402" s="112">
        <f t="shared" si="679"/>
        <v>1.44450433</v>
      </c>
      <c r="P1402" s="112">
        <f t="shared" si="659"/>
        <v>0</v>
      </c>
      <c r="Q1402" s="162">
        <f t="shared" si="670"/>
        <v>0</v>
      </c>
      <c r="R1402" s="30">
        <f t="shared" si="671"/>
        <v>0</v>
      </c>
      <c r="S1402" s="112">
        <f t="shared" si="676"/>
        <v>0</v>
      </c>
      <c r="T1402" s="122">
        <f t="shared" si="668"/>
        <v>0.20100000000000001</v>
      </c>
      <c r="U1402" s="120">
        <f t="shared" si="675"/>
        <v>13</v>
      </c>
      <c r="V1402" s="120">
        <v>252</v>
      </c>
      <c r="W1402" s="119">
        <f t="shared" si="660"/>
        <v>1.009493226</v>
      </c>
      <c r="X1402" s="112">
        <f t="shared" si="661"/>
        <v>0</v>
      </c>
      <c r="Y1402" s="112">
        <f t="shared" si="662"/>
        <v>0</v>
      </c>
      <c r="Z1402" s="125" t="str">
        <f t="shared" si="672"/>
        <v>A+J=</v>
      </c>
      <c r="AA1402" s="117">
        <f t="shared" si="673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4"/>
      <c r="DO1402" s="1"/>
      <c r="DP1402" s="1"/>
      <c r="DQ1402" s="1"/>
      <c r="DR1402" s="1"/>
      <c r="DS1402" s="1"/>
      <c r="DT1402" s="1"/>
    </row>
    <row r="1403" spans="1:124" ht="12.75" x14ac:dyDescent="0.2">
      <c r="A1403" s="111">
        <f t="shared" si="663"/>
        <v>45668</v>
      </c>
      <c r="B1403" s="112">
        <f t="shared" si="656"/>
        <v>0</v>
      </c>
      <c r="C1403" s="112">
        <f t="shared" si="669"/>
        <v>0</v>
      </c>
      <c r="D1403" s="113">
        <f t="shared" si="664"/>
        <v>5692.31</v>
      </c>
      <c r="E1403" s="114">
        <f t="shared" si="677"/>
        <v>5739.56</v>
      </c>
      <c r="F1403" s="115">
        <f t="shared" si="678"/>
        <v>45616</v>
      </c>
      <c r="G1403" s="116">
        <f t="shared" si="657"/>
        <v>8.3006723105383262E-3</v>
      </c>
      <c r="H1403" s="117">
        <f t="shared" si="665"/>
        <v>45677</v>
      </c>
      <c r="I1403" s="117">
        <f t="shared" si="658"/>
        <v>45677</v>
      </c>
      <c r="J1403" s="118">
        <f t="shared" si="666"/>
        <v>19</v>
      </c>
      <c r="K1403" s="118">
        <f t="shared" si="681"/>
        <v>14</v>
      </c>
      <c r="L1403" s="8">
        <f t="shared" si="667"/>
        <v>1.0061096199999999</v>
      </c>
      <c r="M1403" s="119">
        <f t="shared" si="680"/>
        <v>1.0083006699999999</v>
      </c>
      <c r="N1403" s="119">
        <f t="shared" si="674"/>
        <v>1.4363573292548841</v>
      </c>
      <c r="O1403" s="112">
        <f t="shared" si="679"/>
        <v>1.44513292</v>
      </c>
      <c r="P1403" s="112">
        <f t="shared" si="659"/>
        <v>0</v>
      </c>
      <c r="Q1403" s="162">
        <f t="shared" si="670"/>
        <v>0</v>
      </c>
      <c r="R1403" s="30">
        <f t="shared" si="671"/>
        <v>0</v>
      </c>
      <c r="S1403" s="112">
        <f t="shared" si="676"/>
        <v>0</v>
      </c>
      <c r="T1403" s="122">
        <f t="shared" si="668"/>
        <v>0.20100000000000001</v>
      </c>
      <c r="U1403" s="120">
        <f t="shared" si="675"/>
        <v>14</v>
      </c>
      <c r="V1403" s="120">
        <v>252</v>
      </c>
      <c r="W1403" s="119">
        <f t="shared" si="660"/>
        <v>1.010227196</v>
      </c>
      <c r="X1403" s="112">
        <f t="shared" si="661"/>
        <v>0</v>
      </c>
      <c r="Y1403" s="112">
        <f t="shared" si="662"/>
        <v>0</v>
      </c>
      <c r="Z1403" s="125" t="str">
        <f t="shared" si="672"/>
        <v>A+J=</v>
      </c>
      <c r="AA1403" s="117">
        <f t="shared" si="673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4"/>
      <c r="DO1403" s="1"/>
      <c r="DP1403" s="1"/>
      <c r="DQ1403" s="1"/>
      <c r="DR1403" s="1"/>
      <c r="DS1403" s="1"/>
      <c r="DT1403" s="1"/>
    </row>
    <row r="1404" spans="1:124" ht="12.75" x14ac:dyDescent="0.2">
      <c r="A1404" s="111">
        <f t="shared" si="663"/>
        <v>45669</v>
      </c>
      <c r="B1404" s="112">
        <f t="shared" si="656"/>
        <v>0</v>
      </c>
      <c r="C1404" s="112">
        <f t="shared" si="669"/>
        <v>0</v>
      </c>
      <c r="D1404" s="113">
        <f t="shared" si="664"/>
        <v>5692.31</v>
      </c>
      <c r="E1404" s="114">
        <f t="shared" si="677"/>
        <v>5739.56</v>
      </c>
      <c r="F1404" s="115">
        <f t="shared" si="678"/>
        <v>45616</v>
      </c>
      <c r="G1404" s="116">
        <f t="shared" si="657"/>
        <v>8.3006723105383262E-3</v>
      </c>
      <c r="H1404" s="117">
        <f t="shared" si="665"/>
        <v>45677</v>
      </c>
      <c r="I1404" s="117">
        <f t="shared" si="658"/>
        <v>45677</v>
      </c>
      <c r="J1404" s="118">
        <f t="shared" si="666"/>
        <v>19</v>
      </c>
      <c r="K1404" s="118">
        <f t="shared" si="681"/>
        <v>14</v>
      </c>
      <c r="L1404" s="8">
        <f t="shared" si="667"/>
        <v>1.0061096199999999</v>
      </c>
      <c r="M1404" s="119">
        <f t="shared" si="680"/>
        <v>1.0083006699999999</v>
      </c>
      <c r="N1404" s="119">
        <f t="shared" si="674"/>
        <v>1.4363573292548841</v>
      </c>
      <c r="O1404" s="112">
        <f t="shared" si="679"/>
        <v>1.44513292</v>
      </c>
      <c r="P1404" s="112">
        <f t="shared" si="659"/>
        <v>0</v>
      </c>
      <c r="Q1404" s="162">
        <f t="shared" si="670"/>
        <v>0</v>
      </c>
      <c r="R1404" s="30">
        <f t="shared" si="671"/>
        <v>0</v>
      </c>
      <c r="S1404" s="112">
        <f t="shared" si="676"/>
        <v>0</v>
      </c>
      <c r="T1404" s="122">
        <f t="shared" si="668"/>
        <v>0.20100000000000001</v>
      </c>
      <c r="U1404" s="120">
        <f t="shared" si="675"/>
        <v>14</v>
      </c>
      <c r="V1404" s="120">
        <v>252</v>
      </c>
      <c r="W1404" s="119">
        <f t="shared" si="660"/>
        <v>1.010227196</v>
      </c>
      <c r="X1404" s="112">
        <f t="shared" si="661"/>
        <v>0</v>
      </c>
      <c r="Y1404" s="112">
        <f t="shared" si="662"/>
        <v>0</v>
      </c>
      <c r="Z1404" s="125" t="str">
        <f t="shared" si="672"/>
        <v>A+J=</v>
      </c>
      <c r="AA1404" s="117">
        <f t="shared" si="673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4"/>
      <c r="DO1404" s="1"/>
      <c r="DP1404" s="1"/>
      <c r="DQ1404" s="1"/>
      <c r="DR1404" s="1"/>
      <c r="DS1404" s="1"/>
      <c r="DT1404" s="1"/>
    </row>
    <row r="1405" spans="1:124" ht="12.75" x14ac:dyDescent="0.2">
      <c r="A1405" s="111">
        <f t="shared" si="663"/>
        <v>45670</v>
      </c>
      <c r="B1405" s="112">
        <f t="shared" si="656"/>
        <v>0</v>
      </c>
      <c r="C1405" s="112">
        <f t="shared" si="669"/>
        <v>0</v>
      </c>
      <c r="D1405" s="113">
        <f t="shared" si="664"/>
        <v>5692.31</v>
      </c>
      <c r="E1405" s="114">
        <f t="shared" si="677"/>
        <v>5739.56</v>
      </c>
      <c r="F1405" s="115">
        <f t="shared" si="678"/>
        <v>45616</v>
      </c>
      <c r="G1405" s="116">
        <f t="shared" si="657"/>
        <v>8.3006723105383262E-3</v>
      </c>
      <c r="H1405" s="117">
        <f t="shared" si="665"/>
        <v>45677</v>
      </c>
      <c r="I1405" s="117">
        <f t="shared" si="658"/>
        <v>45677</v>
      </c>
      <c r="J1405" s="118">
        <f t="shared" si="666"/>
        <v>19</v>
      </c>
      <c r="K1405" s="118">
        <f t="shared" si="681"/>
        <v>14</v>
      </c>
      <c r="L1405" s="8">
        <f t="shared" si="667"/>
        <v>1.0061096199999999</v>
      </c>
      <c r="M1405" s="119">
        <f t="shared" si="680"/>
        <v>1.0083006699999999</v>
      </c>
      <c r="N1405" s="119">
        <f t="shared" si="674"/>
        <v>1.4363573292548841</v>
      </c>
      <c r="O1405" s="112">
        <f t="shared" si="679"/>
        <v>1.44513292</v>
      </c>
      <c r="P1405" s="112">
        <f t="shared" si="659"/>
        <v>0</v>
      </c>
      <c r="Q1405" s="162">
        <f t="shared" si="670"/>
        <v>0</v>
      </c>
      <c r="R1405" s="30">
        <f t="shared" si="671"/>
        <v>0</v>
      </c>
      <c r="S1405" s="112">
        <f t="shared" si="676"/>
        <v>0</v>
      </c>
      <c r="T1405" s="122">
        <f t="shared" si="668"/>
        <v>0.20100000000000001</v>
      </c>
      <c r="U1405" s="120">
        <f t="shared" si="675"/>
        <v>14</v>
      </c>
      <c r="V1405" s="120">
        <v>252</v>
      </c>
      <c r="W1405" s="119">
        <f t="shared" si="660"/>
        <v>1.010227196</v>
      </c>
      <c r="X1405" s="112">
        <f t="shared" si="661"/>
        <v>0</v>
      </c>
      <c r="Y1405" s="112">
        <f t="shared" si="662"/>
        <v>0</v>
      </c>
      <c r="Z1405" s="125" t="str">
        <f t="shared" si="672"/>
        <v>A+J=</v>
      </c>
      <c r="AA1405" s="117">
        <f t="shared" si="673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4"/>
      <c r="DO1405" s="1"/>
      <c r="DP1405" s="1"/>
      <c r="DQ1405" s="1"/>
      <c r="DR1405" s="1"/>
      <c r="DS1405" s="1"/>
      <c r="DT1405" s="1"/>
    </row>
    <row r="1406" spans="1:124" ht="12.75" x14ac:dyDescent="0.2">
      <c r="A1406" s="111">
        <f t="shared" si="663"/>
        <v>45671</v>
      </c>
      <c r="B1406" s="112">
        <f t="shared" si="656"/>
        <v>0</v>
      </c>
      <c r="C1406" s="112">
        <f t="shared" si="669"/>
        <v>0</v>
      </c>
      <c r="D1406" s="113">
        <f t="shared" si="664"/>
        <v>5692.31</v>
      </c>
      <c r="E1406" s="114">
        <f t="shared" si="677"/>
        <v>5739.56</v>
      </c>
      <c r="F1406" s="115">
        <f t="shared" si="678"/>
        <v>45616</v>
      </c>
      <c r="G1406" s="116">
        <f t="shared" si="657"/>
        <v>8.3006723105383262E-3</v>
      </c>
      <c r="H1406" s="117">
        <f t="shared" si="665"/>
        <v>45677</v>
      </c>
      <c r="I1406" s="117">
        <f t="shared" si="658"/>
        <v>45677</v>
      </c>
      <c r="J1406" s="118">
        <f t="shared" si="666"/>
        <v>19</v>
      </c>
      <c r="K1406" s="118">
        <f t="shared" si="681"/>
        <v>15</v>
      </c>
      <c r="L1406" s="8">
        <f t="shared" si="667"/>
        <v>1.00654745</v>
      </c>
      <c r="M1406" s="119">
        <f t="shared" si="680"/>
        <v>1.0083006699999999</v>
      </c>
      <c r="N1406" s="119">
        <f t="shared" si="674"/>
        <v>1.4363573292548841</v>
      </c>
      <c r="O1406" s="112">
        <f t="shared" si="679"/>
        <v>1.4457618000000001</v>
      </c>
      <c r="P1406" s="112">
        <f t="shared" si="659"/>
        <v>0</v>
      </c>
      <c r="Q1406" s="162">
        <f t="shared" si="670"/>
        <v>0</v>
      </c>
      <c r="R1406" s="30">
        <f t="shared" si="671"/>
        <v>0</v>
      </c>
      <c r="S1406" s="112">
        <f t="shared" si="676"/>
        <v>0</v>
      </c>
      <c r="T1406" s="122">
        <f t="shared" si="668"/>
        <v>0.20100000000000001</v>
      </c>
      <c r="U1406" s="120">
        <f t="shared" si="675"/>
        <v>15</v>
      </c>
      <c r="V1406" s="120">
        <v>252</v>
      </c>
      <c r="W1406" s="119">
        <f t="shared" si="660"/>
        <v>1.0109617</v>
      </c>
      <c r="X1406" s="112">
        <f t="shared" si="661"/>
        <v>0</v>
      </c>
      <c r="Y1406" s="112">
        <f t="shared" si="662"/>
        <v>0</v>
      </c>
      <c r="Z1406" s="125" t="str">
        <f t="shared" si="672"/>
        <v>A+J=</v>
      </c>
      <c r="AA1406" s="117">
        <f t="shared" si="673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4"/>
      <c r="DO1406" s="1"/>
      <c r="DP1406" s="1"/>
      <c r="DQ1406" s="1"/>
      <c r="DR1406" s="1"/>
      <c r="DS1406" s="1"/>
      <c r="DT1406" s="1"/>
    </row>
    <row r="1407" spans="1:124" ht="12.75" x14ac:dyDescent="0.2">
      <c r="A1407" s="111">
        <f t="shared" si="663"/>
        <v>45672</v>
      </c>
      <c r="B1407" s="112">
        <f t="shared" si="656"/>
        <v>0</v>
      </c>
      <c r="C1407" s="112">
        <f t="shared" si="669"/>
        <v>0</v>
      </c>
      <c r="D1407" s="113">
        <f t="shared" si="664"/>
        <v>5692.31</v>
      </c>
      <c r="E1407" s="114">
        <f t="shared" si="677"/>
        <v>5739.56</v>
      </c>
      <c r="F1407" s="115">
        <f t="shared" si="678"/>
        <v>45616</v>
      </c>
      <c r="G1407" s="116">
        <f t="shared" si="657"/>
        <v>8.3006723105383262E-3</v>
      </c>
      <c r="H1407" s="117">
        <f t="shared" si="665"/>
        <v>45677</v>
      </c>
      <c r="I1407" s="117">
        <f t="shared" si="658"/>
        <v>45677</v>
      </c>
      <c r="J1407" s="118">
        <f t="shared" si="666"/>
        <v>19</v>
      </c>
      <c r="K1407" s="118">
        <f t="shared" si="681"/>
        <v>16</v>
      </c>
      <c r="L1407" s="8">
        <f t="shared" si="667"/>
        <v>1.00698547</v>
      </c>
      <c r="M1407" s="119">
        <f t="shared" si="680"/>
        <v>1.0083006699999999</v>
      </c>
      <c r="N1407" s="119">
        <f t="shared" si="674"/>
        <v>1.4363573292548841</v>
      </c>
      <c r="O1407" s="112">
        <f t="shared" si="679"/>
        <v>1.44639096</v>
      </c>
      <c r="P1407" s="112">
        <f t="shared" si="659"/>
        <v>0</v>
      </c>
      <c r="Q1407" s="162">
        <f t="shared" si="670"/>
        <v>0</v>
      </c>
      <c r="R1407" s="30">
        <f t="shared" si="671"/>
        <v>0</v>
      </c>
      <c r="S1407" s="112">
        <f t="shared" si="676"/>
        <v>0</v>
      </c>
      <c r="T1407" s="122">
        <f t="shared" si="668"/>
        <v>0.20100000000000001</v>
      </c>
      <c r="U1407" s="120">
        <f t="shared" si="675"/>
        <v>16</v>
      </c>
      <c r="V1407" s="120">
        <v>252</v>
      </c>
      <c r="W1407" s="119">
        <f t="shared" si="660"/>
        <v>1.0116967379999999</v>
      </c>
      <c r="X1407" s="112">
        <f t="shared" si="661"/>
        <v>0</v>
      </c>
      <c r="Y1407" s="112">
        <f t="shared" si="662"/>
        <v>0</v>
      </c>
      <c r="Z1407" s="125" t="str">
        <f t="shared" si="672"/>
        <v>A+J=</v>
      </c>
      <c r="AA1407" s="117">
        <f t="shared" si="673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4"/>
      <c r="DO1407" s="1"/>
      <c r="DP1407" s="1"/>
      <c r="DQ1407" s="1"/>
      <c r="DR1407" s="1"/>
      <c r="DS1407" s="1"/>
      <c r="DT1407" s="1"/>
    </row>
    <row r="1408" spans="1:124" ht="12.75" x14ac:dyDescent="0.2">
      <c r="A1408" s="111">
        <f t="shared" si="663"/>
        <v>45673</v>
      </c>
      <c r="B1408" s="112">
        <f t="shared" si="656"/>
        <v>0</v>
      </c>
      <c r="C1408" s="112">
        <f t="shared" si="669"/>
        <v>0</v>
      </c>
      <c r="D1408" s="113">
        <f t="shared" si="664"/>
        <v>5692.31</v>
      </c>
      <c r="E1408" s="114">
        <f t="shared" si="677"/>
        <v>5739.56</v>
      </c>
      <c r="F1408" s="115">
        <f t="shared" si="678"/>
        <v>45616</v>
      </c>
      <c r="G1408" s="116">
        <f t="shared" si="657"/>
        <v>8.3006723105383262E-3</v>
      </c>
      <c r="H1408" s="117">
        <f t="shared" si="665"/>
        <v>45677</v>
      </c>
      <c r="I1408" s="117">
        <f t="shared" si="658"/>
        <v>45677</v>
      </c>
      <c r="J1408" s="118">
        <f t="shared" si="666"/>
        <v>19</v>
      </c>
      <c r="K1408" s="118">
        <f t="shared" si="681"/>
        <v>17</v>
      </c>
      <c r="L1408" s="8">
        <f t="shared" si="667"/>
        <v>1.00742368</v>
      </c>
      <c r="M1408" s="119">
        <f t="shared" si="680"/>
        <v>1.0083006699999999</v>
      </c>
      <c r="N1408" s="119">
        <f t="shared" si="674"/>
        <v>1.4363573292548841</v>
      </c>
      <c r="O1408" s="112">
        <f t="shared" si="679"/>
        <v>1.4470203800000001</v>
      </c>
      <c r="P1408" s="112">
        <f t="shared" si="659"/>
        <v>0</v>
      </c>
      <c r="Q1408" s="162">
        <f t="shared" si="670"/>
        <v>0</v>
      </c>
      <c r="R1408" s="30">
        <f t="shared" si="671"/>
        <v>0</v>
      </c>
      <c r="S1408" s="112">
        <f t="shared" si="676"/>
        <v>0</v>
      </c>
      <c r="T1408" s="122">
        <f t="shared" si="668"/>
        <v>0.20100000000000001</v>
      </c>
      <c r="U1408" s="120">
        <f t="shared" si="675"/>
        <v>17</v>
      </c>
      <c r="V1408" s="120">
        <v>252</v>
      </c>
      <c r="W1408" s="119">
        <f t="shared" si="660"/>
        <v>1.0124323099999999</v>
      </c>
      <c r="X1408" s="112">
        <f t="shared" si="661"/>
        <v>0</v>
      </c>
      <c r="Y1408" s="112">
        <f t="shared" si="662"/>
        <v>0</v>
      </c>
      <c r="Z1408" s="125" t="str">
        <f t="shared" si="672"/>
        <v>A+J=</v>
      </c>
      <c r="AA1408" s="117">
        <f t="shared" si="673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4"/>
      <c r="DO1408" s="1"/>
      <c r="DP1408" s="1"/>
      <c r="DQ1408" s="1"/>
      <c r="DR1408" s="1"/>
      <c r="DS1408" s="1"/>
      <c r="DT1408" s="1"/>
    </row>
    <row r="1409" spans="1:124" ht="12.75" x14ac:dyDescent="0.2">
      <c r="A1409" s="111">
        <f t="shared" si="663"/>
        <v>45674</v>
      </c>
      <c r="B1409" s="112">
        <f t="shared" si="656"/>
        <v>0</v>
      </c>
      <c r="C1409" s="112">
        <f t="shared" si="669"/>
        <v>0</v>
      </c>
      <c r="D1409" s="113">
        <f t="shared" si="664"/>
        <v>5692.31</v>
      </c>
      <c r="E1409" s="114">
        <f t="shared" si="677"/>
        <v>5739.56</v>
      </c>
      <c r="F1409" s="115">
        <f t="shared" si="678"/>
        <v>45616</v>
      </c>
      <c r="G1409" s="116">
        <f t="shared" si="657"/>
        <v>8.3006723105383262E-3</v>
      </c>
      <c r="H1409" s="117">
        <f t="shared" si="665"/>
        <v>45677</v>
      </c>
      <c r="I1409" s="117">
        <f t="shared" si="658"/>
        <v>45677</v>
      </c>
      <c r="J1409" s="118">
        <f t="shared" si="666"/>
        <v>19</v>
      </c>
      <c r="K1409" s="118">
        <f t="shared" si="681"/>
        <v>18</v>
      </c>
      <c r="L1409" s="8">
        <f t="shared" si="667"/>
        <v>1.00786208</v>
      </c>
      <c r="M1409" s="119">
        <f t="shared" si="680"/>
        <v>1.0083006699999999</v>
      </c>
      <c r="N1409" s="119">
        <f t="shared" si="674"/>
        <v>1.4363573292548841</v>
      </c>
      <c r="O1409" s="112">
        <f t="shared" si="679"/>
        <v>1.4476500800000001</v>
      </c>
      <c r="P1409" s="112">
        <f t="shared" si="659"/>
        <v>0</v>
      </c>
      <c r="Q1409" s="162">
        <f t="shared" si="670"/>
        <v>0</v>
      </c>
      <c r="R1409" s="30">
        <f t="shared" si="671"/>
        <v>0</v>
      </c>
      <c r="S1409" s="112">
        <f t="shared" si="676"/>
        <v>0</v>
      </c>
      <c r="T1409" s="122">
        <f t="shared" si="668"/>
        <v>0.20100000000000001</v>
      </c>
      <c r="U1409" s="120">
        <f t="shared" si="675"/>
        <v>18</v>
      </c>
      <c r="V1409" s="120">
        <v>252</v>
      </c>
      <c r="W1409" s="119">
        <f t="shared" si="660"/>
        <v>1.0131684169999999</v>
      </c>
      <c r="X1409" s="112">
        <f t="shared" si="661"/>
        <v>0</v>
      </c>
      <c r="Y1409" s="112">
        <f t="shared" si="662"/>
        <v>0</v>
      </c>
      <c r="Z1409" s="125" t="str">
        <f t="shared" si="672"/>
        <v>A+J=</v>
      </c>
      <c r="AA1409" s="117">
        <f t="shared" si="673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4"/>
      <c r="DO1409" s="1"/>
      <c r="DP1409" s="1"/>
      <c r="DQ1409" s="1"/>
      <c r="DR1409" s="1"/>
      <c r="DS1409" s="1"/>
      <c r="DT1409" s="1"/>
    </row>
    <row r="1410" spans="1:124" ht="12.75" x14ac:dyDescent="0.2">
      <c r="A1410" s="111">
        <f t="shared" si="663"/>
        <v>45675</v>
      </c>
      <c r="B1410" s="112">
        <f t="shared" si="656"/>
        <v>0</v>
      </c>
      <c r="C1410" s="112">
        <f t="shared" si="669"/>
        <v>0</v>
      </c>
      <c r="D1410" s="113">
        <f t="shared" si="664"/>
        <v>5692.31</v>
      </c>
      <c r="E1410" s="114">
        <f t="shared" si="677"/>
        <v>5739.56</v>
      </c>
      <c r="F1410" s="115">
        <f t="shared" si="678"/>
        <v>45616</v>
      </c>
      <c r="G1410" s="116">
        <f t="shared" si="657"/>
        <v>8.3006723105383262E-3</v>
      </c>
      <c r="H1410" s="117">
        <f t="shared" si="665"/>
        <v>45677</v>
      </c>
      <c r="I1410" s="117">
        <f t="shared" si="658"/>
        <v>45677</v>
      </c>
      <c r="J1410" s="118">
        <f t="shared" si="666"/>
        <v>19</v>
      </c>
      <c r="K1410" s="118">
        <f t="shared" si="681"/>
        <v>19</v>
      </c>
      <c r="L1410" s="8">
        <f t="shared" si="667"/>
        <v>1.0083006699999999</v>
      </c>
      <c r="M1410" s="119">
        <f t="shared" si="680"/>
        <v>1.0083006699999999</v>
      </c>
      <c r="N1410" s="119">
        <f t="shared" si="674"/>
        <v>1.4363573292548841</v>
      </c>
      <c r="O1410" s="112">
        <f t="shared" si="679"/>
        <v>1.4482800499999999</v>
      </c>
      <c r="P1410" s="112">
        <f t="shared" si="659"/>
        <v>0</v>
      </c>
      <c r="Q1410" s="162">
        <f t="shared" si="670"/>
        <v>0</v>
      </c>
      <c r="R1410" s="30">
        <f t="shared" si="671"/>
        <v>0</v>
      </c>
      <c r="S1410" s="112">
        <f t="shared" si="676"/>
        <v>0</v>
      </c>
      <c r="T1410" s="122">
        <f t="shared" si="668"/>
        <v>0.20100000000000001</v>
      </c>
      <c r="U1410" s="120">
        <f t="shared" si="675"/>
        <v>19</v>
      </c>
      <c r="V1410" s="120">
        <v>252</v>
      </c>
      <c r="W1410" s="119">
        <f t="shared" si="660"/>
        <v>1.0139050590000001</v>
      </c>
      <c r="X1410" s="112">
        <f t="shared" si="661"/>
        <v>0</v>
      </c>
      <c r="Y1410" s="112">
        <f t="shared" si="662"/>
        <v>0</v>
      </c>
      <c r="Z1410" s="125" t="str">
        <f t="shared" si="672"/>
        <v>A+J=</v>
      </c>
      <c r="AA1410" s="117">
        <f t="shared" si="673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4"/>
      <c r="DO1410" s="1"/>
      <c r="DP1410" s="1"/>
      <c r="DQ1410" s="1"/>
      <c r="DR1410" s="1"/>
      <c r="DS1410" s="1"/>
      <c r="DT1410" s="1"/>
    </row>
    <row r="1411" spans="1:124" ht="12.75" x14ac:dyDescent="0.2">
      <c r="A1411" s="111">
        <f t="shared" si="663"/>
        <v>45676</v>
      </c>
      <c r="B1411" s="112">
        <f t="shared" si="656"/>
        <v>0</v>
      </c>
      <c r="C1411" s="112">
        <f t="shared" si="669"/>
        <v>0</v>
      </c>
      <c r="D1411" s="113">
        <f t="shared" si="664"/>
        <v>5692.31</v>
      </c>
      <c r="E1411" s="114">
        <f t="shared" si="677"/>
        <v>5739.56</v>
      </c>
      <c r="F1411" s="115">
        <f t="shared" si="678"/>
        <v>45616</v>
      </c>
      <c r="G1411" s="116">
        <f t="shared" si="657"/>
        <v>8.3006723105383262E-3</v>
      </c>
      <c r="H1411" s="117">
        <f t="shared" si="665"/>
        <v>45677</v>
      </c>
      <c r="I1411" s="117">
        <f t="shared" si="658"/>
        <v>45677</v>
      </c>
      <c r="J1411" s="118">
        <f t="shared" si="666"/>
        <v>19</v>
      </c>
      <c r="K1411" s="118">
        <f t="shared" si="681"/>
        <v>19</v>
      </c>
      <c r="L1411" s="8">
        <f t="shared" si="667"/>
        <v>1.0083006699999999</v>
      </c>
      <c r="M1411" s="119">
        <f t="shared" si="680"/>
        <v>1.0083006699999999</v>
      </c>
      <c r="N1411" s="119">
        <f t="shared" si="674"/>
        <v>1.4363573292548841</v>
      </c>
      <c r="O1411" s="112">
        <f t="shared" si="679"/>
        <v>1.4482800499999999</v>
      </c>
      <c r="P1411" s="112">
        <f t="shared" si="659"/>
        <v>0</v>
      </c>
      <c r="Q1411" s="162">
        <f t="shared" si="670"/>
        <v>0</v>
      </c>
      <c r="R1411" s="30">
        <f t="shared" si="671"/>
        <v>0</v>
      </c>
      <c r="S1411" s="112">
        <f t="shared" si="676"/>
        <v>0</v>
      </c>
      <c r="T1411" s="122">
        <f t="shared" si="668"/>
        <v>0.20100000000000001</v>
      </c>
      <c r="U1411" s="120">
        <f t="shared" si="675"/>
        <v>19</v>
      </c>
      <c r="V1411" s="120">
        <v>252</v>
      </c>
      <c r="W1411" s="119">
        <f t="shared" si="660"/>
        <v>1.0139050590000001</v>
      </c>
      <c r="X1411" s="112">
        <f t="shared" si="661"/>
        <v>0</v>
      </c>
      <c r="Y1411" s="112">
        <f t="shared" si="662"/>
        <v>0</v>
      </c>
      <c r="Z1411" s="125" t="str">
        <f t="shared" si="672"/>
        <v>A+J=</v>
      </c>
      <c r="AA1411" s="117">
        <f t="shared" si="673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4"/>
      <c r="DO1411" s="1"/>
      <c r="DP1411" s="1"/>
      <c r="DQ1411" s="1"/>
      <c r="DR1411" s="1"/>
      <c r="DS1411" s="1"/>
      <c r="DT1411" s="1"/>
    </row>
    <row r="1412" spans="1:124" ht="12.75" x14ac:dyDescent="0.2">
      <c r="A1412" s="111">
        <f t="shared" si="663"/>
        <v>45677</v>
      </c>
      <c r="B1412" s="112">
        <f t="shared" si="656"/>
        <v>0</v>
      </c>
      <c r="C1412" s="112">
        <f t="shared" si="669"/>
        <v>0</v>
      </c>
      <c r="D1412" s="113">
        <f t="shared" si="664"/>
        <v>5692.31</v>
      </c>
      <c r="E1412" s="114">
        <f t="shared" si="677"/>
        <v>5739.56</v>
      </c>
      <c r="F1412" s="115">
        <f t="shared" si="678"/>
        <v>45616</v>
      </c>
      <c r="G1412" s="116">
        <f t="shared" si="657"/>
        <v>8.3006723105383262E-3</v>
      </c>
      <c r="H1412" s="117">
        <f t="shared" si="665"/>
        <v>45708</v>
      </c>
      <c r="I1412" s="117">
        <f t="shared" si="658"/>
        <v>45677</v>
      </c>
      <c r="J1412" s="118">
        <f t="shared" si="666"/>
        <v>19</v>
      </c>
      <c r="K1412" s="118">
        <f t="shared" si="681"/>
        <v>19</v>
      </c>
      <c r="L1412" s="8">
        <f t="shared" si="667"/>
        <v>1.0083006699999999</v>
      </c>
      <c r="M1412" s="119">
        <f t="shared" si="680"/>
        <v>1.0083006699999999</v>
      </c>
      <c r="N1412" s="119">
        <f t="shared" si="674"/>
        <v>1.4363573292548841</v>
      </c>
      <c r="O1412" s="112">
        <f t="shared" si="679"/>
        <v>1.4482800499999999</v>
      </c>
      <c r="P1412" s="112">
        <f t="shared" si="659"/>
        <v>0</v>
      </c>
      <c r="Q1412" s="162">
        <f t="shared" si="670"/>
        <v>46</v>
      </c>
      <c r="R1412" s="30">
        <f t="shared" si="671"/>
        <v>0.27441500000000002</v>
      </c>
      <c r="S1412" s="112">
        <f t="shared" si="676"/>
        <v>0</v>
      </c>
      <c r="T1412" s="122">
        <f t="shared" si="668"/>
        <v>0.20100000000000001</v>
      </c>
      <c r="U1412" s="120">
        <f t="shared" si="675"/>
        <v>19</v>
      </c>
      <c r="V1412" s="120">
        <v>252</v>
      </c>
      <c r="W1412" s="119">
        <f t="shared" si="660"/>
        <v>1.0139050590000001</v>
      </c>
      <c r="X1412" s="112">
        <f t="shared" si="661"/>
        <v>0</v>
      </c>
      <c r="Y1412" s="112">
        <f t="shared" si="662"/>
        <v>0</v>
      </c>
      <c r="Z1412" s="125" t="str">
        <f t="shared" si="672"/>
        <v>A+J=</v>
      </c>
      <c r="AA1412" s="117">
        <f t="shared" si="673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4"/>
      <c r="DO1412" s="1"/>
      <c r="DP1412" s="1"/>
      <c r="DQ1412" s="1"/>
      <c r="DR1412" s="1"/>
      <c r="DS1412" s="1"/>
      <c r="DT1412" s="1"/>
    </row>
    <row r="1413" spans="1:124" ht="12.75" x14ac:dyDescent="0.2">
      <c r="A1413" s="111">
        <f t="shared" si="663"/>
        <v>45678</v>
      </c>
      <c r="B1413" s="112">
        <f t="shared" si="656"/>
        <v>0</v>
      </c>
      <c r="C1413" s="112">
        <f t="shared" si="669"/>
        <v>0</v>
      </c>
      <c r="D1413" s="113">
        <f t="shared" si="664"/>
        <v>5692.31</v>
      </c>
      <c r="E1413" s="114">
        <f t="shared" si="677"/>
        <v>5739.56</v>
      </c>
      <c r="F1413" s="115">
        <f t="shared" si="678"/>
        <v>45646</v>
      </c>
      <c r="G1413" s="116">
        <f t="shared" si="657"/>
        <v>8.3006723105383262E-3</v>
      </c>
      <c r="H1413" s="117">
        <f t="shared" si="665"/>
        <v>45708</v>
      </c>
      <c r="I1413" s="117">
        <f t="shared" si="658"/>
        <v>45708</v>
      </c>
      <c r="J1413" s="118">
        <f t="shared" si="666"/>
        <v>23</v>
      </c>
      <c r="K1413" s="118">
        <f t="shared" si="681"/>
        <v>1</v>
      </c>
      <c r="L1413" s="8">
        <f t="shared" si="667"/>
        <v>1.00035947</v>
      </c>
      <c r="M1413" s="119">
        <f t="shared" si="680"/>
        <v>1.0083006699999999</v>
      </c>
      <c r="N1413" s="119">
        <f t="shared" si="674"/>
        <v>1.4482800574471102</v>
      </c>
      <c r="O1413" s="112">
        <f t="shared" si="679"/>
        <v>1.44880067</v>
      </c>
      <c r="P1413" s="112">
        <f t="shared" si="659"/>
        <v>0</v>
      </c>
      <c r="Q1413" s="162">
        <f t="shared" si="670"/>
        <v>0</v>
      </c>
      <c r="R1413" s="30">
        <f t="shared" si="671"/>
        <v>0</v>
      </c>
      <c r="S1413" s="112">
        <f t="shared" si="676"/>
        <v>0</v>
      </c>
      <c r="T1413" s="122">
        <f t="shared" si="668"/>
        <v>0.20100000000000001</v>
      </c>
      <c r="U1413" s="120">
        <f t="shared" si="675"/>
        <v>1</v>
      </c>
      <c r="V1413" s="120">
        <v>252</v>
      </c>
      <c r="W1413" s="119">
        <f t="shared" si="660"/>
        <v>1.000727068</v>
      </c>
      <c r="X1413" s="112">
        <f t="shared" si="661"/>
        <v>0</v>
      </c>
      <c r="Y1413" s="112">
        <f t="shared" si="662"/>
        <v>0</v>
      </c>
      <c r="Z1413" s="125" t="str">
        <f t="shared" si="672"/>
        <v>A+J=</v>
      </c>
      <c r="AA1413" s="117">
        <f t="shared" si="673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4"/>
      <c r="DO1413" s="1"/>
      <c r="DP1413" s="1"/>
      <c r="DQ1413" s="1"/>
      <c r="DR1413" s="1"/>
      <c r="DS1413" s="1"/>
      <c r="DT1413" s="1"/>
    </row>
    <row r="1414" spans="1:124" ht="12.75" x14ac:dyDescent="0.2">
      <c r="A1414" s="111">
        <f t="shared" si="663"/>
        <v>45679</v>
      </c>
      <c r="B1414" s="112">
        <f t="shared" si="656"/>
        <v>0</v>
      </c>
      <c r="C1414" s="112">
        <f t="shared" si="669"/>
        <v>0</v>
      </c>
      <c r="D1414" s="113">
        <f t="shared" si="664"/>
        <v>5692.31</v>
      </c>
      <c r="E1414" s="114">
        <f t="shared" si="677"/>
        <v>5739.56</v>
      </c>
      <c r="F1414" s="115">
        <f t="shared" si="678"/>
        <v>45646</v>
      </c>
      <c r="G1414" s="116">
        <f t="shared" si="657"/>
        <v>8.3006723105383262E-3</v>
      </c>
      <c r="H1414" s="117">
        <f t="shared" si="665"/>
        <v>45708</v>
      </c>
      <c r="I1414" s="117">
        <f t="shared" si="658"/>
        <v>45708</v>
      </c>
      <c r="J1414" s="118">
        <f t="shared" si="666"/>
        <v>23</v>
      </c>
      <c r="K1414" s="118">
        <f t="shared" si="681"/>
        <v>2</v>
      </c>
      <c r="L1414" s="8">
        <f t="shared" si="667"/>
        <v>1.0007190699999999</v>
      </c>
      <c r="M1414" s="119">
        <f t="shared" si="680"/>
        <v>1.0083006699999999</v>
      </c>
      <c r="N1414" s="119">
        <f t="shared" si="674"/>
        <v>1.4482800574471102</v>
      </c>
      <c r="O1414" s="112">
        <f t="shared" si="679"/>
        <v>1.4493214699999999</v>
      </c>
      <c r="P1414" s="112">
        <f t="shared" si="659"/>
        <v>0</v>
      </c>
      <c r="Q1414" s="162">
        <f t="shared" si="670"/>
        <v>0</v>
      </c>
      <c r="R1414" s="30">
        <f t="shared" si="671"/>
        <v>0</v>
      </c>
      <c r="S1414" s="112">
        <f t="shared" si="676"/>
        <v>0</v>
      </c>
      <c r="T1414" s="122">
        <f t="shared" si="668"/>
        <v>0.20100000000000001</v>
      </c>
      <c r="U1414" s="120">
        <f t="shared" si="675"/>
        <v>2</v>
      </c>
      <c r="V1414" s="120">
        <v>252</v>
      </c>
      <c r="W1414" s="119">
        <f t="shared" si="660"/>
        <v>1.0014546639999999</v>
      </c>
      <c r="X1414" s="112">
        <f t="shared" si="661"/>
        <v>0</v>
      </c>
      <c r="Y1414" s="112">
        <f t="shared" si="662"/>
        <v>0</v>
      </c>
      <c r="Z1414" s="125" t="str">
        <f t="shared" si="672"/>
        <v>A+J=</v>
      </c>
      <c r="AA1414" s="117">
        <f t="shared" si="673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4"/>
      <c r="DO1414" s="1"/>
      <c r="DP1414" s="1"/>
      <c r="DQ1414" s="1"/>
      <c r="DR1414" s="1"/>
      <c r="DS1414" s="1"/>
      <c r="DT1414" s="1"/>
    </row>
    <row r="1415" spans="1:124" ht="12.75" x14ac:dyDescent="0.2">
      <c r="A1415" s="111">
        <f t="shared" si="663"/>
        <v>45680</v>
      </c>
      <c r="B1415" s="112">
        <f t="shared" si="656"/>
        <v>0</v>
      </c>
      <c r="C1415" s="112">
        <f t="shared" si="669"/>
        <v>0</v>
      </c>
      <c r="D1415" s="113">
        <f t="shared" si="664"/>
        <v>5692.31</v>
      </c>
      <c r="E1415" s="114">
        <f t="shared" si="677"/>
        <v>5739.56</v>
      </c>
      <c r="F1415" s="115">
        <f t="shared" si="678"/>
        <v>45646</v>
      </c>
      <c r="G1415" s="116">
        <f t="shared" si="657"/>
        <v>8.3006723105383262E-3</v>
      </c>
      <c r="H1415" s="117">
        <f t="shared" si="665"/>
        <v>45708</v>
      </c>
      <c r="I1415" s="117">
        <f t="shared" si="658"/>
        <v>45708</v>
      </c>
      <c r="J1415" s="118">
        <f t="shared" si="666"/>
        <v>23</v>
      </c>
      <c r="K1415" s="118">
        <f t="shared" si="681"/>
        <v>3</v>
      </c>
      <c r="L1415" s="8">
        <f t="shared" si="667"/>
        <v>1.0010787999999999</v>
      </c>
      <c r="M1415" s="119">
        <f t="shared" si="680"/>
        <v>1.0083006699999999</v>
      </c>
      <c r="N1415" s="119">
        <f t="shared" si="674"/>
        <v>1.4482800574471102</v>
      </c>
      <c r="O1415" s="112">
        <f t="shared" si="679"/>
        <v>1.4498424599999999</v>
      </c>
      <c r="P1415" s="112">
        <f t="shared" si="659"/>
        <v>0</v>
      </c>
      <c r="Q1415" s="162">
        <f t="shared" si="670"/>
        <v>0</v>
      </c>
      <c r="R1415" s="30">
        <f t="shared" si="671"/>
        <v>0</v>
      </c>
      <c r="S1415" s="112">
        <f t="shared" si="676"/>
        <v>0</v>
      </c>
      <c r="T1415" s="122">
        <f t="shared" si="668"/>
        <v>0.20100000000000001</v>
      </c>
      <c r="U1415" s="120">
        <f t="shared" si="675"/>
        <v>3</v>
      </c>
      <c r="V1415" s="120">
        <v>252</v>
      </c>
      <c r="W1415" s="119">
        <f t="shared" si="660"/>
        <v>1.00218279</v>
      </c>
      <c r="X1415" s="112">
        <f t="shared" si="661"/>
        <v>0</v>
      </c>
      <c r="Y1415" s="112">
        <f t="shared" si="662"/>
        <v>0</v>
      </c>
      <c r="Z1415" s="125" t="str">
        <f t="shared" si="672"/>
        <v>A+J=</v>
      </c>
      <c r="AA1415" s="117">
        <f t="shared" si="673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4"/>
      <c r="DO1415" s="1"/>
      <c r="DP1415" s="1"/>
      <c r="DQ1415" s="1"/>
      <c r="DR1415" s="1"/>
      <c r="DS1415" s="1"/>
      <c r="DT1415" s="1"/>
    </row>
    <row r="1416" spans="1:124" ht="12.75" x14ac:dyDescent="0.2">
      <c r="A1416" s="111">
        <f t="shared" si="663"/>
        <v>45681</v>
      </c>
      <c r="B1416" s="112">
        <f t="shared" si="656"/>
        <v>0</v>
      </c>
      <c r="C1416" s="112">
        <f t="shared" si="669"/>
        <v>0</v>
      </c>
      <c r="D1416" s="113">
        <f t="shared" si="664"/>
        <v>5692.31</v>
      </c>
      <c r="E1416" s="114">
        <f t="shared" si="677"/>
        <v>5739.56</v>
      </c>
      <c r="F1416" s="115">
        <f t="shared" si="678"/>
        <v>45646</v>
      </c>
      <c r="G1416" s="116">
        <f t="shared" si="657"/>
        <v>8.3006723105383262E-3</v>
      </c>
      <c r="H1416" s="117">
        <f t="shared" si="665"/>
        <v>45708</v>
      </c>
      <c r="I1416" s="117">
        <f t="shared" si="658"/>
        <v>45708</v>
      </c>
      <c r="J1416" s="118">
        <f t="shared" si="666"/>
        <v>23</v>
      </c>
      <c r="K1416" s="118">
        <f t="shared" si="681"/>
        <v>4</v>
      </c>
      <c r="L1416" s="8">
        <f t="shared" si="667"/>
        <v>1.00143867</v>
      </c>
      <c r="M1416" s="119">
        <f t="shared" si="680"/>
        <v>1.0083006699999999</v>
      </c>
      <c r="N1416" s="119">
        <f t="shared" si="674"/>
        <v>1.4482800574471102</v>
      </c>
      <c r="O1416" s="112">
        <f t="shared" si="679"/>
        <v>1.4503636499999999</v>
      </c>
      <c r="P1416" s="112">
        <f t="shared" si="659"/>
        <v>0</v>
      </c>
      <c r="Q1416" s="162">
        <f t="shared" si="670"/>
        <v>0</v>
      </c>
      <c r="R1416" s="30">
        <f t="shared" si="671"/>
        <v>0</v>
      </c>
      <c r="S1416" s="112">
        <f t="shared" si="676"/>
        <v>0</v>
      </c>
      <c r="T1416" s="122">
        <f t="shared" si="668"/>
        <v>0.20100000000000001</v>
      </c>
      <c r="U1416" s="120">
        <f t="shared" si="675"/>
        <v>4</v>
      </c>
      <c r="V1416" s="120">
        <v>252</v>
      </c>
      <c r="W1416" s="119">
        <f t="shared" si="660"/>
        <v>1.0029114450000001</v>
      </c>
      <c r="X1416" s="112">
        <f t="shared" si="661"/>
        <v>0</v>
      </c>
      <c r="Y1416" s="112">
        <f t="shared" si="662"/>
        <v>0</v>
      </c>
      <c r="Z1416" s="125" t="str">
        <f t="shared" si="672"/>
        <v>A+J=</v>
      </c>
      <c r="AA1416" s="117">
        <f t="shared" si="673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4"/>
      <c r="DO1416" s="1"/>
      <c r="DP1416" s="1"/>
      <c r="DQ1416" s="1"/>
      <c r="DR1416" s="1"/>
      <c r="DS1416" s="1"/>
      <c r="DT1416" s="1"/>
    </row>
    <row r="1417" spans="1:124" ht="12.75" x14ac:dyDescent="0.2">
      <c r="A1417" s="111">
        <f t="shared" si="663"/>
        <v>45682</v>
      </c>
      <c r="B1417" s="112">
        <f t="shared" si="656"/>
        <v>0</v>
      </c>
      <c r="C1417" s="112">
        <f t="shared" si="669"/>
        <v>0</v>
      </c>
      <c r="D1417" s="113">
        <f t="shared" si="664"/>
        <v>5692.31</v>
      </c>
      <c r="E1417" s="114">
        <f t="shared" si="677"/>
        <v>5739.56</v>
      </c>
      <c r="F1417" s="115">
        <f t="shared" si="678"/>
        <v>45646</v>
      </c>
      <c r="G1417" s="116">
        <f t="shared" si="657"/>
        <v>8.3006723105383262E-3</v>
      </c>
      <c r="H1417" s="117">
        <f t="shared" si="665"/>
        <v>45708</v>
      </c>
      <c r="I1417" s="117">
        <f t="shared" si="658"/>
        <v>45708</v>
      </c>
      <c r="J1417" s="118">
        <f t="shared" si="666"/>
        <v>23</v>
      </c>
      <c r="K1417" s="118">
        <f t="shared" si="681"/>
        <v>5</v>
      </c>
      <c r="L1417" s="8">
        <f t="shared" si="667"/>
        <v>1.00179866</v>
      </c>
      <c r="M1417" s="119">
        <f t="shared" si="680"/>
        <v>1.0083006699999999</v>
      </c>
      <c r="N1417" s="119">
        <f t="shared" si="674"/>
        <v>1.4482800574471102</v>
      </c>
      <c r="O1417" s="112">
        <f t="shared" si="679"/>
        <v>1.4508850200000001</v>
      </c>
      <c r="P1417" s="112">
        <f t="shared" si="659"/>
        <v>0</v>
      </c>
      <c r="Q1417" s="162">
        <f t="shared" si="670"/>
        <v>0</v>
      </c>
      <c r="R1417" s="30">
        <f t="shared" si="671"/>
        <v>0</v>
      </c>
      <c r="S1417" s="112">
        <f t="shared" si="676"/>
        <v>0</v>
      </c>
      <c r="T1417" s="122">
        <f t="shared" si="668"/>
        <v>0.20100000000000001</v>
      </c>
      <c r="U1417" s="120">
        <f t="shared" si="675"/>
        <v>5</v>
      </c>
      <c r="V1417" s="120">
        <v>252</v>
      </c>
      <c r="W1417" s="119">
        <f t="shared" si="660"/>
        <v>1.00364063</v>
      </c>
      <c r="X1417" s="112">
        <f t="shared" si="661"/>
        <v>0</v>
      </c>
      <c r="Y1417" s="112">
        <f t="shared" si="662"/>
        <v>0</v>
      </c>
      <c r="Z1417" s="125" t="str">
        <f t="shared" si="672"/>
        <v>A+J=</v>
      </c>
      <c r="AA1417" s="117">
        <f t="shared" si="673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4"/>
      <c r="DO1417" s="1"/>
      <c r="DP1417" s="1"/>
      <c r="DQ1417" s="1"/>
      <c r="DR1417" s="1"/>
      <c r="DS1417" s="1"/>
      <c r="DT1417" s="1"/>
    </row>
    <row r="1418" spans="1:124" ht="12.75" x14ac:dyDescent="0.2">
      <c r="A1418" s="111">
        <f t="shared" si="663"/>
        <v>45683</v>
      </c>
      <c r="B1418" s="112">
        <f t="shared" ref="B1418:B1481" si="682">(P1418+X1418)</f>
        <v>0</v>
      </c>
      <c r="C1418" s="112">
        <f t="shared" si="669"/>
        <v>0</v>
      </c>
      <c r="D1418" s="113">
        <f t="shared" si="664"/>
        <v>5692.31</v>
      </c>
      <c r="E1418" s="114">
        <f t="shared" si="677"/>
        <v>5739.56</v>
      </c>
      <c r="F1418" s="115">
        <f t="shared" si="678"/>
        <v>45646</v>
      </c>
      <c r="G1418" s="116">
        <f t="shared" ref="G1418:G1481" si="683">(E1418/D1418)-1</f>
        <v>8.3006723105383262E-3</v>
      </c>
      <c r="H1418" s="117">
        <f t="shared" si="665"/>
        <v>45708</v>
      </c>
      <c r="I1418" s="117">
        <f t="shared" ref="I1418:I1481" si="684">IF(A1418&gt;I1417,H1418,I1417)</f>
        <v>45708</v>
      </c>
      <c r="J1418" s="118">
        <f t="shared" si="666"/>
        <v>23</v>
      </c>
      <c r="K1418" s="118">
        <f t="shared" si="681"/>
        <v>5</v>
      </c>
      <c r="L1418" s="8">
        <f t="shared" si="667"/>
        <v>1.00179866</v>
      </c>
      <c r="M1418" s="119">
        <f t="shared" si="680"/>
        <v>1.0083006699999999</v>
      </c>
      <c r="N1418" s="119">
        <f t="shared" si="674"/>
        <v>1.4482800574471102</v>
      </c>
      <c r="O1418" s="112">
        <f t="shared" si="679"/>
        <v>1.4508850200000001</v>
      </c>
      <c r="P1418" s="112">
        <f t="shared" ref="P1418:P1481" si="685">TRUNC(C1418*O1418,8)</f>
        <v>0</v>
      </c>
      <c r="Q1418" s="162">
        <f t="shared" si="670"/>
        <v>0</v>
      </c>
      <c r="R1418" s="30">
        <f t="shared" si="671"/>
        <v>0</v>
      </c>
      <c r="S1418" s="112">
        <f t="shared" si="676"/>
        <v>0</v>
      </c>
      <c r="T1418" s="122">
        <f t="shared" si="668"/>
        <v>0.20100000000000001</v>
      </c>
      <c r="U1418" s="120">
        <f t="shared" si="675"/>
        <v>5</v>
      </c>
      <c r="V1418" s="120">
        <v>252</v>
      </c>
      <c r="W1418" s="119">
        <f t="shared" ref="W1418:W1481" si="686">ROUND((1+T1418)^TRUNC((U1418/V1418),9),9)</f>
        <v>1.00364063</v>
      </c>
      <c r="X1418" s="112">
        <f t="shared" ref="X1418:X1481" si="687">TRUNC((P1418*(W1418-1)),8)</f>
        <v>0</v>
      </c>
      <c r="Y1418" s="112">
        <f t="shared" ref="Y1418:Y1481" si="688">IF(Q1418&gt;0,S1418+X1418,0)</f>
        <v>0</v>
      </c>
      <c r="Z1418" s="125" t="str">
        <f t="shared" si="672"/>
        <v>A+J=</v>
      </c>
      <c r="AA1418" s="117">
        <f t="shared" si="673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4"/>
      <c r="DO1418" s="1"/>
      <c r="DP1418" s="1"/>
      <c r="DQ1418" s="1"/>
      <c r="DR1418" s="1"/>
      <c r="DS1418" s="1"/>
      <c r="DT1418" s="1"/>
    </row>
    <row r="1419" spans="1:124" ht="12.75" x14ac:dyDescent="0.2">
      <c r="A1419" s="111">
        <f t="shared" ref="A1419:A1482" si="689">(A1418+1)</f>
        <v>45684</v>
      </c>
      <c r="B1419" s="112">
        <f t="shared" si="682"/>
        <v>0</v>
      </c>
      <c r="C1419" s="112">
        <f t="shared" si="669"/>
        <v>0</v>
      </c>
      <c r="D1419" s="113">
        <f t="shared" ref="D1419:D1482" si="690">IF(E1419=E1418,D1418,E1418)</f>
        <v>5692.31</v>
      </c>
      <c r="E1419" s="114">
        <f t="shared" si="677"/>
        <v>5739.56</v>
      </c>
      <c r="F1419" s="115">
        <f t="shared" si="678"/>
        <v>45646</v>
      </c>
      <c r="G1419" s="116">
        <f t="shared" si="683"/>
        <v>8.3006723105383262E-3</v>
      </c>
      <c r="H1419" s="117">
        <f t="shared" ref="H1419:H1482" si="691">IF(DAY(A1419)=H$9,VLOOKUP(A1419,AH$118:AN$450,4),H1418)</f>
        <v>45708</v>
      </c>
      <c r="I1419" s="117">
        <f t="shared" si="684"/>
        <v>45708</v>
      </c>
      <c r="J1419" s="118">
        <f t="shared" ref="J1419:J1482" si="692">IF(I1419=I1418,J1418,NETWORKDAYS(I1418,I1419,$AD$148:$AD$502)-1)</f>
        <v>23</v>
      </c>
      <c r="K1419" s="118">
        <f t="shared" si="681"/>
        <v>5</v>
      </c>
      <c r="L1419" s="8">
        <f t="shared" ref="L1419:L1482" si="693">IF(E1419&lt;D1419,1,TRUNC((E1419/D1419)^TRUNC((K1419/J1419),9),8))</f>
        <v>1.00179866</v>
      </c>
      <c r="M1419" s="119">
        <f t="shared" si="680"/>
        <v>1.0083006699999999</v>
      </c>
      <c r="N1419" s="119">
        <f t="shared" si="674"/>
        <v>1.4482800574471102</v>
      </c>
      <c r="O1419" s="112">
        <f t="shared" si="679"/>
        <v>1.4508850200000001</v>
      </c>
      <c r="P1419" s="112">
        <f t="shared" si="685"/>
        <v>0</v>
      </c>
      <c r="Q1419" s="162">
        <f t="shared" si="670"/>
        <v>0</v>
      </c>
      <c r="R1419" s="30">
        <f t="shared" si="671"/>
        <v>0</v>
      </c>
      <c r="S1419" s="112">
        <f t="shared" si="676"/>
        <v>0</v>
      </c>
      <c r="T1419" s="122">
        <f t="shared" ref="T1419:T1482" si="694">(T1418)</f>
        <v>0.20100000000000001</v>
      </c>
      <c r="U1419" s="120">
        <f t="shared" si="675"/>
        <v>5</v>
      </c>
      <c r="V1419" s="120">
        <v>252</v>
      </c>
      <c r="W1419" s="119">
        <f t="shared" si="686"/>
        <v>1.00364063</v>
      </c>
      <c r="X1419" s="112">
        <f t="shared" si="687"/>
        <v>0</v>
      </c>
      <c r="Y1419" s="112">
        <f t="shared" si="688"/>
        <v>0</v>
      </c>
      <c r="Z1419" s="125" t="str">
        <f t="shared" si="672"/>
        <v>A+J=</v>
      </c>
      <c r="AA1419" s="117">
        <f t="shared" si="673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4"/>
      <c r="DO1419" s="1"/>
      <c r="DP1419" s="1"/>
      <c r="DQ1419" s="1"/>
      <c r="DR1419" s="1"/>
      <c r="DS1419" s="1"/>
      <c r="DT1419" s="1"/>
    </row>
    <row r="1420" spans="1:124" ht="12.75" x14ac:dyDescent="0.2">
      <c r="A1420" s="111">
        <f t="shared" si="689"/>
        <v>45685</v>
      </c>
      <c r="B1420" s="112">
        <f t="shared" si="682"/>
        <v>0</v>
      </c>
      <c r="C1420" s="112">
        <f t="shared" ref="C1420:C1483" si="695">TRUNC(IF(Q1419&gt;0,VLOOKUP(A1419,$AD$12:$AE$140,2),C1419),8)</f>
        <v>0</v>
      </c>
      <c r="D1420" s="113">
        <f t="shared" si="690"/>
        <v>5692.31</v>
      </c>
      <c r="E1420" s="114">
        <f t="shared" si="677"/>
        <v>5739.56</v>
      </c>
      <c r="F1420" s="115">
        <f t="shared" si="678"/>
        <v>45646</v>
      </c>
      <c r="G1420" s="116">
        <f t="shared" si="683"/>
        <v>8.3006723105383262E-3</v>
      </c>
      <c r="H1420" s="117">
        <f t="shared" si="691"/>
        <v>45708</v>
      </c>
      <c r="I1420" s="117">
        <f t="shared" si="684"/>
        <v>45708</v>
      </c>
      <c r="J1420" s="118">
        <f t="shared" si="692"/>
        <v>23</v>
      </c>
      <c r="K1420" s="118">
        <f t="shared" si="681"/>
        <v>6</v>
      </c>
      <c r="L1420" s="8">
        <f t="shared" si="693"/>
        <v>1.00215878</v>
      </c>
      <c r="M1420" s="119">
        <f t="shared" si="680"/>
        <v>1.0083006699999999</v>
      </c>
      <c r="N1420" s="119">
        <f t="shared" si="674"/>
        <v>1.4482800574471102</v>
      </c>
      <c r="O1420" s="112">
        <f t="shared" si="679"/>
        <v>1.4514065700000001</v>
      </c>
      <c r="P1420" s="112">
        <f t="shared" si="685"/>
        <v>0</v>
      </c>
      <c r="Q1420" s="162">
        <f t="shared" ref="Q1420:Q1483" si="696">IF(VLOOKUP(A1420,AD$10:AK$140,8)=VLOOKUP(A1419,AD$10:AK$140,8),0,VLOOKUP(A1420,AD$10:AK$140,8))</f>
        <v>0</v>
      </c>
      <c r="R1420" s="30">
        <f t="shared" ref="R1420:R1483" si="697">IF(Q1420&gt;0,VLOOKUP($A1420,$AD$10:$AI$140,6),0)</f>
        <v>0</v>
      </c>
      <c r="S1420" s="112">
        <f t="shared" si="676"/>
        <v>0</v>
      </c>
      <c r="T1420" s="122">
        <f t="shared" si="694"/>
        <v>0.20100000000000001</v>
      </c>
      <c r="U1420" s="120">
        <f t="shared" si="675"/>
        <v>6</v>
      </c>
      <c r="V1420" s="120">
        <v>252</v>
      </c>
      <c r="W1420" s="119">
        <f t="shared" si="686"/>
        <v>1.0043703450000001</v>
      </c>
      <c r="X1420" s="112">
        <f t="shared" si="687"/>
        <v>0</v>
      </c>
      <c r="Y1420" s="112">
        <f t="shared" si="688"/>
        <v>0</v>
      </c>
      <c r="Z1420" s="125" t="str">
        <f t="shared" ref="Z1420:Z1483" si="698">IF($Q1419&gt;0,VLOOKUP($A1419,$AD$10:$AM$140,9),Z1419)</f>
        <v>A+J=</v>
      </c>
      <c r="AA1420" s="117">
        <f t="shared" ref="AA1420:AA1483" si="699">IF($Q1419&gt;0,VLOOKUP($A1419,$AD$10:$AM$140,10),AA1419)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4"/>
      <c r="DO1420" s="1"/>
      <c r="DP1420" s="1"/>
      <c r="DQ1420" s="1"/>
      <c r="DR1420" s="1"/>
      <c r="DS1420" s="1"/>
      <c r="DT1420" s="1"/>
    </row>
    <row r="1421" spans="1:124" ht="12.75" x14ac:dyDescent="0.2">
      <c r="A1421" s="111">
        <f t="shared" si="689"/>
        <v>45686</v>
      </c>
      <c r="B1421" s="112">
        <f t="shared" si="682"/>
        <v>0</v>
      </c>
      <c r="C1421" s="112">
        <f t="shared" si="695"/>
        <v>0</v>
      </c>
      <c r="D1421" s="113">
        <f t="shared" si="690"/>
        <v>5692.31</v>
      </c>
      <c r="E1421" s="114">
        <f t="shared" si="677"/>
        <v>5739.56</v>
      </c>
      <c r="F1421" s="115">
        <f t="shared" si="678"/>
        <v>45646</v>
      </c>
      <c r="G1421" s="116">
        <f t="shared" si="683"/>
        <v>8.3006723105383262E-3</v>
      </c>
      <c r="H1421" s="117">
        <f t="shared" si="691"/>
        <v>45708</v>
      </c>
      <c r="I1421" s="117">
        <f t="shared" si="684"/>
        <v>45708</v>
      </c>
      <c r="J1421" s="118">
        <f t="shared" si="692"/>
        <v>23</v>
      </c>
      <c r="K1421" s="118">
        <f t="shared" si="681"/>
        <v>7</v>
      </c>
      <c r="L1421" s="8">
        <f t="shared" si="693"/>
        <v>1.00251903</v>
      </c>
      <c r="M1421" s="119">
        <f t="shared" si="680"/>
        <v>1.0083006699999999</v>
      </c>
      <c r="N1421" s="119">
        <f t="shared" si="674"/>
        <v>1.4482800574471102</v>
      </c>
      <c r="O1421" s="112">
        <f t="shared" si="679"/>
        <v>1.45192831</v>
      </c>
      <c r="P1421" s="112">
        <f t="shared" si="685"/>
        <v>0</v>
      </c>
      <c r="Q1421" s="162">
        <f t="shared" si="696"/>
        <v>0</v>
      </c>
      <c r="R1421" s="30">
        <f t="shared" si="697"/>
        <v>0</v>
      </c>
      <c r="S1421" s="112">
        <f t="shared" si="676"/>
        <v>0</v>
      </c>
      <c r="T1421" s="122">
        <f t="shared" si="694"/>
        <v>0.20100000000000001</v>
      </c>
      <c r="U1421" s="120">
        <f t="shared" si="675"/>
        <v>7</v>
      </c>
      <c r="V1421" s="120">
        <v>252</v>
      </c>
      <c r="W1421" s="119">
        <f t="shared" si="686"/>
        <v>1.0051005900000001</v>
      </c>
      <c r="X1421" s="112">
        <f t="shared" si="687"/>
        <v>0</v>
      </c>
      <c r="Y1421" s="112">
        <f t="shared" si="688"/>
        <v>0</v>
      </c>
      <c r="Z1421" s="125" t="str">
        <f t="shared" si="698"/>
        <v>A+J=</v>
      </c>
      <c r="AA1421" s="117">
        <f t="shared" si="699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4"/>
      <c r="DO1421" s="1"/>
      <c r="DP1421" s="1"/>
      <c r="DQ1421" s="1"/>
      <c r="DR1421" s="1"/>
      <c r="DS1421" s="1"/>
      <c r="DT1421" s="1"/>
    </row>
    <row r="1422" spans="1:124" ht="12.75" x14ac:dyDescent="0.2">
      <c r="A1422" s="111">
        <f t="shared" si="689"/>
        <v>45687</v>
      </c>
      <c r="B1422" s="112">
        <f t="shared" si="682"/>
        <v>0</v>
      </c>
      <c r="C1422" s="112">
        <f t="shared" si="695"/>
        <v>0</v>
      </c>
      <c r="D1422" s="113">
        <f t="shared" si="690"/>
        <v>5692.31</v>
      </c>
      <c r="E1422" s="114">
        <f t="shared" si="677"/>
        <v>5739.56</v>
      </c>
      <c r="F1422" s="115">
        <f t="shared" si="678"/>
        <v>45646</v>
      </c>
      <c r="G1422" s="116">
        <f t="shared" si="683"/>
        <v>8.3006723105383262E-3</v>
      </c>
      <c r="H1422" s="117">
        <f t="shared" si="691"/>
        <v>45708</v>
      </c>
      <c r="I1422" s="117">
        <f t="shared" si="684"/>
        <v>45708</v>
      </c>
      <c r="J1422" s="118">
        <f t="shared" si="692"/>
        <v>23</v>
      </c>
      <c r="K1422" s="118">
        <f t="shared" si="681"/>
        <v>8</v>
      </c>
      <c r="L1422" s="8">
        <f t="shared" si="693"/>
        <v>1.00287941</v>
      </c>
      <c r="M1422" s="119">
        <f t="shared" si="680"/>
        <v>1.0083006699999999</v>
      </c>
      <c r="N1422" s="119">
        <f t="shared" si="674"/>
        <v>1.4482800574471102</v>
      </c>
      <c r="O1422" s="112">
        <f t="shared" si="679"/>
        <v>1.4524502399999999</v>
      </c>
      <c r="P1422" s="112">
        <f t="shared" si="685"/>
        <v>0</v>
      </c>
      <c r="Q1422" s="162">
        <f t="shared" si="696"/>
        <v>0</v>
      </c>
      <c r="R1422" s="30">
        <f t="shared" si="697"/>
        <v>0</v>
      </c>
      <c r="S1422" s="112">
        <f t="shared" si="676"/>
        <v>0</v>
      </c>
      <c r="T1422" s="122">
        <f t="shared" si="694"/>
        <v>0.20100000000000001</v>
      </c>
      <c r="U1422" s="120">
        <f t="shared" si="675"/>
        <v>8</v>
      </c>
      <c r="V1422" s="120">
        <v>252</v>
      </c>
      <c r="W1422" s="119">
        <f t="shared" si="686"/>
        <v>1.005831366</v>
      </c>
      <c r="X1422" s="112">
        <f t="shared" si="687"/>
        <v>0</v>
      </c>
      <c r="Y1422" s="112">
        <f t="shared" si="688"/>
        <v>0</v>
      </c>
      <c r="Z1422" s="125" t="str">
        <f t="shared" si="698"/>
        <v>A+J=</v>
      </c>
      <c r="AA1422" s="117">
        <f t="shared" si="699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4"/>
      <c r="DO1422" s="1"/>
      <c r="DP1422" s="1"/>
      <c r="DQ1422" s="1"/>
      <c r="DR1422" s="1"/>
      <c r="DS1422" s="1"/>
      <c r="DT1422" s="1"/>
    </row>
    <row r="1423" spans="1:124" ht="12.75" x14ac:dyDescent="0.2">
      <c r="A1423" s="111">
        <f t="shared" si="689"/>
        <v>45688</v>
      </c>
      <c r="B1423" s="112">
        <f t="shared" si="682"/>
        <v>0</v>
      </c>
      <c r="C1423" s="112">
        <f t="shared" si="695"/>
        <v>0</v>
      </c>
      <c r="D1423" s="113">
        <f t="shared" si="690"/>
        <v>5692.31</v>
      </c>
      <c r="E1423" s="114">
        <f t="shared" si="677"/>
        <v>5739.56</v>
      </c>
      <c r="F1423" s="115">
        <f t="shared" si="678"/>
        <v>45646</v>
      </c>
      <c r="G1423" s="116">
        <f t="shared" si="683"/>
        <v>8.3006723105383262E-3</v>
      </c>
      <c r="H1423" s="117">
        <f t="shared" si="691"/>
        <v>45708</v>
      </c>
      <c r="I1423" s="117">
        <f t="shared" si="684"/>
        <v>45708</v>
      </c>
      <c r="J1423" s="118">
        <f t="shared" si="692"/>
        <v>23</v>
      </c>
      <c r="K1423" s="118">
        <f t="shared" si="681"/>
        <v>9</v>
      </c>
      <c r="L1423" s="8">
        <f t="shared" si="693"/>
        <v>1.00323991</v>
      </c>
      <c r="M1423" s="119">
        <f t="shared" si="680"/>
        <v>1.0083006699999999</v>
      </c>
      <c r="N1423" s="119">
        <f t="shared" si="674"/>
        <v>1.4482800574471102</v>
      </c>
      <c r="O1423" s="112">
        <f t="shared" si="679"/>
        <v>1.45297235</v>
      </c>
      <c r="P1423" s="112">
        <f t="shared" si="685"/>
        <v>0</v>
      </c>
      <c r="Q1423" s="162">
        <f t="shared" si="696"/>
        <v>0</v>
      </c>
      <c r="R1423" s="30">
        <f t="shared" si="697"/>
        <v>0</v>
      </c>
      <c r="S1423" s="112">
        <f t="shared" si="676"/>
        <v>0</v>
      </c>
      <c r="T1423" s="122">
        <f t="shared" si="694"/>
        <v>0.20100000000000001</v>
      </c>
      <c r="U1423" s="120">
        <f t="shared" si="675"/>
        <v>9</v>
      </c>
      <c r="V1423" s="120">
        <v>252</v>
      </c>
      <c r="W1423" s="119">
        <f t="shared" si="686"/>
        <v>1.006562674</v>
      </c>
      <c r="X1423" s="112">
        <f t="shared" si="687"/>
        <v>0</v>
      </c>
      <c r="Y1423" s="112">
        <f t="shared" si="688"/>
        <v>0</v>
      </c>
      <c r="Z1423" s="125" t="str">
        <f t="shared" si="698"/>
        <v>A+J=</v>
      </c>
      <c r="AA1423" s="117">
        <f t="shared" si="699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4"/>
      <c r="DO1423" s="1"/>
      <c r="DP1423" s="1"/>
      <c r="DQ1423" s="1"/>
      <c r="DR1423" s="1"/>
      <c r="DS1423" s="1"/>
      <c r="DT1423" s="1"/>
    </row>
    <row r="1424" spans="1:124" ht="12.75" x14ac:dyDescent="0.2">
      <c r="A1424" s="111">
        <f t="shared" si="689"/>
        <v>45689</v>
      </c>
      <c r="B1424" s="112">
        <f t="shared" si="682"/>
        <v>0</v>
      </c>
      <c r="C1424" s="112">
        <f t="shared" si="695"/>
        <v>0</v>
      </c>
      <c r="D1424" s="113">
        <f t="shared" si="690"/>
        <v>5692.31</v>
      </c>
      <c r="E1424" s="114">
        <f t="shared" si="677"/>
        <v>5739.56</v>
      </c>
      <c r="F1424" s="115">
        <f t="shared" si="678"/>
        <v>45646</v>
      </c>
      <c r="G1424" s="116">
        <f t="shared" si="683"/>
        <v>8.3006723105383262E-3</v>
      </c>
      <c r="H1424" s="117">
        <f t="shared" si="691"/>
        <v>45708</v>
      </c>
      <c r="I1424" s="117">
        <f t="shared" si="684"/>
        <v>45708</v>
      </c>
      <c r="J1424" s="118">
        <f t="shared" si="692"/>
        <v>23</v>
      </c>
      <c r="K1424" s="118">
        <f t="shared" si="681"/>
        <v>10</v>
      </c>
      <c r="L1424" s="8">
        <f t="shared" si="693"/>
        <v>1.00360055</v>
      </c>
      <c r="M1424" s="119">
        <f t="shared" si="680"/>
        <v>1.0083006699999999</v>
      </c>
      <c r="N1424" s="119">
        <f t="shared" si="674"/>
        <v>1.4482800574471102</v>
      </c>
      <c r="O1424" s="112">
        <f t="shared" si="679"/>
        <v>1.45349466</v>
      </c>
      <c r="P1424" s="112">
        <f t="shared" si="685"/>
        <v>0</v>
      </c>
      <c r="Q1424" s="162">
        <f t="shared" si="696"/>
        <v>0</v>
      </c>
      <c r="R1424" s="30">
        <f t="shared" si="697"/>
        <v>0</v>
      </c>
      <c r="S1424" s="112">
        <f t="shared" si="676"/>
        <v>0</v>
      </c>
      <c r="T1424" s="122">
        <f t="shared" si="694"/>
        <v>0.20100000000000001</v>
      </c>
      <c r="U1424" s="120">
        <f t="shared" si="675"/>
        <v>10</v>
      </c>
      <c r="V1424" s="120">
        <v>252</v>
      </c>
      <c r="W1424" s="119">
        <f t="shared" si="686"/>
        <v>1.007294514</v>
      </c>
      <c r="X1424" s="112">
        <f t="shared" si="687"/>
        <v>0</v>
      </c>
      <c r="Y1424" s="112">
        <f t="shared" si="688"/>
        <v>0</v>
      </c>
      <c r="Z1424" s="125" t="str">
        <f t="shared" si="698"/>
        <v>A+J=</v>
      </c>
      <c r="AA1424" s="117">
        <f t="shared" si="699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4"/>
      <c r="DO1424" s="1"/>
      <c r="DP1424" s="1"/>
      <c r="DQ1424" s="1"/>
      <c r="DR1424" s="1"/>
      <c r="DS1424" s="1"/>
      <c r="DT1424" s="1"/>
    </row>
    <row r="1425" spans="1:124" ht="12.75" x14ac:dyDescent="0.2">
      <c r="A1425" s="111">
        <f t="shared" si="689"/>
        <v>45690</v>
      </c>
      <c r="B1425" s="112">
        <f t="shared" si="682"/>
        <v>0</v>
      </c>
      <c r="C1425" s="112">
        <f t="shared" si="695"/>
        <v>0</v>
      </c>
      <c r="D1425" s="113">
        <f t="shared" si="690"/>
        <v>5692.31</v>
      </c>
      <c r="E1425" s="114">
        <f t="shared" si="677"/>
        <v>5739.56</v>
      </c>
      <c r="F1425" s="115">
        <f t="shared" si="678"/>
        <v>45646</v>
      </c>
      <c r="G1425" s="116">
        <f t="shared" si="683"/>
        <v>8.3006723105383262E-3</v>
      </c>
      <c r="H1425" s="117">
        <f t="shared" si="691"/>
        <v>45708</v>
      </c>
      <c r="I1425" s="117">
        <f t="shared" si="684"/>
        <v>45708</v>
      </c>
      <c r="J1425" s="118">
        <f t="shared" si="692"/>
        <v>23</v>
      </c>
      <c r="K1425" s="118">
        <f t="shared" si="681"/>
        <v>10</v>
      </c>
      <c r="L1425" s="8">
        <f t="shared" si="693"/>
        <v>1.00360055</v>
      </c>
      <c r="M1425" s="119">
        <f t="shared" si="680"/>
        <v>1.0083006699999999</v>
      </c>
      <c r="N1425" s="119">
        <f t="shared" si="674"/>
        <v>1.4482800574471102</v>
      </c>
      <c r="O1425" s="112">
        <f t="shared" si="679"/>
        <v>1.45349466</v>
      </c>
      <c r="P1425" s="112">
        <f t="shared" si="685"/>
        <v>0</v>
      </c>
      <c r="Q1425" s="162">
        <f t="shared" si="696"/>
        <v>0</v>
      </c>
      <c r="R1425" s="30">
        <f t="shared" si="697"/>
        <v>0</v>
      </c>
      <c r="S1425" s="112">
        <f t="shared" si="676"/>
        <v>0</v>
      </c>
      <c r="T1425" s="122">
        <f t="shared" si="694"/>
        <v>0.20100000000000001</v>
      </c>
      <c r="U1425" s="120">
        <f t="shared" si="675"/>
        <v>10</v>
      </c>
      <c r="V1425" s="120">
        <v>252</v>
      </c>
      <c r="W1425" s="119">
        <f t="shared" si="686"/>
        <v>1.007294514</v>
      </c>
      <c r="X1425" s="112">
        <f t="shared" si="687"/>
        <v>0</v>
      </c>
      <c r="Y1425" s="112">
        <f t="shared" si="688"/>
        <v>0</v>
      </c>
      <c r="Z1425" s="125" t="str">
        <f t="shared" si="698"/>
        <v>A+J=</v>
      </c>
      <c r="AA1425" s="117">
        <f t="shared" si="699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4"/>
      <c r="DO1425" s="1"/>
      <c r="DP1425" s="1"/>
      <c r="DQ1425" s="1"/>
      <c r="DR1425" s="1"/>
      <c r="DS1425" s="1"/>
      <c r="DT1425" s="1"/>
    </row>
    <row r="1426" spans="1:124" ht="12.75" x14ac:dyDescent="0.2">
      <c r="A1426" s="111">
        <f t="shared" si="689"/>
        <v>45691</v>
      </c>
      <c r="B1426" s="112">
        <f t="shared" si="682"/>
        <v>0</v>
      </c>
      <c r="C1426" s="112">
        <f t="shared" si="695"/>
        <v>0</v>
      </c>
      <c r="D1426" s="113">
        <f t="shared" si="690"/>
        <v>5692.31</v>
      </c>
      <c r="E1426" s="114">
        <f t="shared" si="677"/>
        <v>5739.56</v>
      </c>
      <c r="F1426" s="115">
        <f t="shared" si="678"/>
        <v>45646</v>
      </c>
      <c r="G1426" s="116">
        <f t="shared" si="683"/>
        <v>8.3006723105383262E-3</v>
      </c>
      <c r="H1426" s="117">
        <f t="shared" si="691"/>
        <v>45708</v>
      </c>
      <c r="I1426" s="117">
        <f t="shared" si="684"/>
        <v>45708</v>
      </c>
      <c r="J1426" s="118">
        <f t="shared" si="692"/>
        <v>23</v>
      </c>
      <c r="K1426" s="118">
        <f t="shared" si="681"/>
        <v>10</v>
      </c>
      <c r="L1426" s="8">
        <f t="shared" si="693"/>
        <v>1.00360055</v>
      </c>
      <c r="M1426" s="119">
        <f t="shared" si="680"/>
        <v>1.0083006699999999</v>
      </c>
      <c r="N1426" s="119">
        <f t="shared" si="674"/>
        <v>1.4482800574471102</v>
      </c>
      <c r="O1426" s="112">
        <f t="shared" si="679"/>
        <v>1.45349466</v>
      </c>
      <c r="P1426" s="112">
        <f t="shared" si="685"/>
        <v>0</v>
      </c>
      <c r="Q1426" s="162">
        <f t="shared" si="696"/>
        <v>0</v>
      </c>
      <c r="R1426" s="30">
        <f t="shared" si="697"/>
        <v>0</v>
      </c>
      <c r="S1426" s="112">
        <f t="shared" si="676"/>
        <v>0</v>
      </c>
      <c r="T1426" s="122">
        <f t="shared" si="694"/>
        <v>0.20100000000000001</v>
      </c>
      <c r="U1426" s="120">
        <f t="shared" si="675"/>
        <v>10</v>
      </c>
      <c r="V1426" s="120">
        <v>252</v>
      </c>
      <c r="W1426" s="119">
        <f t="shared" si="686"/>
        <v>1.007294514</v>
      </c>
      <c r="X1426" s="112">
        <f t="shared" si="687"/>
        <v>0</v>
      </c>
      <c r="Y1426" s="112">
        <f t="shared" si="688"/>
        <v>0</v>
      </c>
      <c r="Z1426" s="125" t="str">
        <f t="shared" si="698"/>
        <v>A+J=</v>
      </c>
      <c r="AA1426" s="117">
        <f t="shared" si="699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4"/>
      <c r="DO1426" s="1"/>
      <c r="DP1426" s="1"/>
      <c r="DQ1426" s="1"/>
      <c r="DR1426" s="1"/>
      <c r="DS1426" s="1"/>
      <c r="DT1426" s="1"/>
    </row>
    <row r="1427" spans="1:124" ht="12.75" x14ac:dyDescent="0.2">
      <c r="A1427" s="111">
        <f t="shared" si="689"/>
        <v>45692</v>
      </c>
      <c r="B1427" s="112">
        <f t="shared" si="682"/>
        <v>0</v>
      </c>
      <c r="C1427" s="112">
        <f t="shared" si="695"/>
        <v>0</v>
      </c>
      <c r="D1427" s="113">
        <f t="shared" si="690"/>
        <v>5692.31</v>
      </c>
      <c r="E1427" s="114">
        <f t="shared" si="677"/>
        <v>5739.56</v>
      </c>
      <c r="F1427" s="115">
        <f t="shared" si="678"/>
        <v>45646</v>
      </c>
      <c r="G1427" s="116">
        <f t="shared" si="683"/>
        <v>8.3006723105383262E-3</v>
      </c>
      <c r="H1427" s="117">
        <f t="shared" si="691"/>
        <v>45708</v>
      </c>
      <c r="I1427" s="117">
        <f t="shared" si="684"/>
        <v>45708</v>
      </c>
      <c r="J1427" s="118">
        <f t="shared" si="692"/>
        <v>23</v>
      </c>
      <c r="K1427" s="118">
        <f t="shared" si="681"/>
        <v>11</v>
      </c>
      <c r="L1427" s="8">
        <f t="shared" si="693"/>
        <v>1.0039613199999999</v>
      </c>
      <c r="M1427" s="119">
        <f t="shared" si="680"/>
        <v>1.0083006699999999</v>
      </c>
      <c r="N1427" s="119">
        <f t="shared" si="674"/>
        <v>1.4482800574471102</v>
      </c>
      <c r="O1427" s="112">
        <f t="shared" si="679"/>
        <v>1.4540171500000001</v>
      </c>
      <c r="P1427" s="112">
        <f t="shared" si="685"/>
        <v>0</v>
      </c>
      <c r="Q1427" s="162">
        <f t="shared" si="696"/>
        <v>0</v>
      </c>
      <c r="R1427" s="30">
        <f t="shared" si="697"/>
        <v>0</v>
      </c>
      <c r="S1427" s="112">
        <f t="shared" si="676"/>
        <v>0</v>
      </c>
      <c r="T1427" s="122">
        <f t="shared" si="694"/>
        <v>0.20100000000000001</v>
      </c>
      <c r="U1427" s="120">
        <f t="shared" si="675"/>
        <v>11</v>
      </c>
      <c r="V1427" s="120">
        <v>252</v>
      </c>
      <c r="W1427" s="119">
        <f t="shared" si="686"/>
        <v>1.008026885</v>
      </c>
      <c r="X1427" s="112">
        <f t="shared" si="687"/>
        <v>0</v>
      </c>
      <c r="Y1427" s="112">
        <f t="shared" si="688"/>
        <v>0</v>
      </c>
      <c r="Z1427" s="125" t="str">
        <f t="shared" si="698"/>
        <v>A+J=</v>
      </c>
      <c r="AA1427" s="117">
        <f t="shared" si="699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4"/>
      <c r="DO1427" s="1"/>
      <c r="DP1427" s="1"/>
      <c r="DQ1427" s="1"/>
      <c r="DR1427" s="1"/>
      <c r="DS1427" s="1"/>
      <c r="DT1427" s="1"/>
    </row>
    <row r="1428" spans="1:124" ht="12.75" x14ac:dyDescent="0.2">
      <c r="A1428" s="111">
        <f t="shared" si="689"/>
        <v>45693</v>
      </c>
      <c r="B1428" s="112">
        <f t="shared" si="682"/>
        <v>0</v>
      </c>
      <c r="C1428" s="112">
        <f t="shared" si="695"/>
        <v>0</v>
      </c>
      <c r="D1428" s="113">
        <f t="shared" si="690"/>
        <v>5692.31</v>
      </c>
      <c r="E1428" s="114">
        <f t="shared" si="677"/>
        <v>5739.56</v>
      </c>
      <c r="F1428" s="115">
        <f t="shared" si="678"/>
        <v>45646</v>
      </c>
      <c r="G1428" s="116">
        <f t="shared" si="683"/>
        <v>8.3006723105383262E-3</v>
      </c>
      <c r="H1428" s="117">
        <f t="shared" si="691"/>
        <v>45708</v>
      </c>
      <c r="I1428" s="117">
        <f t="shared" si="684"/>
        <v>45708</v>
      </c>
      <c r="J1428" s="118">
        <f t="shared" si="692"/>
        <v>23</v>
      </c>
      <c r="K1428" s="118">
        <f t="shared" si="681"/>
        <v>12</v>
      </c>
      <c r="L1428" s="8">
        <f t="shared" si="693"/>
        <v>1.0043222199999999</v>
      </c>
      <c r="M1428" s="119">
        <f t="shared" si="680"/>
        <v>1.0083006699999999</v>
      </c>
      <c r="N1428" s="119">
        <f t="shared" si="674"/>
        <v>1.4482800574471102</v>
      </c>
      <c r="O1428" s="112">
        <f t="shared" si="679"/>
        <v>1.45453984</v>
      </c>
      <c r="P1428" s="112">
        <f t="shared" si="685"/>
        <v>0</v>
      </c>
      <c r="Q1428" s="162">
        <f t="shared" si="696"/>
        <v>0</v>
      </c>
      <c r="R1428" s="30">
        <f t="shared" si="697"/>
        <v>0</v>
      </c>
      <c r="S1428" s="112">
        <f t="shared" si="676"/>
        <v>0</v>
      </c>
      <c r="T1428" s="122">
        <f t="shared" si="694"/>
        <v>0.20100000000000001</v>
      </c>
      <c r="U1428" s="120">
        <f t="shared" si="675"/>
        <v>12</v>
      </c>
      <c r="V1428" s="120">
        <v>252</v>
      </c>
      <c r="W1428" s="119">
        <f t="shared" si="686"/>
        <v>1.008759789</v>
      </c>
      <c r="X1428" s="112">
        <f t="shared" si="687"/>
        <v>0</v>
      </c>
      <c r="Y1428" s="112">
        <f t="shared" si="688"/>
        <v>0</v>
      </c>
      <c r="Z1428" s="125" t="str">
        <f t="shared" si="698"/>
        <v>A+J=</v>
      </c>
      <c r="AA1428" s="117">
        <f t="shared" si="699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4"/>
      <c r="DO1428" s="1"/>
      <c r="DP1428" s="1"/>
      <c r="DQ1428" s="1"/>
      <c r="DR1428" s="1"/>
      <c r="DS1428" s="1"/>
      <c r="DT1428" s="1"/>
    </row>
    <row r="1429" spans="1:124" ht="12.75" x14ac:dyDescent="0.2">
      <c r="A1429" s="111">
        <f t="shared" si="689"/>
        <v>45694</v>
      </c>
      <c r="B1429" s="112">
        <f t="shared" si="682"/>
        <v>0</v>
      </c>
      <c r="C1429" s="112">
        <f t="shared" si="695"/>
        <v>0</v>
      </c>
      <c r="D1429" s="113">
        <f t="shared" si="690"/>
        <v>5692.31</v>
      </c>
      <c r="E1429" s="114">
        <f t="shared" si="677"/>
        <v>5739.56</v>
      </c>
      <c r="F1429" s="115">
        <f t="shared" si="678"/>
        <v>45646</v>
      </c>
      <c r="G1429" s="116">
        <f t="shared" si="683"/>
        <v>8.3006723105383262E-3</v>
      </c>
      <c r="H1429" s="117">
        <f t="shared" si="691"/>
        <v>45708</v>
      </c>
      <c r="I1429" s="117">
        <f t="shared" si="684"/>
        <v>45708</v>
      </c>
      <c r="J1429" s="118">
        <f t="shared" si="692"/>
        <v>23</v>
      </c>
      <c r="K1429" s="118">
        <f t="shared" si="681"/>
        <v>13</v>
      </c>
      <c r="L1429" s="8">
        <f t="shared" si="693"/>
        <v>1.00468325</v>
      </c>
      <c r="M1429" s="119">
        <f t="shared" si="680"/>
        <v>1.0083006699999999</v>
      </c>
      <c r="N1429" s="119">
        <f t="shared" si="674"/>
        <v>1.4482800574471102</v>
      </c>
      <c r="O1429" s="112">
        <f t="shared" si="679"/>
        <v>1.45506271</v>
      </c>
      <c r="P1429" s="112">
        <f t="shared" si="685"/>
        <v>0</v>
      </c>
      <c r="Q1429" s="162">
        <f t="shared" si="696"/>
        <v>0</v>
      </c>
      <c r="R1429" s="30">
        <f t="shared" si="697"/>
        <v>0</v>
      </c>
      <c r="S1429" s="112">
        <f t="shared" si="676"/>
        <v>0</v>
      </c>
      <c r="T1429" s="122">
        <f t="shared" si="694"/>
        <v>0.20100000000000001</v>
      </c>
      <c r="U1429" s="120">
        <f t="shared" si="675"/>
        <v>13</v>
      </c>
      <c r="V1429" s="120">
        <v>252</v>
      </c>
      <c r="W1429" s="119">
        <f t="shared" si="686"/>
        <v>1.009493226</v>
      </c>
      <c r="X1429" s="112">
        <f t="shared" si="687"/>
        <v>0</v>
      </c>
      <c r="Y1429" s="112">
        <f t="shared" si="688"/>
        <v>0</v>
      </c>
      <c r="Z1429" s="125" t="str">
        <f t="shared" si="698"/>
        <v>A+J=</v>
      </c>
      <c r="AA1429" s="117">
        <f t="shared" si="699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4"/>
      <c r="DO1429" s="1"/>
      <c r="DP1429" s="1"/>
      <c r="DQ1429" s="1"/>
      <c r="DR1429" s="1"/>
      <c r="DS1429" s="1"/>
      <c r="DT1429" s="1"/>
    </row>
    <row r="1430" spans="1:124" ht="12.75" x14ac:dyDescent="0.2">
      <c r="A1430" s="111">
        <f t="shared" si="689"/>
        <v>45695</v>
      </c>
      <c r="B1430" s="112">
        <f t="shared" si="682"/>
        <v>0</v>
      </c>
      <c r="C1430" s="112">
        <f t="shared" si="695"/>
        <v>0</v>
      </c>
      <c r="D1430" s="113">
        <f t="shared" si="690"/>
        <v>5692.31</v>
      </c>
      <c r="E1430" s="114">
        <f t="shared" si="677"/>
        <v>5739.56</v>
      </c>
      <c r="F1430" s="115">
        <f t="shared" si="678"/>
        <v>45646</v>
      </c>
      <c r="G1430" s="116">
        <f t="shared" si="683"/>
        <v>8.3006723105383262E-3</v>
      </c>
      <c r="H1430" s="117">
        <f t="shared" si="691"/>
        <v>45708</v>
      </c>
      <c r="I1430" s="117">
        <f t="shared" si="684"/>
        <v>45708</v>
      </c>
      <c r="J1430" s="118">
        <f t="shared" si="692"/>
        <v>23</v>
      </c>
      <c r="K1430" s="118">
        <f t="shared" si="681"/>
        <v>14</v>
      </c>
      <c r="L1430" s="8">
        <f t="shared" si="693"/>
        <v>1.0050444000000001</v>
      </c>
      <c r="M1430" s="119">
        <f t="shared" si="680"/>
        <v>1.0083006699999999</v>
      </c>
      <c r="N1430" s="119">
        <f t="shared" si="674"/>
        <v>1.4482800574471102</v>
      </c>
      <c r="O1430" s="112">
        <f t="shared" si="679"/>
        <v>1.45558576</v>
      </c>
      <c r="P1430" s="112">
        <f t="shared" si="685"/>
        <v>0</v>
      </c>
      <c r="Q1430" s="162">
        <f t="shared" si="696"/>
        <v>0</v>
      </c>
      <c r="R1430" s="30">
        <f t="shared" si="697"/>
        <v>0</v>
      </c>
      <c r="S1430" s="112">
        <f t="shared" si="676"/>
        <v>0</v>
      </c>
      <c r="T1430" s="122">
        <f t="shared" si="694"/>
        <v>0.20100000000000001</v>
      </c>
      <c r="U1430" s="120">
        <f t="shared" si="675"/>
        <v>14</v>
      </c>
      <c r="V1430" s="120">
        <v>252</v>
      </c>
      <c r="W1430" s="119">
        <f t="shared" si="686"/>
        <v>1.010227196</v>
      </c>
      <c r="X1430" s="112">
        <f t="shared" si="687"/>
        <v>0</v>
      </c>
      <c r="Y1430" s="112">
        <f t="shared" si="688"/>
        <v>0</v>
      </c>
      <c r="Z1430" s="125" t="str">
        <f t="shared" si="698"/>
        <v>A+J=</v>
      </c>
      <c r="AA1430" s="117">
        <f t="shared" si="699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4"/>
      <c r="DO1430" s="1"/>
      <c r="DP1430" s="1"/>
      <c r="DQ1430" s="1"/>
      <c r="DR1430" s="1"/>
      <c r="DS1430" s="1"/>
      <c r="DT1430" s="1"/>
    </row>
    <row r="1431" spans="1:124" ht="12.75" x14ac:dyDescent="0.2">
      <c r="A1431" s="111">
        <f t="shared" si="689"/>
        <v>45696</v>
      </c>
      <c r="B1431" s="112">
        <f t="shared" si="682"/>
        <v>0</v>
      </c>
      <c r="C1431" s="112">
        <f t="shared" si="695"/>
        <v>0</v>
      </c>
      <c r="D1431" s="113">
        <f t="shared" si="690"/>
        <v>5692.31</v>
      </c>
      <c r="E1431" s="114">
        <f t="shared" si="677"/>
        <v>5739.56</v>
      </c>
      <c r="F1431" s="115">
        <f t="shared" si="678"/>
        <v>45646</v>
      </c>
      <c r="G1431" s="116">
        <f t="shared" si="683"/>
        <v>8.3006723105383262E-3</v>
      </c>
      <c r="H1431" s="117">
        <f t="shared" si="691"/>
        <v>45708</v>
      </c>
      <c r="I1431" s="117">
        <f t="shared" si="684"/>
        <v>45708</v>
      </c>
      <c r="J1431" s="118">
        <f t="shared" si="692"/>
        <v>23</v>
      </c>
      <c r="K1431" s="118">
        <f t="shared" si="681"/>
        <v>15</v>
      </c>
      <c r="L1431" s="8">
        <f t="shared" si="693"/>
        <v>1.0054056899999999</v>
      </c>
      <c r="M1431" s="119">
        <f t="shared" si="680"/>
        <v>1.0083006699999999</v>
      </c>
      <c r="N1431" s="119">
        <f t="shared" si="674"/>
        <v>1.4482800574471102</v>
      </c>
      <c r="O1431" s="112">
        <f t="shared" si="679"/>
        <v>1.45610901</v>
      </c>
      <c r="P1431" s="112">
        <f t="shared" si="685"/>
        <v>0</v>
      </c>
      <c r="Q1431" s="162">
        <f t="shared" si="696"/>
        <v>0</v>
      </c>
      <c r="R1431" s="30">
        <f t="shared" si="697"/>
        <v>0</v>
      </c>
      <c r="S1431" s="112">
        <f t="shared" si="676"/>
        <v>0</v>
      </c>
      <c r="T1431" s="122">
        <f t="shared" si="694"/>
        <v>0.20100000000000001</v>
      </c>
      <c r="U1431" s="120">
        <f t="shared" si="675"/>
        <v>15</v>
      </c>
      <c r="V1431" s="120">
        <v>252</v>
      </c>
      <c r="W1431" s="119">
        <f t="shared" si="686"/>
        <v>1.0109617</v>
      </c>
      <c r="X1431" s="112">
        <f t="shared" si="687"/>
        <v>0</v>
      </c>
      <c r="Y1431" s="112">
        <f t="shared" si="688"/>
        <v>0</v>
      </c>
      <c r="Z1431" s="125" t="str">
        <f t="shared" si="698"/>
        <v>A+J=</v>
      </c>
      <c r="AA1431" s="117">
        <f t="shared" si="699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4"/>
      <c r="DO1431" s="1"/>
      <c r="DP1431" s="1"/>
      <c r="DQ1431" s="1"/>
      <c r="DR1431" s="1"/>
      <c r="DS1431" s="1"/>
      <c r="DT1431" s="1"/>
    </row>
    <row r="1432" spans="1:124" ht="12.75" x14ac:dyDescent="0.2">
      <c r="A1432" s="111">
        <f t="shared" si="689"/>
        <v>45697</v>
      </c>
      <c r="B1432" s="112">
        <f t="shared" si="682"/>
        <v>0</v>
      </c>
      <c r="C1432" s="112">
        <f t="shared" si="695"/>
        <v>0</v>
      </c>
      <c r="D1432" s="113">
        <f t="shared" si="690"/>
        <v>5692.31</v>
      </c>
      <c r="E1432" s="114">
        <f t="shared" si="677"/>
        <v>5739.56</v>
      </c>
      <c r="F1432" s="115">
        <f t="shared" si="678"/>
        <v>45646</v>
      </c>
      <c r="G1432" s="116">
        <f t="shared" si="683"/>
        <v>8.3006723105383262E-3</v>
      </c>
      <c r="H1432" s="117">
        <f t="shared" si="691"/>
        <v>45708</v>
      </c>
      <c r="I1432" s="117">
        <f t="shared" si="684"/>
        <v>45708</v>
      </c>
      <c r="J1432" s="118">
        <f t="shared" si="692"/>
        <v>23</v>
      </c>
      <c r="K1432" s="118">
        <f t="shared" si="681"/>
        <v>15</v>
      </c>
      <c r="L1432" s="8">
        <f t="shared" si="693"/>
        <v>1.0054056899999999</v>
      </c>
      <c r="M1432" s="119">
        <f t="shared" si="680"/>
        <v>1.0083006699999999</v>
      </c>
      <c r="N1432" s="119">
        <f t="shared" si="674"/>
        <v>1.4482800574471102</v>
      </c>
      <c r="O1432" s="112">
        <f t="shared" si="679"/>
        <v>1.45610901</v>
      </c>
      <c r="P1432" s="112">
        <f t="shared" si="685"/>
        <v>0</v>
      </c>
      <c r="Q1432" s="162">
        <f t="shared" si="696"/>
        <v>0</v>
      </c>
      <c r="R1432" s="30">
        <f t="shared" si="697"/>
        <v>0</v>
      </c>
      <c r="S1432" s="112">
        <f t="shared" si="676"/>
        <v>0</v>
      </c>
      <c r="T1432" s="122">
        <f t="shared" si="694"/>
        <v>0.20100000000000001</v>
      </c>
      <c r="U1432" s="120">
        <f t="shared" si="675"/>
        <v>15</v>
      </c>
      <c r="V1432" s="120">
        <v>252</v>
      </c>
      <c r="W1432" s="119">
        <f t="shared" si="686"/>
        <v>1.0109617</v>
      </c>
      <c r="X1432" s="112">
        <f t="shared" si="687"/>
        <v>0</v>
      </c>
      <c r="Y1432" s="112">
        <f t="shared" si="688"/>
        <v>0</v>
      </c>
      <c r="Z1432" s="125" t="str">
        <f t="shared" si="698"/>
        <v>A+J=</v>
      </c>
      <c r="AA1432" s="117">
        <f t="shared" si="699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4"/>
      <c r="DO1432" s="1"/>
      <c r="DP1432" s="1"/>
      <c r="DQ1432" s="1"/>
      <c r="DR1432" s="1"/>
      <c r="DS1432" s="1"/>
      <c r="DT1432" s="1"/>
    </row>
    <row r="1433" spans="1:124" ht="12.75" x14ac:dyDescent="0.2">
      <c r="A1433" s="111">
        <f t="shared" si="689"/>
        <v>45698</v>
      </c>
      <c r="B1433" s="112">
        <f t="shared" si="682"/>
        <v>0</v>
      </c>
      <c r="C1433" s="112">
        <f t="shared" si="695"/>
        <v>0</v>
      </c>
      <c r="D1433" s="113">
        <f t="shared" si="690"/>
        <v>5692.31</v>
      </c>
      <c r="E1433" s="114">
        <f t="shared" si="677"/>
        <v>5739.56</v>
      </c>
      <c r="F1433" s="115">
        <f t="shared" si="678"/>
        <v>45646</v>
      </c>
      <c r="G1433" s="116">
        <f t="shared" si="683"/>
        <v>8.3006723105383262E-3</v>
      </c>
      <c r="H1433" s="117">
        <f t="shared" si="691"/>
        <v>45708</v>
      </c>
      <c r="I1433" s="117">
        <f t="shared" si="684"/>
        <v>45708</v>
      </c>
      <c r="J1433" s="118">
        <f t="shared" si="692"/>
        <v>23</v>
      </c>
      <c r="K1433" s="118">
        <f t="shared" si="681"/>
        <v>15</v>
      </c>
      <c r="L1433" s="8">
        <f t="shared" si="693"/>
        <v>1.0054056899999999</v>
      </c>
      <c r="M1433" s="119">
        <f t="shared" si="680"/>
        <v>1.0083006699999999</v>
      </c>
      <c r="N1433" s="119">
        <f t="shared" si="674"/>
        <v>1.4482800574471102</v>
      </c>
      <c r="O1433" s="112">
        <f t="shared" si="679"/>
        <v>1.45610901</v>
      </c>
      <c r="P1433" s="112">
        <f t="shared" si="685"/>
        <v>0</v>
      </c>
      <c r="Q1433" s="162">
        <f t="shared" si="696"/>
        <v>0</v>
      </c>
      <c r="R1433" s="30">
        <f t="shared" si="697"/>
        <v>0</v>
      </c>
      <c r="S1433" s="112">
        <f t="shared" si="676"/>
        <v>0</v>
      </c>
      <c r="T1433" s="122">
        <f t="shared" si="694"/>
        <v>0.20100000000000001</v>
      </c>
      <c r="U1433" s="120">
        <f t="shared" si="675"/>
        <v>15</v>
      </c>
      <c r="V1433" s="120">
        <v>252</v>
      </c>
      <c r="W1433" s="119">
        <f t="shared" si="686"/>
        <v>1.0109617</v>
      </c>
      <c r="X1433" s="112">
        <f t="shared" si="687"/>
        <v>0</v>
      </c>
      <c r="Y1433" s="112">
        <f t="shared" si="688"/>
        <v>0</v>
      </c>
      <c r="Z1433" s="125" t="str">
        <f t="shared" si="698"/>
        <v>A+J=</v>
      </c>
      <c r="AA1433" s="117">
        <f t="shared" si="699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4"/>
      <c r="DO1433" s="1"/>
      <c r="DP1433" s="1"/>
      <c r="DQ1433" s="1"/>
      <c r="DR1433" s="1"/>
      <c r="DS1433" s="1"/>
      <c r="DT1433" s="1"/>
    </row>
    <row r="1434" spans="1:124" ht="12.75" x14ac:dyDescent="0.2">
      <c r="A1434" s="111">
        <f t="shared" si="689"/>
        <v>45699</v>
      </c>
      <c r="B1434" s="112">
        <f t="shared" si="682"/>
        <v>0</v>
      </c>
      <c r="C1434" s="112">
        <f t="shared" si="695"/>
        <v>0</v>
      </c>
      <c r="D1434" s="113">
        <f t="shared" si="690"/>
        <v>5692.31</v>
      </c>
      <c r="E1434" s="114">
        <f t="shared" si="677"/>
        <v>5739.56</v>
      </c>
      <c r="F1434" s="115">
        <f t="shared" si="678"/>
        <v>45646</v>
      </c>
      <c r="G1434" s="116">
        <f t="shared" si="683"/>
        <v>8.3006723105383262E-3</v>
      </c>
      <c r="H1434" s="117">
        <f t="shared" si="691"/>
        <v>45708</v>
      </c>
      <c r="I1434" s="117">
        <f t="shared" si="684"/>
        <v>45708</v>
      </c>
      <c r="J1434" s="118">
        <f t="shared" si="692"/>
        <v>23</v>
      </c>
      <c r="K1434" s="118">
        <f t="shared" si="681"/>
        <v>16</v>
      </c>
      <c r="L1434" s="8">
        <f t="shared" si="693"/>
        <v>1.0057671100000001</v>
      </c>
      <c r="M1434" s="119">
        <f t="shared" si="680"/>
        <v>1.0083006699999999</v>
      </c>
      <c r="N1434" s="119">
        <f t="shared" si="674"/>
        <v>1.4482800574471102</v>
      </c>
      <c r="O1434" s="112">
        <f t="shared" si="679"/>
        <v>1.4566324399999999</v>
      </c>
      <c r="P1434" s="112">
        <f t="shared" si="685"/>
        <v>0</v>
      </c>
      <c r="Q1434" s="162">
        <f t="shared" si="696"/>
        <v>0</v>
      </c>
      <c r="R1434" s="30">
        <f t="shared" si="697"/>
        <v>0</v>
      </c>
      <c r="S1434" s="112">
        <f t="shared" si="676"/>
        <v>0</v>
      </c>
      <c r="T1434" s="122">
        <f t="shared" si="694"/>
        <v>0.20100000000000001</v>
      </c>
      <c r="U1434" s="120">
        <f t="shared" si="675"/>
        <v>16</v>
      </c>
      <c r="V1434" s="120">
        <v>252</v>
      </c>
      <c r="W1434" s="119">
        <f t="shared" si="686"/>
        <v>1.0116967379999999</v>
      </c>
      <c r="X1434" s="112">
        <f t="shared" si="687"/>
        <v>0</v>
      </c>
      <c r="Y1434" s="112">
        <f t="shared" si="688"/>
        <v>0</v>
      </c>
      <c r="Z1434" s="125" t="str">
        <f t="shared" si="698"/>
        <v>A+J=</v>
      </c>
      <c r="AA1434" s="117">
        <f t="shared" si="699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4"/>
      <c r="DO1434" s="1"/>
      <c r="DP1434" s="1"/>
      <c r="DQ1434" s="1"/>
      <c r="DR1434" s="1"/>
      <c r="DS1434" s="1"/>
      <c r="DT1434" s="1"/>
    </row>
    <row r="1435" spans="1:124" ht="12.75" x14ac:dyDescent="0.2">
      <c r="A1435" s="111">
        <f t="shared" si="689"/>
        <v>45700</v>
      </c>
      <c r="B1435" s="112">
        <f t="shared" si="682"/>
        <v>0</v>
      </c>
      <c r="C1435" s="112">
        <f t="shared" si="695"/>
        <v>0</v>
      </c>
      <c r="D1435" s="113">
        <f t="shared" si="690"/>
        <v>5692.31</v>
      </c>
      <c r="E1435" s="114">
        <f t="shared" si="677"/>
        <v>5739.56</v>
      </c>
      <c r="F1435" s="115">
        <f t="shared" si="678"/>
        <v>45646</v>
      </c>
      <c r="G1435" s="116">
        <f t="shared" si="683"/>
        <v>8.3006723105383262E-3</v>
      </c>
      <c r="H1435" s="117">
        <f t="shared" si="691"/>
        <v>45708</v>
      </c>
      <c r="I1435" s="117">
        <f t="shared" si="684"/>
        <v>45708</v>
      </c>
      <c r="J1435" s="118">
        <f t="shared" si="692"/>
        <v>23</v>
      </c>
      <c r="K1435" s="118">
        <f t="shared" si="681"/>
        <v>17</v>
      </c>
      <c r="L1435" s="8">
        <f t="shared" si="693"/>
        <v>1.00612865</v>
      </c>
      <c r="M1435" s="119">
        <f t="shared" si="680"/>
        <v>1.0083006699999999</v>
      </c>
      <c r="N1435" s="119">
        <f t="shared" si="674"/>
        <v>1.4482800574471102</v>
      </c>
      <c r="O1435" s="112">
        <f t="shared" si="679"/>
        <v>1.45715605</v>
      </c>
      <c r="P1435" s="112">
        <f t="shared" si="685"/>
        <v>0</v>
      </c>
      <c r="Q1435" s="162">
        <f t="shared" si="696"/>
        <v>0</v>
      </c>
      <c r="R1435" s="30">
        <f t="shared" si="697"/>
        <v>0</v>
      </c>
      <c r="S1435" s="112">
        <f t="shared" si="676"/>
        <v>0</v>
      </c>
      <c r="T1435" s="122">
        <f t="shared" si="694"/>
        <v>0.20100000000000001</v>
      </c>
      <c r="U1435" s="120">
        <f t="shared" si="675"/>
        <v>17</v>
      </c>
      <c r="V1435" s="120">
        <v>252</v>
      </c>
      <c r="W1435" s="119">
        <f t="shared" si="686"/>
        <v>1.0124323099999999</v>
      </c>
      <c r="X1435" s="112">
        <f t="shared" si="687"/>
        <v>0</v>
      </c>
      <c r="Y1435" s="112">
        <f t="shared" si="688"/>
        <v>0</v>
      </c>
      <c r="Z1435" s="125" t="str">
        <f t="shared" si="698"/>
        <v>A+J=</v>
      </c>
      <c r="AA1435" s="117">
        <f t="shared" si="699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4"/>
      <c r="DO1435" s="1"/>
      <c r="DP1435" s="1"/>
      <c r="DQ1435" s="1"/>
      <c r="DR1435" s="1"/>
      <c r="DS1435" s="1"/>
      <c r="DT1435" s="1"/>
    </row>
    <row r="1436" spans="1:124" ht="12.75" x14ac:dyDescent="0.2">
      <c r="A1436" s="111">
        <f t="shared" si="689"/>
        <v>45701</v>
      </c>
      <c r="B1436" s="112">
        <f t="shared" si="682"/>
        <v>0</v>
      </c>
      <c r="C1436" s="112">
        <f t="shared" si="695"/>
        <v>0</v>
      </c>
      <c r="D1436" s="113">
        <f t="shared" si="690"/>
        <v>5692.31</v>
      </c>
      <c r="E1436" s="114">
        <f t="shared" si="677"/>
        <v>5739.56</v>
      </c>
      <c r="F1436" s="115">
        <f t="shared" si="678"/>
        <v>45646</v>
      </c>
      <c r="G1436" s="116">
        <f t="shared" si="683"/>
        <v>8.3006723105383262E-3</v>
      </c>
      <c r="H1436" s="117">
        <f t="shared" si="691"/>
        <v>45708</v>
      </c>
      <c r="I1436" s="117">
        <f t="shared" si="684"/>
        <v>45708</v>
      </c>
      <c r="J1436" s="118">
        <f t="shared" si="692"/>
        <v>23</v>
      </c>
      <c r="K1436" s="118">
        <f t="shared" si="681"/>
        <v>18</v>
      </c>
      <c r="L1436" s="8">
        <f t="shared" si="693"/>
        <v>1.0064903300000001</v>
      </c>
      <c r="M1436" s="119">
        <f t="shared" si="680"/>
        <v>1.0083006699999999</v>
      </c>
      <c r="N1436" s="119">
        <f t="shared" si="674"/>
        <v>1.4482800574471102</v>
      </c>
      <c r="O1436" s="112">
        <f t="shared" si="679"/>
        <v>1.45767987</v>
      </c>
      <c r="P1436" s="112">
        <f t="shared" si="685"/>
        <v>0</v>
      </c>
      <c r="Q1436" s="162">
        <f t="shared" si="696"/>
        <v>0</v>
      </c>
      <c r="R1436" s="30">
        <f t="shared" si="697"/>
        <v>0</v>
      </c>
      <c r="S1436" s="112">
        <f t="shared" si="676"/>
        <v>0</v>
      </c>
      <c r="T1436" s="122">
        <f t="shared" si="694"/>
        <v>0.20100000000000001</v>
      </c>
      <c r="U1436" s="120">
        <f t="shared" si="675"/>
        <v>18</v>
      </c>
      <c r="V1436" s="120">
        <v>252</v>
      </c>
      <c r="W1436" s="119">
        <f t="shared" si="686"/>
        <v>1.0131684169999999</v>
      </c>
      <c r="X1436" s="112">
        <f t="shared" si="687"/>
        <v>0</v>
      </c>
      <c r="Y1436" s="112">
        <f t="shared" si="688"/>
        <v>0</v>
      </c>
      <c r="Z1436" s="125" t="str">
        <f t="shared" si="698"/>
        <v>A+J=</v>
      </c>
      <c r="AA1436" s="117">
        <f t="shared" si="699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4"/>
      <c r="DO1436" s="1"/>
      <c r="DP1436" s="1"/>
      <c r="DQ1436" s="1"/>
      <c r="DR1436" s="1"/>
      <c r="DS1436" s="1"/>
      <c r="DT1436" s="1"/>
    </row>
    <row r="1437" spans="1:124" ht="12.75" x14ac:dyDescent="0.2">
      <c r="A1437" s="111">
        <f t="shared" si="689"/>
        <v>45702</v>
      </c>
      <c r="B1437" s="112">
        <f t="shared" si="682"/>
        <v>0</v>
      </c>
      <c r="C1437" s="112">
        <f t="shared" si="695"/>
        <v>0</v>
      </c>
      <c r="D1437" s="113">
        <f t="shared" si="690"/>
        <v>5692.31</v>
      </c>
      <c r="E1437" s="114">
        <f t="shared" si="677"/>
        <v>5739.56</v>
      </c>
      <c r="F1437" s="115">
        <f t="shared" si="678"/>
        <v>45646</v>
      </c>
      <c r="G1437" s="116">
        <f t="shared" si="683"/>
        <v>8.3006723105383262E-3</v>
      </c>
      <c r="H1437" s="117">
        <f t="shared" si="691"/>
        <v>45708</v>
      </c>
      <c r="I1437" s="117">
        <f t="shared" si="684"/>
        <v>45708</v>
      </c>
      <c r="J1437" s="118">
        <f t="shared" si="692"/>
        <v>23</v>
      </c>
      <c r="K1437" s="118">
        <f t="shared" si="681"/>
        <v>19</v>
      </c>
      <c r="L1437" s="8">
        <f t="shared" si="693"/>
        <v>1.0068521399999999</v>
      </c>
      <c r="M1437" s="119">
        <f t="shared" si="680"/>
        <v>1.0083006699999999</v>
      </c>
      <c r="N1437" s="119">
        <f t="shared" si="674"/>
        <v>1.4482800574471102</v>
      </c>
      <c r="O1437" s="112">
        <f t="shared" si="679"/>
        <v>1.45820387</v>
      </c>
      <c r="P1437" s="112">
        <f t="shared" si="685"/>
        <v>0</v>
      </c>
      <c r="Q1437" s="162">
        <f t="shared" si="696"/>
        <v>0</v>
      </c>
      <c r="R1437" s="30">
        <f t="shared" si="697"/>
        <v>0</v>
      </c>
      <c r="S1437" s="112">
        <f t="shared" si="676"/>
        <v>0</v>
      </c>
      <c r="T1437" s="122">
        <f t="shared" si="694"/>
        <v>0.20100000000000001</v>
      </c>
      <c r="U1437" s="120">
        <f t="shared" si="675"/>
        <v>19</v>
      </c>
      <c r="V1437" s="120">
        <v>252</v>
      </c>
      <c r="W1437" s="119">
        <f t="shared" si="686"/>
        <v>1.0139050590000001</v>
      </c>
      <c r="X1437" s="112">
        <f t="shared" si="687"/>
        <v>0</v>
      </c>
      <c r="Y1437" s="112">
        <f t="shared" si="688"/>
        <v>0</v>
      </c>
      <c r="Z1437" s="125" t="str">
        <f t="shared" si="698"/>
        <v>A+J=</v>
      </c>
      <c r="AA1437" s="117">
        <f t="shared" si="699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4"/>
      <c r="DO1437" s="1"/>
      <c r="DP1437" s="1"/>
      <c r="DQ1437" s="1"/>
      <c r="DR1437" s="1"/>
      <c r="DS1437" s="1"/>
      <c r="DT1437" s="1"/>
    </row>
    <row r="1438" spans="1:124" ht="12.75" x14ac:dyDescent="0.2">
      <c r="A1438" s="111">
        <f t="shared" si="689"/>
        <v>45703</v>
      </c>
      <c r="B1438" s="112">
        <f t="shared" si="682"/>
        <v>0</v>
      </c>
      <c r="C1438" s="112">
        <f t="shared" si="695"/>
        <v>0</v>
      </c>
      <c r="D1438" s="113">
        <f t="shared" si="690"/>
        <v>5692.31</v>
      </c>
      <c r="E1438" s="114">
        <f t="shared" si="677"/>
        <v>5739.56</v>
      </c>
      <c r="F1438" s="115">
        <f t="shared" si="678"/>
        <v>45646</v>
      </c>
      <c r="G1438" s="116">
        <f t="shared" si="683"/>
        <v>8.3006723105383262E-3</v>
      </c>
      <c r="H1438" s="117">
        <f t="shared" si="691"/>
        <v>45708</v>
      </c>
      <c r="I1438" s="117">
        <f t="shared" si="684"/>
        <v>45708</v>
      </c>
      <c r="J1438" s="118">
        <f t="shared" si="692"/>
        <v>23</v>
      </c>
      <c r="K1438" s="118">
        <f t="shared" si="681"/>
        <v>20</v>
      </c>
      <c r="L1438" s="8">
        <f t="shared" si="693"/>
        <v>1.00721408</v>
      </c>
      <c r="M1438" s="119">
        <f t="shared" si="680"/>
        <v>1.0083006699999999</v>
      </c>
      <c r="N1438" s="119">
        <f t="shared" si="674"/>
        <v>1.4482800574471102</v>
      </c>
      <c r="O1438" s="112">
        <f t="shared" si="679"/>
        <v>1.4587280600000001</v>
      </c>
      <c r="P1438" s="112">
        <f t="shared" si="685"/>
        <v>0</v>
      </c>
      <c r="Q1438" s="162">
        <f t="shared" si="696"/>
        <v>0</v>
      </c>
      <c r="R1438" s="30">
        <f t="shared" si="697"/>
        <v>0</v>
      </c>
      <c r="S1438" s="112">
        <f t="shared" si="676"/>
        <v>0</v>
      </c>
      <c r="T1438" s="122">
        <f t="shared" si="694"/>
        <v>0.20100000000000001</v>
      </c>
      <c r="U1438" s="120">
        <f t="shared" si="675"/>
        <v>20</v>
      </c>
      <c r="V1438" s="120">
        <v>252</v>
      </c>
      <c r="W1438" s="119">
        <f t="shared" si="686"/>
        <v>1.0146422369999999</v>
      </c>
      <c r="X1438" s="112">
        <f t="shared" si="687"/>
        <v>0</v>
      </c>
      <c r="Y1438" s="112">
        <f t="shared" si="688"/>
        <v>0</v>
      </c>
      <c r="Z1438" s="125" t="str">
        <f t="shared" si="698"/>
        <v>A+J=</v>
      </c>
      <c r="AA1438" s="117">
        <f t="shared" si="699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4"/>
      <c r="DO1438" s="1"/>
      <c r="DP1438" s="1"/>
      <c r="DQ1438" s="1"/>
      <c r="DR1438" s="1"/>
      <c r="DS1438" s="1"/>
      <c r="DT1438" s="1"/>
    </row>
    <row r="1439" spans="1:124" ht="12.75" x14ac:dyDescent="0.2">
      <c r="A1439" s="111">
        <f t="shared" si="689"/>
        <v>45704</v>
      </c>
      <c r="B1439" s="112">
        <f t="shared" si="682"/>
        <v>0</v>
      </c>
      <c r="C1439" s="112">
        <f t="shared" si="695"/>
        <v>0</v>
      </c>
      <c r="D1439" s="113">
        <f t="shared" si="690"/>
        <v>5692.31</v>
      </c>
      <c r="E1439" s="114">
        <f t="shared" si="677"/>
        <v>5739.56</v>
      </c>
      <c r="F1439" s="115">
        <f t="shared" si="678"/>
        <v>45646</v>
      </c>
      <c r="G1439" s="116">
        <f t="shared" si="683"/>
        <v>8.3006723105383262E-3</v>
      </c>
      <c r="H1439" s="117">
        <f t="shared" si="691"/>
        <v>45708</v>
      </c>
      <c r="I1439" s="117">
        <f t="shared" si="684"/>
        <v>45708</v>
      </c>
      <c r="J1439" s="118">
        <f t="shared" si="692"/>
        <v>23</v>
      </c>
      <c r="K1439" s="118">
        <f t="shared" si="681"/>
        <v>20</v>
      </c>
      <c r="L1439" s="8">
        <f t="shared" si="693"/>
        <v>1.00721408</v>
      </c>
      <c r="M1439" s="119">
        <f t="shared" si="680"/>
        <v>1.0083006699999999</v>
      </c>
      <c r="N1439" s="119">
        <f t="shared" ref="N1439:N1502" si="700">IF(I1439&gt;I1438,N1438*M1439,N1438)</f>
        <v>1.4482800574471102</v>
      </c>
      <c r="O1439" s="112">
        <f t="shared" si="679"/>
        <v>1.4587280600000001</v>
      </c>
      <c r="P1439" s="112">
        <f t="shared" si="685"/>
        <v>0</v>
      </c>
      <c r="Q1439" s="162">
        <f t="shared" si="696"/>
        <v>0</v>
      </c>
      <c r="R1439" s="30">
        <f t="shared" si="697"/>
        <v>0</v>
      </c>
      <c r="S1439" s="112">
        <f t="shared" si="676"/>
        <v>0</v>
      </c>
      <c r="T1439" s="122">
        <f t="shared" si="694"/>
        <v>0.20100000000000001</v>
      </c>
      <c r="U1439" s="120">
        <f t="shared" si="675"/>
        <v>20</v>
      </c>
      <c r="V1439" s="120">
        <v>252</v>
      </c>
      <c r="W1439" s="119">
        <f t="shared" si="686"/>
        <v>1.0146422369999999</v>
      </c>
      <c r="X1439" s="112">
        <f t="shared" si="687"/>
        <v>0</v>
      </c>
      <c r="Y1439" s="112">
        <f t="shared" si="688"/>
        <v>0</v>
      </c>
      <c r="Z1439" s="125" t="str">
        <f t="shared" si="698"/>
        <v>A+J=</v>
      </c>
      <c r="AA1439" s="117">
        <f t="shared" si="699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4"/>
      <c r="DO1439" s="1"/>
      <c r="DP1439" s="1"/>
      <c r="DQ1439" s="1"/>
      <c r="DR1439" s="1"/>
      <c r="DS1439" s="1"/>
      <c r="DT1439" s="1"/>
    </row>
    <row r="1440" spans="1:124" ht="12.75" x14ac:dyDescent="0.2">
      <c r="A1440" s="111">
        <f t="shared" si="689"/>
        <v>45705</v>
      </c>
      <c r="B1440" s="112">
        <f t="shared" si="682"/>
        <v>0</v>
      </c>
      <c r="C1440" s="112">
        <f t="shared" si="695"/>
        <v>0</v>
      </c>
      <c r="D1440" s="113">
        <f t="shared" si="690"/>
        <v>5692.31</v>
      </c>
      <c r="E1440" s="114">
        <f t="shared" si="677"/>
        <v>5739.56</v>
      </c>
      <c r="F1440" s="115">
        <f t="shared" si="678"/>
        <v>45646</v>
      </c>
      <c r="G1440" s="116">
        <f t="shared" si="683"/>
        <v>8.3006723105383262E-3</v>
      </c>
      <c r="H1440" s="117">
        <f t="shared" si="691"/>
        <v>45708</v>
      </c>
      <c r="I1440" s="117">
        <f t="shared" si="684"/>
        <v>45708</v>
      </c>
      <c r="J1440" s="118">
        <f t="shared" si="692"/>
        <v>23</v>
      </c>
      <c r="K1440" s="118">
        <f t="shared" si="681"/>
        <v>20</v>
      </c>
      <c r="L1440" s="8">
        <f t="shared" si="693"/>
        <v>1.00721408</v>
      </c>
      <c r="M1440" s="119">
        <f t="shared" si="680"/>
        <v>1.0083006699999999</v>
      </c>
      <c r="N1440" s="119">
        <f t="shared" si="700"/>
        <v>1.4482800574471102</v>
      </c>
      <c r="O1440" s="112">
        <f t="shared" si="679"/>
        <v>1.4587280600000001</v>
      </c>
      <c r="P1440" s="112">
        <f t="shared" si="685"/>
        <v>0</v>
      </c>
      <c r="Q1440" s="162">
        <f t="shared" si="696"/>
        <v>0</v>
      </c>
      <c r="R1440" s="30">
        <f t="shared" si="697"/>
        <v>0</v>
      </c>
      <c r="S1440" s="112">
        <f t="shared" si="676"/>
        <v>0</v>
      </c>
      <c r="T1440" s="122">
        <f t="shared" si="694"/>
        <v>0.20100000000000001</v>
      </c>
      <c r="U1440" s="120">
        <f t="shared" si="675"/>
        <v>20</v>
      </c>
      <c r="V1440" s="120">
        <v>252</v>
      </c>
      <c r="W1440" s="119">
        <f t="shared" si="686"/>
        <v>1.0146422369999999</v>
      </c>
      <c r="X1440" s="112">
        <f t="shared" si="687"/>
        <v>0</v>
      </c>
      <c r="Y1440" s="112">
        <f t="shared" si="688"/>
        <v>0</v>
      </c>
      <c r="Z1440" s="125" t="str">
        <f t="shared" si="698"/>
        <v>A+J=</v>
      </c>
      <c r="AA1440" s="117">
        <f t="shared" si="699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4"/>
      <c r="DO1440" s="1"/>
      <c r="DP1440" s="1"/>
      <c r="DQ1440" s="1"/>
      <c r="DR1440" s="1"/>
      <c r="DS1440" s="1"/>
      <c r="DT1440" s="1"/>
    </row>
    <row r="1441" spans="1:124" ht="12.75" x14ac:dyDescent="0.2">
      <c r="A1441" s="111">
        <f t="shared" si="689"/>
        <v>45706</v>
      </c>
      <c r="B1441" s="112">
        <f t="shared" si="682"/>
        <v>0</v>
      </c>
      <c r="C1441" s="112">
        <f t="shared" si="695"/>
        <v>0</v>
      </c>
      <c r="D1441" s="113">
        <f t="shared" si="690"/>
        <v>5692.31</v>
      </c>
      <c r="E1441" s="114">
        <f t="shared" si="677"/>
        <v>5739.56</v>
      </c>
      <c r="F1441" s="115">
        <f t="shared" si="678"/>
        <v>45646</v>
      </c>
      <c r="G1441" s="116">
        <f t="shared" si="683"/>
        <v>8.3006723105383262E-3</v>
      </c>
      <c r="H1441" s="117">
        <f t="shared" si="691"/>
        <v>45708</v>
      </c>
      <c r="I1441" s="117">
        <f t="shared" si="684"/>
        <v>45708</v>
      </c>
      <c r="J1441" s="118">
        <f t="shared" si="692"/>
        <v>23</v>
      </c>
      <c r="K1441" s="118">
        <f t="shared" si="681"/>
        <v>21</v>
      </c>
      <c r="L1441" s="8">
        <f t="shared" si="693"/>
        <v>1.0075761400000001</v>
      </c>
      <c r="M1441" s="119">
        <f t="shared" si="680"/>
        <v>1.0083006699999999</v>
      </c>
      <c r="N1441" s="119">
        <f t="shared" si="700"/>
        <v>1.4482800574471102</v>
      </c>
      <c r="O1441" s="112">
        <f t="shared" si="679"/>
        <v>1.4592524200000001</v>
      </c>
      <c r="P1441" s="112">
        <f t="shared" si="685"/>
        <v>0</v>
      </c>
      <c r="Q1441" s="162">
        <f t="shared" si="696"/>
        <v>0</v>
      </c>
      <c r="R1441" s="30">
        <f t="shared" si="697"/>
        <v>0</v>
      </c>
      <c r="S1441" s="112">
        <f t="shared" si="676"/>
        <v>0</v>
      </c>
      <c r="T1441" s="122">
        <f t="shared" si="694"/>
        <v>0.20100000000000001</v>
      </c>
      <c r="U1441" s="120">
        <f t="shared" si="675"/>
        <v>21</v>
      </c>
      <c r="V1441" s="120">
        <v>252</v>
      </c>
      <c r="W1441" s="119">
        <f t="shared" si="686"/>
        <v>1.0153799509999999</v>
      </c>
      <c r="X1441" s="112">
        <f t="shared" si="687"/>
        <v>0</v>
      </c>
      <c r="Y1441" s="112">
        <f t="shared" si="688"/>
        <v>0</v>
      </c>
      <c r="Z1441" s="125" t="str">
        <f t="shared" si="698"/>
        <v>A+J=</v>
      </c>
      <c r="AA1441" s="117">
        <f t="shared" si="69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4"/>
      <c r="DO1441" s="1"/>
      <c r="DP1441" s="1"/>
      <c r="DQ1441" s="1"/>
      <c r="DR1441" s="1"/>
      <c r="DS1441" s="1"/>
      <c r="DT1441" s="1"/>
    </row>
    <row r="1442" spans="1:124" ht="12.75" x14ac:dyDescent="0.2">
      <c r="A1442" s="111">
        <f t="shared" si="689"/>
        <v>45707</v>
      </c>
      <c r="B1442" s="112">
        <f t="shared" si="682"/>
        <v>0</v>
      </c>
      <c r="C1442" s="112">
        <f t="shared" si="695"/>
        <v>0</v>
      </c>
      <c r="D1442" s="113">
        <f t="shared" si="690"/>
        <v>5692.31</v>
      </c>
      <c r="E1442" s="114">
        <f t="shared" si="677"/>
        <v>5739.56</v>
      </c>
      <c r="F1442" s="115">
        <f t="shared" si="678"/>
        <v>45646</v>
      </c>
      <c r="G1442" s="116">
        <f t="shared" si="683"/>
        <v>8.3006723105383262E-3</v>
      </c>
      <c r="H1442" s="117">
        <f t="shared" si="691"/>
        <v>45708</v>
      </c>
      <c r="I1442" s="117">
        <f t="shared" si="684"/>
        <v>45708</v>
      </c>
      <c r="J1442" s="118">
        <f t="shared" si="692"/>
        <v>23</v>
      </c>
      <c r="K1442" s="118">
        <f t="shared" si="681"/>
        <v>22</v>
      </c>
      <c r="L1442" s="8">
        <f t="shared" si="693"/>
        <v>1.0079383399999999</v>
      </c>
      <c r="M1442" s="119">
        <f t="shared" si="680"/>
        <v>1.0083006699999999</v>
      </c>
      <c r="N1442" s="119">
        <f t="shared" si="700"/>
        <v>1.4482800574471102</v>
      </c>
      <c r="O1442" s="112">
        <f t="shared" si="679"/>
        <v>1.4597769899999999</v>
      </c>
      <c r="P1442" s="112">
        <f t="shared" si="685"/>
        <v>0</v>
      </c>
      <c r="Q1442" s="162">
        <f t="shared" si="696"/>
        <v>0</v>
      </c>
      <c r="R1442" s="30">
        <f t="shared" si="697"/>
        <v>0</v>
      </c>
      <c r="S1442" s="112">
        <f t="shared" si="676"/>
        <v>0</v>
      </c>
      <c r="T1442" s="122">
        <f t="shared" si="694"/>
        <v>0.20100000000000001</v>
      </c>
      <c r="U1442" s="120">
        <f t="shared" si="675"/>
        <v>22</v>
      </c>
      <c r="V1442" s="120">
        <v>252</v>
      </c>
      <c r="W1442" s="119">
        <f t="shared" si="686"/>
        <v>1.0161182010000001</v>
      </c>
      <c r="X1442" s="112">
        <f t="shared" si="687"/>
        <v>0</v>
      </c>
      <c r="Y1442" s="112">
        <f t="shared" si="688"/>
        <v>0</v>
      </c>
      <c r="Z1442" s="125" t="str">
        <f t="shared" si="698"/>
        <v>A+J=</v>
      </c>
      <c r="AA1442" s="117">
        <f t="shared" si="69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4"/>
      <c r="DO1442" s="1"/>
      <c r="DP1442" s="1"/>
      <c r="DQ1442" s="1"/>
      <c r="DR1442" s="1"/>
      <c r="DS1442" s="1"/>
      <c r="DT1442" s="1"/>
    </row>
    <row r="1443" spans="1:124" ht="12.75" x14ac:dyDescent="0.2">
      <c r="A1443" s="111">
        <f t="shared" si="689"/>
        <v>45708</v>
      </c>
      <c r="B1443" s="112">
        <f t="shared" si="682"/>
        <v>0</v>
      </c>
      <c r="C1443" s="112">
        <f t="shared" si="695"/>
        <v>0</v>
      </c>
      <c r="D1443" s="113">
        <f t="shared" si="690"/>
        <v>5692.31</v>
      </c>
      <c r="E1443" s="114">
        <f t="shared" si="677"/>
        <v>5739.56</v>
      </c>
      <c r="F1443" s="115">
        <f t="shared" si="678"/>
        <v>45646</v>
      </c>
      <c r="G1443" s="116">
        <f t="shared" si="683"/>
        <v>8.3006723105383262E-3</v>
      </c>
      <c r="H1443" s="117">
        <f t="shared" si="691"/>
        <v>45736</v>
      </c>
      <c r="I1443" s="117">
        <f t="shared" si="684"/>
        <v>45708</v>
      </c>
      <c r="J1443" s="118">
        <f t="shared" si="692"/>
        <v>23</v>
      </c>
      <c r="K1443" s="118">
        <f t="shared" si="681"/>
        <v>23</v>
      </c>
      <c r="L1443" s="8">
        <f t="shared" si="693"/>
        <v>1.0083006699999999</v>
      </c>
      <c r="M1443" s="119">
        <f t="shared" si="680"/>
        <v>1.0083006699999999</v>
      </c>
      <c r="N1443" s="119">
        <f t="shared" si="700"/>
        <v>1.4482800574471102</v>
      </c>
      <c r="O1443" s="112">
        <f t="shared" si="679"/>
        <v>1.46030175</v>
      </c>
      <c r="P1443" s="112">
        <f t="shared" si="685"/>
        <v>0</v>
      </c>
      <c r="Q1443" s="162">
        <f t="shared" si="696"/>
        <v>47</v>
      </c>
      <c r="R1443" s="30">
        <f t="shared" si="697"/>
        <v>0.30096299999999998</v>
      </c>
      <c r="S1443" s="112">
        <f t="shared" si="676"/>
        <v>0</v>
      </c>
      <c r="T1443" s="122">
        <f t="shared" si="694"/>
        <v>0.20100000000000001</v>
      </c>
      <c r="U1443" s="120">
        <f t="shared" si="675"/>
        <v>23</v>
      </c>
      <c r="V1443" s="120">
        <v>252</v>
      </c>
      <c r="W1443" s="119">
        <f t="shared" si="686"/>
        <v>1.016856988</v>
      </c>
      <c r="X1443" s="112">
        <f t="shared" si="687"/>
        <v>0</v>
      </c>
      <c r="Y1443" s="112">
        <f t="shared" si="688"/>
        <v>0</v>
      </c>
      <c r="Z1443" s="125" t="str">
        <f t="shared" si="698"/>
        <v>A+J=</v>
      </c>
      <c r="AA1443" s="117">
        <f t="shared" si="69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4"/>
      <c r="DO1443" s="1"/>
      <c r="DP1443" s="1"/>
      <c r="DQ1443" s="1"/>
      <c r="DR1443" s="1"/>
      <c r="DS1443" s="1"/>
      <c r="DT1443" s="1"/>
    </row>
    <row r="1444" spans="1:124" ht="12.75" x14ac:dyDescent="0.2">
      <c r="A1444" s="111">
        <f t="shared" si="689"/>
        <v>45709</v>
      </c>
      <c r="B1444" s="112">
        <f t="shared" si="682"/>
        <v>0</v>
      </c>
      <c r="C1444" s="112">
        <f t="shared" si="695"/>
        <v>0</v>
      </c>
      <c r="D1444" s="113">
        <f t="shared" si="690"/>
        <v>5692.31</v>
      </c>
      <c r="E1444" s="114">
        <f t="shared" si="677"/>
        <v>5739.56</v>
      </c>
      <c r="F1444" s="115">
        <f t="shared" si="678"/>
        <v>45677</v>
      </c>
      <c r="G1444" s="116">
        <f t="shared" si="683"/>
        <v>8.3006723105383262E-3</v>
      </c>
      <c r="H1444" s="117">
        <f t="shared" si="691"/>
        <v>45736</v>
      </c>
      <c r="I1444" s="117">
        <f t="shared" si="684"/>
        <v>45736</v>
      </c>
      <c r="J1444" s="118">
        <f t="shared" si="692"/>
        <v>18</v>
      </c>
      <c r="K1444" s="118">
        <f t="shared" si="681"/>
        <v>1</v>
      </c>
      <c r="L1444" s="8">
        <f t="shared" si="693"/>
        <v>1.0004593500000001</v>
      </c>
      <c r="M1444" s="119">
        <f t="shared" si="680"/>
        <v>1.0083006699999999</v>
      </c>
      <c r="N1444" s="119">
        <f t="shared" si="700"/>
        <v>1.4603017522715596</v>
      </c>
      <c r="O1444" s="112">
        <f t="shared" si="679"/>
        <v>1.46097254</v>
      </c>
      <c r="P1444" s="112">
        <f t="shared" si="685"/>
        <v>0</v>
      </c>
      <c r="Q1444" s="162">
        <f t="shared" si="696"/>
        <v>0</v>
      </c>
      <c r="R1444" s="30">
        <f t="shared" si="697"/>
        <v>0</v>
      </c>
      <c r="S1444" s="112">
        <f t="shared" si="676"/>
        <v>0</v>
      </c>
      <c r="T1444" s="122">
        <f t="shared" si="694"/>
        <v>0.20100000000000001</v>
      </c>
      <c r="U1444" s="120">
        <f t="shared" si="675"/>
        <v>1</v>
      </c>
      <c r="V1444" s="120">
        <v>252</v>
      </c>
      <c r="W1444" s="119">
        <f t="shared" si="686"/>
        <v>1.000727068</v>
      </c>
      <c r="X1444" s="112">
        <f t="shared" si="687"/>
        <v>0</v>
      </c>
      <c r="Y1444" s="112">
        <f t="shared" si="688"/>
        <v>0</v>
      </c>
      <c r="Z1444" s="125" t="str">
        <f t="shared" si="698"/>
        <v>A+J=</v>
      </c>
      <c r="AA1444" s="117">
        <f t="shared" si="699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4"/>
      <c r="DO1444" s="1"/>
      <c r="DP1444" s="1"/>
      <c r="DQ1444" s="1"/>
      <c r="DR1444" s="1"/>
      <c r="DS1444" s="1"/>
      <c r="DT1444" s="1"/>
    </row>
    <row r="1445" spans="1:124" ht="12.75" x14ac:dyDescent="0.2">
      <c r="A1445" s="111">
        <f t="shared" si="689"/>
        <v>45710</v>
      </c>
      <c r="B1445" s="112">
        <f t="shared" si="682"/>
        <v>0</v>
      </c>
      <c r="C1445" s="112">
        <f t="shared" si="695"/>
        <v>0</v>
      </c>
      <c r="D1445" s="113">
        <f t="shared" si="690"/>
        <v>5692.31</v>
      </c>
      <c r="E1445" s="114">
        <f t="shared" si="677"/>
        <v>5739.56</v>
      </c>
      <c r="F1445" s="115">
        <f t="shared" si="678"/>
        <v>45677</v>
      </c>
      <c r="G1445" s="116">
        <f t="shared" si="683"/>
        <v>8.3006723105383262E-3</v>
      </c>
      <c r="H1445" s="117">
        <f t="shared" si="691"/>
        <v>45736</v>
      </c>
      <c r="I1445" s="117">
        <f t="shared" si="684"/>
        <v>45736</v>
      </c>
      <c r="J1445" s="118">
        <f t="shared" si="692"/>
        <v>18</v>
      </c>
      <c r="K1445" s="118">
        <f t="shared" si="681"/>
        <v>2</v>
      </c>
      <c r="L1445" s="8">
        <f t="shared" si="693"/>
        <v>1.00091891</v>
      </c>
      <c r="M1445" s="119">
        <f t="shared" si="680"/>
        <v>1.0083006699999999</v>
      </c>
      <c r="N1445" s="119">
        <f t="shared" si="700"/>
        <v>1.4603017522715596</v>
      </c>
      <c r="O1445" s="112">
        <f t="shared" si="679"/>
        <v>1.46164363</v>
      </c>
      <c r="P1445" s="112">
        <f t="shared" si="685"/>
        <v>0</v>
      </c>
      <c r="Q1445" s="162">
        <f t="shared" si="696"/>
        <v>0</v>
      </c>
      <c r="R1445" s="30">
        <f t="shared" si="697"/>
        <v>0</v>
      </c>
      <c r="S1445" s="112">
        <f t="shared" si="676"/>
        <v>0</v>
      </c>
      <c r="T1445" s="122">
        <f t="shared" si="694"/>
        <v>0.20100000000000001</v>
      </c>
      <c r="U1445" s="120">
        <f t="shared" ref="U1445:U1508" si="701">IF(Q1444&gt;0,1,IF(K1445=K1444,U1444,U1444+1))</f>
        <v>2</v>
      </c>
      <c r="V1445" s="120">
        <v>252</v>
      </c>
      <c r="W1445" s="119">
        <f t="shared" si="686"/>
        <v>1.0014546639999999</v>
      </c>
      <c r="X1445" s="112">
        <f t="shared" si="687"/>
        <v>0</v>
      </c>
      <c r="Y1445" s="112">
        <f t="shared" si="688"/>
        <v>0</v>
      </c>
      <c r="Z1445" s="125" t="str">
        <f t="shared" si="698"/>
        <v>A+J=</v>
      </c>
      <c r="AA1445" s="117">
        <f t="shared" si="699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4"/>
      <c r="DO1445" s="1"/>
      <c r="DP1445" s="1"/>
      <c r="DQ1445" s="1"/>
      <c r="DR1445" s="1"/>
      <c r="DS1445" s="1"/>
      <c r="DT1445" s="1"/>
    </row>
    <row r="1446" spans="1:124" ht="12.75" x14ac:dyDescent="0.2">
      <c r="A1446" s="111">
        <f t="shared" si="689"/>
        <v>45711</v>
      </c>
      <c r="B1446" s="112">
        <f t="shared" si="682"/>
        <v>0</v>
      </c>
      <c r="C1446" s="112">
        <f t="shared" si="695"/>
        <v>0</v>
      </c>
      <c r="D1446" s="113">
        <f t="shared" si="690"/>
        <v>5692.31</v>
      </c>
      <c r="E1446" s="114">
        <f t="shared" si="677"/>
        <v>5739.56</v>
      </c>
      <c r="F1446" s="115">
        <f t="shared" si="678"/>
        <v>45677</v>
      </c>
      <c r="G1446" s="116">
        <f t="shared" si="683"/>
        <v>8.3006723105383262E-3</v>
      </c>
      <c r="H1446" s="117">
        <f t="shared" si="691"/>
        <v>45736</v>
      </c>
      <c r="I1446" s="117">
        <f t="shared" si="684"/>
        <v>45736</v>
      </c>
      <c r="J1446" s="118">
        <f t="shared" si="692"/>
        <v>18</v>
      </c>
      <c r="K1446" s="118">
        <f t="shared" si="681"/>
        <v>2</v>
      </c>
      <c r="L1446" s="8">
        <f t="shared" si="693"/>
        <v>1.00091891</v>
      </c>
      <c r="M1446" s="119">
        <f t="shared" si="680"/>
        <v>1.0083006699999999</v>
      </c>
      <c r="N1446" s="119">
        <f t="shared" si="700"/>
        <v>1.4603017522715596</v>
      </c>
      <c r="O1446" s="112">
        <f t="shared" si="679"/>
        <v>1.46164363</v>
      </c>
      <c r="P1446" s="112">
        <f t="shared" si="685"/>
        <v>0</v>
      </c>
      <c r="Q1446" s="162">
        <f t="shared" si="696"/>
        <v>0</v>
      </c>
      <c r="R1446" s="30">
        <f t="shared" si="697"/>
        <v>0</v>
      </c>
      <c r="S1446" s="112">
        <f t="shared" si="676"/>
        <v>0</v>
      </c>
      <c r="T1446" s="122">
        <f t="shared" si="694"/>
        <v>0.20100000000000001</v>
      </c>
      <c r="U1446" s="120">
        <f t="shared" si="701"/>
        <v>2</v>
      </c>
      <c r="V1446" s="120">
        <v>252</v>
      </c>
      <c r="W1446" s="119">
        <f t="shared" si="686"/>
        <v>1.0014546639999999</v>
      </c>
      <c r="X1446" s="112">
        <f t="shared" si="687"/>
        <v>0</v>
      </c>
      <c r="Y1446" s="112">
        <f t="shared" si="688"/>
        <v>0</v>
      </c>
      <c r="Z1446" s="125" t="str">
        <f t="shared" si="698"/>
        <v>A+J=</v>
      </c>
      <c r="AA1446" s="117">
        <f t="shared" si="699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4"/>
      <c r="DO1446" s="1"/>
      <c r="DP1446" s="1"/>
      <c r="DQ1446" s="1"/>
      <c r="DR1446" s="1"/>
      <c r="DS1446" s="1"/>
      <c r="DT1446" s="1"/>
    </row>
    <row r="1447" spans="1:124" ht="12.75" x14ac:dyDescent="0.2">
      <c r="A1447" s="111">
        <f t="shared" si="689"/>
        <v>45712</v>
      </c>
      <c r="B1447" s="112">
        <f t="shared" si="682"/>
        <v>0</v>
      </c>
      <c r="C1447" s="112">
        <f t="shared" si="695"/>
        <v>0</v>
      </c>
      <c r="D1447" s="113">
        <f t="shared" si="690"/>
        <v>5692.31</v>
      </c>
      <c r="E1447" s="114">
        <f t="shared" si="677"/>
        <v>5739.56</v>
      </c>
      <c r="F1447" s="115">
        <f t="shared" si="678"/>
        <v>45677</v>
      </c>
      <c r="G1447" s="116">
        <f t="shared" si="683"/>
        <v>8.3006723105383262E-3</v>
      </c>
      <c r="H1447" s="117">
        <f t="shared" si="691"/>
        <v>45736</v>
      </c>
      <c r="I1447" s="117">
        <f t="shared" si="684"/>
        <v>45736</v>
      </c>
      <c r="J1447" s="118">
        <f t="shared" si="692"/>
        <v>18</v>
      </c>
      <c r="K1447" s="118">
        <f t="shared" si="681"/>
        <v>2</v>
      </c>
      <c r="L1447" s="8">
        <f t="shared" si="693"/>
        <v>1.00091891</v>
      </c>
      <c r="M1447" s="119">
        <f t="shared" si="680"/>
        <v>1.0083006699999999</v>
      </c>
      <c r="N1447" s="119">
        <f t="shared" si="700"/>
        <v>1.4603017522715596</v>
      </c>
      <c r="O1447" s="112">
        <f t="shared" si="679"/>
        <v>1.46164363</v>
      </c>
      <c r="P1447" s="112">
        <f t="shared" si="685"/>
        <v>0</v>
      </c>
      <c r="Q1447" s="162">
        <f t="shared" si="696"/>
        <v>0</v>
      </c>
      <c r="R1447" s="30">
        <f t="shared" si="697"/>
        <v>0</v>
      </c>
      <c r="S1447" s="112">
        <f t="shared" ref="S1447:S1510" si="702">IF(R1447&gt;0,TRUNC(R1447*P1447,8),0)</f>
        <v>0</v>
      </c>
      <c r="T1447" s="122">
        <f t="shared" si="694"/>
        <v>0.20100000000000001</v>
      </c>
      <c r="U1447" s="120">
        <f t="shared" si="701"/>
        <v>2</v>
      </c>
      <c r="V1447" s="120">
        <v>252</v>
      </c>
      <c r="W1447" s="119">
        <f t="shared" si="686"/>
        <v>1.0014546639999999</v>
      </c>
      <c r="X1447" s="112">
        <f t="shared" si="687"/>
        <v>0</v>
      </c>
      <c r="Y1447" s="112">
        <f t="shared" si="688"/>
        <v>0</v>
      </c>
      <c r="Z1447" s="125" t="str">
        <f t="shared" si="698"/>
        <v>A+J=</v>
      </c>
      <c r="AA1447" s="117">
        <f t="shared" si="699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4"/>
      <c r="DO1447" s="1"/>
      <c r="DP1447" s="1"/>
      <c r="DQ1447" s="1"/>
      <c r="DR1447" s="1"/>
      <c r="DS1447" s="1"/>
      <c r="DT1447" s="1"/>
    </row>
    <row r="1448" spans="1:124" ht="12.75" x14ac:dyDescent="0.2">
      <c r="A1448" s="111">
        <f t="shared" si="689"/>
        <v>45713</v>
      </c>
      <c r="B1448" s="112">
        <f t="shared" si="682"/>
        <v>0</v>
      </c>
      <c r="C1448" s="112">
        <f t="shared" si="695"/>
        <v>0</v>
      </c>
      <c r="D1448" s="113">
        <f t="shared" si="690"/>
        <v>5692.31</v>
      </c>
      <c r="E1448" s="114">
        <f t="shared" ref="E1448:E1511" si="703">IF($K1448=1,VLOOKUP($A1447,$AO$10:$AS$131,4),E1447)</f>
        <v>5739.56</v>
      </c>
      <c r="F1448" s="115">
        <f t="shared" ref="F1448:F1511" si="704">IF($K1448=1,VLOOKUP($A1447,$AO$10:$AS$131,5),F1447)</f>
        <v>45677</v>
      </c>
      <c r="G1448" s="116">
        <f t="shared" si="683"/>
        <v>8.3006723105383262E-3</v>
      </c>
      <c r="H1448" s="117">
        <f t="shared" si="691"/>
        <v>45736</v>
      </c>
      <c r="I1448" s="117">
        <f t="shared" si="684"/>
        <v>45736</v>
      </c>
      <c r="J1448" s="118">
        <f t="shared" si="692"/>
        <v>18</v>
      </c>
      <c r="K1448" s="118">
        <f t="shared" si="681"/>
        <v>3</v>
      </c>
      <c r="L1448" s="8">
        <f t="shared" si="693"/>
        <v>1.00137868</v>
      </c>
      <c r="M1448" s="119">
        <f t="shared" si="680"/>
        <v>1.0083006699999999</v>
      </c>
      <c r="N1448" s="119">
        <f t="shared" si="700"/>
        <v>1.4603017522715596</v>
      </c>
      <c r="O1448" s="112">
        <f t="shared" si="679"/>
        <v>1.46231504</v>
      </c>
      <c r="P1448" s="112">
        <f t="shared" si="685"/>
        <v>0</v>
      </c>
      <c r="Q1448" s="162">
        <f t="shared" si="696"/>
        <v>0</v>
      </c>
      <c r="R1448" s="30">
        <f t="shared" si="697"/>
        <v>0</v>
      </c>
      <c r="S1448" s="112">
        <f t="shared" si="702"/>
        <v>0</v>
      </c>
      <c r="T1448" s="122">
        <f t="shared" si="694"/>
        <v>0.20100000000000001</v>
      </c>
      <c r="U1448" s="120">
        <f t="shared" si="701"/>
        <v>3</v>
      </c>
      <c r="V1448" s="120">
        <v>252</v>
      </c>
      <c r="W1448" s="119">
        <f t="shared" si="686"/>
        <v>1.00218279</v>
      </c>
      <c r="X1448" s="112">
        <f t="shared" si="687"/>
        <v>0</v>
      </c>
      <c r="Y1448" s="112">
        <f t="shared" si="688"/>
        <v>0</v>
      </c>
      <c r="Z1448" s="125" t="str">
        <f t="shared" si="698"/>
        <v>A+J=</v>
      </c>
      <c r="AA1448" s="117">
        <f t="shared" si="699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4"/>
      <c r="DO1448" s="1"/>
      <c r="DP1448" s="1"/>
      <c r="DQ1448" s="1"/>
      <c r="DR1448" s="1"/>
      <c r="DS1448" s="1"/>
      <c r="DT1448" s="1"/>
    </row>
    <row r="1449" spans="1:124" ht="12.75" x14ac:dyDescent="0.2">
      <c r="A1449" s="111">
        <f t="shared" si="689"/>
        <v>45714</v>
      </c>
      <c r="B1449" s="112">
        <f t="shared" si="682"/>
        <v>0</v>
      </c>
      <c r="C1449" s="112">
        <f t="shared" si="695"/>
        <v>0</v>
      </c>
      <c r="D1449" s="113">
        <f t="shared" si="690"/>
        <v>5692.31</v>
      </c>
      <c r="E1449" s="114">
        <f t="shared" si="703"/>
        <v>5739.56</v>
      </c>
      <c r="F1449" s="115">
        <f t="shared" si="704"/>
        <v>45677</v>
      </c>
      <c r="G1449" s="116">
        <f t="shared" si="683"/>
        <v>8.3006723105383262E-3</v>
      </c>
      <c r="H1449" s="117">
        <f t="shared" si="691"/>
        <v>45736</v>
      </c>
      <c r="I1449" s="117">
        <f t="shared" si="684"/>
        <v>45736</v>
      </c>
      <c r="J1449" s="118">
        <f t="shared" si="692"/>
        <v>18</v>
      </c>
      <c r="K1449" s="118">
        <f t="shared" si="681"/>
        <v>4</v>
      </c>
      <c r="L1449" s="8">
        <f t="shared" si="693"/>
        <v>1.00183866</v>
      </c>
      <c r="M1449" s="119">
        <f t="shared" si="680"/>
        <v>1.0083006699999999</v>
      </c>
      <c r="N1449" s="119">
        <f t="shared" si="700"/>
        <v>1.4603017522715596</v>
      </c>
      <c r="O1449" s="112">
        <f t="shared" ref="O1449:O1512" si="705">TRUNC(TRUNC((L1449*N1449),15),8)</f>
        <v>1.46298675</v>
      </c>
      <c r="P1449" s="112">
        <f t="shared" si="685"/>
        <v>0</v>
      </c>
      <c r="Q1449" s="162">
        <f t="shared" si="696"/>
        <v>0</v>
      </c>
      <c r="R1449" s="30">
        <f t="shared" si="697"/>
        <v>0</v>
      </c>
      <c r="S1449" s="112">
        <f t="shared" si="702"/>
        <v>0</v>
      </c>
      <c r="T1449" s="122">
        <f t="shared" si="694"/>
        <v>0.20100000000000001</v>
      </c>
      <c r="U1449" s="120">
        <f t="shared" si="701"/>
        <v>4</v>
      </c>
      <c r="V1449" s="120">
        <v>252</v>
      </c>
      <c r="W1449" s="119">
        <f t="shared" si="686"/>
        <v>1.0029114450000001</v>
      </c>
      <c r="X1449" s="112">
        <f t="shared" si="687"/>
        <v>0</v>
      </c>
      <c r="Y1449" s="112">
        <f t="shared" si="688"/>
        <v>0</v>
      </c>
      <c r="Z1449" s="125" t="str">
        <f t="shared" si="698"/>
        <v>A+J=</v>
      </c>
      <c r="AA1449" s="117">
        <f t="shared" si="699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4"/>
      <c r="DO1449" s="1"/>
      <c r="DP1449" s="1"/>
      <c r="DQ1449" s="1"/>
      <c r="DR1449" s="1"/>
      <c r="DS1449" s="1"/>
      <c r="DT1449" s="1"/>
    </row>
    <row r="1450" spans="1:124" ht="12.75" x14ac:dyDescent="0.2">
      <c r="A1450" s="111">
        <f t="shared" si="689"/>
        <v>45715</v>
      </c>
      <c r="B1450" s="112">
        <f t="shared" si="682"/>
        <v>0</v>
      </c>
      <c r="C1450" s="112">
        <f t="shared" si="695"/>
        <v>0</v>
      </c>
      <c r="D1450" s="113">
        <f t="shared" si="690"/>
        <v>5692.31</v>
      </c>
      <c r="E1450" s="114">
        <f t="shared" si="703"/>
        <v>5739.56</v>
      </c>
      <c r="F1450" s="115">
        <f t="shared" si="704"/>
        <v>45677</v>
      </c>
      <c r="G1450" s="116">
        <f t="shared" si="683"/>
        <v>8.3006723105383262E-3</v>
      </c>
      <c r="H1450" s="117">
        <f t="shared" si="691"/>
        <v>45736</v>
      </c>
      <c r="I1450" s="117">
        <f t="shared" si="684"/>
        <v>45736</v>
      </c>
      <c r="J1450" s="118">
        <f t="shared" si="692"/>
        <v>18</v>
      </c>
      <c r="K1450" s="118">
        <f t="shared" si="681"/>
        <v>5</v>
      </c>
      <c r="L1450" s="8">
        <f t="shared" si="693"/>
        <v>1.00229886</v>
      </c>
      <c r="M1450" s="119">
        <f t="shared" ref="M1450:M1513" si="706">IF(I1450&gt;I1449,L1449,M1449)</f>
        <v>1.0083006699999999</v>
      </c>
      <c r="N1450" s="119">
        <f t="shared" si="700"/>
        <v>1.4603017522715596</v>
      </c>
      <c r="O1450" s="112">
        <f t="shared" si="705"/>
        <v>1.46365878</v>
      </c>
      <c r="P1450" s="112">
        <f t="shared" si="685"/>
        <v>0</v>
      </c>
      <c r="Q1450" s="162">
        <f t="shared" si="696"/>
        <v>0</v>
      </c>
      <c r="R1450" s="30">
        <f t="shared" si="697"/>
        <v>0</v>
      </c>
      <c r="S1450" s="112">
        <f t="shared" si="702"/>
        <v>0</v>
      </c>
      <c r="T1450" s="122">
        <f t="shared" si="694"/>
        <v>0.20100000000000001</v>
      </c>
      <c r="U1450" s="120">
        <f t="shared" si="701"/>
        <v>5</v>
      </c>
      <c r="V1450" s="120">
        <v>252</v>
      </c>
      <c r="W1450" s="119">
        <f t="shared" si="686"/>
        <v>1.00364063</v>
      </c>
      <c r="X1450" s="112">
        <f t="shared" si="687"/>
        <v>0</v>
      </c>
      <c r="Y1450" s="112">
        <f t="shared" si="688"/>
        <v>0</v>
      </c>
      <c r="Z1450" s="125" t="str">
        <f t="shared" si="698"/>
        <v>A+J=</v>
      </c>
      <c r="AA1450" s="117">
        <f t="shared" si="699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4"/>
      <c r="DO1450" s="1"/>
      <c r="DP1450" s="1"/>
      <c r="DQ1450" s="1"/>
      <c r="DR1450" s="1"/>
      <c r="DS1450" s="1"/>
      <c r="DT1450" s="1"/>
    </row>
    <row r="1451" spans="1:124" ht="12.75" x14ac:dyDescent="0.2">
      <c r="A1451" s="111">
        <f t="shared" si="689"/>
        <v>45716</v>
      </c>
      <c r="B1451" s="112">
        <f t="shared" si="682"/>
        <v>0</v>
      </c>
      <c r="C1451" s="112">
        <f t="shared" si="695"/>
        <v>0</v>
      </c>
      <c r="D1451" s="113">
        <f t="shared" si="690"/>
        <v>5692.31</v>
      </c>
      <c r="E1451" s="114">
        <f t="shared" si="703"/>
        <v>5739.56</v>
      </c>
      <c r="F1451" s="115">
        <f t="shared" si="704"/>
        <v>45677</v>
      </c>
      <c r="G1451" s="116">
        <f t="shared" si="683"/>
        <v>8.3006723105383262E-3</v>
      </c>
      <c r="H1451" s="117">
        <f t="shared" si="691"/>
        <v>45736</v>
      </c>
      <c r="I1451" s="117">
        <f t="shared" si="684"/>
        <v>45736</v>
      </c>
      <c r="J1451" s="118">
        <f t="shared" si="692"/>
        <v>18</v>
      </c>
      <c r="K1451" s="118">
        <f t="shared" si="681"/>
        <v>6</v>
      </c>
      <c r="L1451" s="8">
        <f t="shared" si="693"/>
        <v>1.0027592700000001</v>
      </c>
      <c r="M1451" s="119">
        <f t="shared" si="706"/>
        <v>1.0083006699999999</v>
      </c>
      <c r="N1451" s="119">
        <f t="shared" si="700"/>
        <v>1.4603017522715596</v>
      </c>
      <c r="O1451" s="112">
        <f t="shared" si="705"/>
        <v>1.46433111</v>
      </c>
      <c r="P1451" s="112">
        <f t="shared" si="685"/>
        <v>0</v>
      </c>
      <c r="Q1451" s="162">
        <f t="shared" si="696"/>
        <v>0</v>
      </c>
      <c r="R1451" s="30">
        <f t="shared" si="697"/>
        <v>0</v>
      </c>
      <c r="S1451" s="112">
        <f t="shared" si="702"/>
        <v>0</v>
      </c>
      <c r="T1451" s="122">
        <f t="shared" si="694"/>
        <v>0.20100000000000001</v>
      </c>
      <c r="U1451" s="120">
        <f t="shared" si="701"/>
        <v>6</v>
      </c>
      <c r="V1451" s="120">
        <v>252</v>
      </c>
      <c r="W1451" s="119">
        <f t="shared" si="686"/>
        <v>1.0043703450000001</v>
      </c>
      <c r="X1451" s="112">
        <f t="shared" si="687"/>
        <v>0</v>
      </c>
      <c r="Y1451" s="112">
        <f t="shared" si="688"/>
        <v>0</v>
      </c>
      <c r="Z1451" s="125" t="str">
        <f t="shared" si="698"/>
        <v>A+J=</v>
      </c>
      <c r="AA1451" s="117">
        <f t="shared" si="699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4"/>
      <c r="DO1451" s="1"/>
      <c r="DP1451" s="1"/>
      <c r="DQ1451" s="1"/>
      <c r="DR1451" s="1"/>
      <c r="DS1451" s="1"/>
      <c r="DT1451" s="1"/>
    </row>
    <row r="1452" spans="1:124" ht="12.75" x14ac:dyDescent="0.2">
      <c r="A1452" s="111">
        <f t="shared" si="689"/>
        <v>45717</v>
      </c>
      <c r="B1452" s="112">
        <f t="shared" si="682"/>
        <v>0</v>
      </c>
      <c r="C1452" s="112">
        <f t="shared" si="695"/>
        <v>0</v>
      </c>
      <c r="D1452" s="113">
        <f t="shared" si="690"/>
        <v>5692.31</v>
      </c>
      <c r="E1452" s="114">
        <f t="shared" si="703"/>
        <v>5739.56</v>
      </c>
      <c r="F1452" s="115">
        <f t="shared" si="704"/>
        <v>45677</v>
      </c>
      <c r="G1452" s="116">
        <f t="shared" si="683"/>
        <v>8.3006723105383262E-3</v>
      </c>
      <c r="H1452" s="117">
        <f t="shared" si="691"/>
        <v>45736</v>
      </c>
      <c r="I1452" s="117">
        <f t="shared" si="684"/>
        <v>45736</v>
      </c>
      <c r="J1452" s="118">
        <f t="shared" si="692"/>
        <v>18</v>
      </c>
      <c r="K1452" s="118">
        <f t="shared" si="681"/>
        <v>7</v>
      </c>
      <c r="L1452" s="8">
        <f t="shared" si="693"/>
        <v>1.0032198800000001</v>
      </c>
      <c r="M1452" s="119">
        <f t="shared" si="706"/>
        <v>1.0083006699999999</v>
      </c>
      <c r="N1452" s="119">
        <f t="shared" si="700"/>
        <v>1.4603017522715596</v>
      </c>
      <c r="O1452" s="112">
        <f t="shared" si="705"/>
        <v>1.46500374</v>
      </c>
      <c r="P1452" s="112">
        <f t="shared" si="685"/>
        <v>0</v>
      </c>
      <c r="Q1452" s="162">
        <f t="shared" si="696"/>
        <v>0</v>
      </c>
      <c r="R1452" s="30">
        <f t="shared" si="697"/>
        <v>0</v>
      </c>
      <c r="S1452" s="112">
        <f t="shared" si="702"/>
        <v>0</v>
      </c>
      <c r="T1452" s="122">
        <f t="shared" si="694"/>
        <v>0.20100000000000001</v>
      </c>
      <c r="U1452" s="120">
        <f t="shared" si="701"/>
        <v>7</v>
      </c>
      <c r="V1452" s="120">
        <v>252</v>
      </c>
      <c r="W1452" s="119">
        <f t="shared" si="686"/>
        <v>1.0051005900000001</v>
      </c>
      <c r="X1452" s="112">
        <f t="shared" si="687"/>
        <v>0</v>
      </c>
      <c r="Y1452" s="112">
        <f t="shared" si="688"/>
        <v>0</v>
      </c>
      <c r="Z1452" s="125" t="str">
        <f t="shared" si="698"/>
        <v>A+J=</v>
      </c>
      <c r="AA1452" s="117">
        <f t="shared" si="699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4"/>
      <c r="DO1452" s="1"/>
      <c r="DP1452" s="1"/>
      <c r="DQ1452" s="1"/>
      <c r="DR1452" s="1"/>
      <c r="DS1452" s="1"/>
      <c r="DT1452" s="1"/>
    </row>
    <row r="1453" spans="1:124" ht="12.75" x14ac:dyDescent="0.2">
      <c r="A1453" s="111">
        <f t="shared" si="689"/>
        <v>45718</v>
      </c>
      <c r="B1453" s="112">
        <f t="shared" si="682"/>
        <v>0</v>
      </c>
      <c r="C1453" s="112">
        <f t="shared" si="695"/>
        <v>0</v>
      </c>
      <c r="D1453" s="113">
        <f t="shared" si="690"/>
        <v>5692.31</v>
      </c>
      <c r="E1453" s="114">
        <f t="shared" si="703"/>
        <v>5739.56</v>
      </c>
      <c r="F1453" s="115">
        <f t="shared" si="704"/>
        <v>45677</v>
      </c>
      <c r="G1453" s="116">
        <f t="shared" si="683"/>
        <v>8.3006723105383262E-3</v>
      </c>
      <c r="H1453" s="117">
        <f t="shared" si="691"/>
        <v>45736</v>
      </c>
      <c r="I1453" s="117">
        <f t="shared" si="684"/>
        <v>45736</v>
      </c>
      <c r="J1453" s="118">
        <f t="shared" si="692"/>
        <v>18</v>
      </c>
      <c r="K1453" s="118">
        <f t="shared" si="681"/>
        <v>7</v>
      </c>
      <c r="L1453" s="8">
        <f t="shared" si="693"/>
        <v>1.0032198800000001</v>
      </c>
      <c r="M1453" s="119">
        <f t="shared" si="706"/>
        <v>1.0083006699999999</v>
      </c>
      <c r="N1453" s="119">
        <f t="shared" si="700"/>
        <v>1.4603017522715596</v>
      </c>
      <c r="O1453" s="112">
        <f t="shared" si="705"/>
        <v>1.46500374</v>
      </c>
      <c r="P1453" s="112">
        <f t="shared" si="685"/>
        <v>0</v>
      </c>
      <c r="Q1453" s="162">
        <f t="shared" si="696"/>
        <v>0</v>
      </c>
      <c r="R1453" s="30">
        <f t="shared" si="697"/>
        <v>0</v>
      </c>
      <c r="S1453" s="112">
        <f t="shared" si="702"/>
        <v>0</v>
      </c>
      <c r="T1453" s="122">
        <f t="shared" si="694"/>
        <v>0.20100000000000001</v>
      </c>
      <c r="U1453" s="120">
        <f t="shared" si="701"/>
        <v>7</v>
      </c>
      <c r="V1453" s="120">
        <v>252</v>
      </c>
      <c r="W1453" s="119">
        <f t="shared" si="686"/>
        <v>1.0051005900000001</v>
      </c>
      <c r="X1453" s="112">
        <f t="shared" si="687"/>
        <v>0</v>
      </c>
      <c r="Y1453" s="112">
        <f t="shared" si="688"/>
        <v>0</v>
      </c>
      <c r="Z1453" s="125" t="str">
        <f t="shared" si="698"/>
        <v>A+J=</v>
      </c>
      <c r="AA1453" s="117">
        <f t="shared" si="699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4"/>
      <c r="DO1453" s="1"/>
      <c r="DP1453" s="1"/>
      <c r="DQ1453" s="1"/>
      <c r="DR1453" s="1"/>
      <c r="DS1453" s="1"/>
      <c r="DT1453" s="1"/>
    </row>
    <row r="1454" spans="1:124" ht="12.75" x14ac:dyDescent="0.2">
      <c r="A1454" s="111">
        <f t="shared" si="689"/>
        <v>45719</v>
      </c>
      <c r="B1454" s="112">
        <f t="shared" si="682"/>
        <v>0</v>
      </c>
      <c r="C1454" s="112">
        <f t="shared" si="695"/>
        <v>0</v>
      </c>
      <c r="D1454" s="113">
        <f t="shared" si="690"/>
        <v>5692.31</v>
      </c>
      <c r="E1454" s="114">
        <f t="shared" si="703"/>
        <v>5739.56</v>
      </c>
      <c r="F1454" s="115">
        <f t="shared" si="704"/>
        <v>45677</v>
      </c>
      <c r="G1454" s="116">
        <f t="shared" si="683"/>
        <v>8.3006723105383262E-3</v>
      </c>
      <c r="H1454" s="117">
        <f t="shared" si="691"/>
        <v>45736</v>
      </c>
      <c r="I1454" s="117">
        <f t="shared" si="684"/>
        <v>45736</v>
      </c>
      <c r="J1454" s="118">
        <f t="shared" si="692"/>
        <v>18</v>
      </c>
      <c r="K1454" s="118">
        <f t="shared" ref="K1454:K1517" si="707">(J1454-(NETWORKDAYS(A1454,I1454,AD$148:AD$502)-1))</f>
        <v>7</v>
      </c>
      <c r="L1454" s="8">
        <f t="shared" si="693"/>
        <v>1.0032198800000001</v>
      </c>
      <c r="M1454" s="119">
        <f t="shared" si="706"/>
        <v>1.0083006699999999</v>
      </c>
      <c r="N1454" s="119">
        <f t="shared" si="700"/>
        <v>1.4603017522715596</v>
      </c>
      <c r="O1454" s="112">
        <f t="shared" si="705"/>
        <v>1.46500374</v>
      </c>
      <c r="P1454" s="112">
        <f t="shared" si="685"/>
        <v>0</v>
      </c>
      <c r="Q1454" s="162">
        <f t="shared" si="696"/>
        <v>0</v>
      </c>
      <c r="R1454" s="30">
        <f t="shared" si="697"/>
        <v>0</v>
      </c>
      <c r="S1454" s="112">
        <f t="shared" si="702"/>
        <v>0</v>
      </c>
      <c r="T1454" s="122">
        <f t="shared" si="694"/>
        <v>0.20100000000000001</v>
      </c>
      <c r="U1454" s="120">
        <f t="shared" si="701"/>
        <v>7</v>
      </c>
      <c r="V1454" s="120">
        <v>252</v>
      </c>
      <c r="W1454" s="119">
        <f t="shared" si="686"/>
        <v>1.0051005900000001</v>
      </c>
      <c r="X1454" s="112">
        <f t="shared" si="687"/>
        <v>0</v>
      </c>
      <c r="Y1454" s="112">
        <f t="shared" si="688"/>
        <v>0</v>
      </c>
      <c r="Z1454" s="125" t="str">
        <f t="shared" si="698"/>
        <v>A+J=</v>
      </c>
      <c r="AA1454" s="117">
        <f t="shared" si="699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4"/>
      <c r="DO1454" s="1"/>
      <c r="DP1454" s="1"/>
      <c r="DQ1454" s="1"/>
      <c r="DR1454" s="1"/>
      <c r="DS1454" s="1"/>
      <c r="DT1454" s="1"/>
    </row>
    <row r="1455" spans="1:124" ht="12.75" x14ac:dyDescent="0.2">
      <c r="A1455" s="111">
        <f t="shared" si="689"/>
        <v>45720</v>
      </c>
      <c r="B1455" s="112">
        <f t="shared" si="682"/>
        <v>0</v>
      </c>
      <c r="C1455" s="112">
        <f t="shared" si="695"/>
        <v>0</v>
      </c>
      <c r="D1455" s="113">
        <f t="shared" si="690"/>
        <v>5692.31</v>
      </c>
      <c r="E1455" s="114">
        <f t="shared" si="703"/>
        <v>5739.56</v>
      </c>
      <c r="F1455" s="115">
        <f t="shared" si="704"/>
        <v>45677</v>
      </c>
      <c r="G1455" s="116">
        <f t="shared" si="683"/>
        <v>8.3006723105383262E-3</v>
      </c>
      <c r="H1455" s="117">
        <f t="shared" si="691"/>
        <v>45736</v>
      </c>
      <c r="I1455" s="117">
        <f t="shared" si="684"/>
        <v>45736</v>
      </c>
      <c r="J1455" s="118">
        <f t="shared" si="692"/>
        <v>18</v>
      </c>
      <c r="K1455" s="118">
        <f t="shared" si="707"/>
        <v>7</v>
      </c>
      <c r="L1455" s="8">
        <f t="shared" si="693"/>
        <v>1.0032198800000001</v>
      </c>
      <c r="M1455" s="119">
        <f t="shared" si="706"/>
        <v>1.0083006699999999</v>
      </c>
      <c r="N1455" s="119">
        <f t="shared" si="700"/>
        <v>1.4603017522715596</v>
      </c>
      <c r="O1455" s="112">
        <f t="shared" si="705"/>
        <v>1.46500374</v>
      </c>
      <c r="P1455" s="112">
        <f t="shared" si="685"/>
        <v>0</v>
      </c>
      <c r="Q1455" s="162">
        <f t="shared" si="696"/>
        <v>0</v>
      </c>
      <c r="R1455" s="30">
        <f t="shared" si="697"/>
        <v>0</v>
      </c>
      <c r="S1455" s="112">
        <f t="shared" si="702"/>
        <v>0</v>
      </c>
      <c r="T1455" s="122">
        <f t="shared" si="694"/>
        <v>0.20100000000000001</v>
      </c>
      <c r="U1455" s="120">
        <f t="shared" si="701"/>
        <v>7</v>
      </c>
      <c r="V1455" s="120">
        <v>252</v>
      </c>
      <c r="W1455" s="119">
        <f t="shared" si="686"/>
        <v>1.0051005900000001</v>
      </c>
      <c r="X1455" s="112">
        <f t="shared" si="687"/>
        <v>0</v>
      </c>
      <c r="Y1455" s="112">
        <f t="shared" si="688"/>
        <v>0</v>
      </c>
      <c r="Z1455" s="125" t="str">
        <f t="shared" si="698"/>
        <v>A+J=</v>
      </c>
      <c r="AA1455" s="117">
        <f t="shared" si="699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4"/>
      <c r="DO1455" s="1"/>
      <c r="DP1455" s="1"/>
      <c r="DQ1455" s="1"/>
      <c r="DR1455" s="1"/>
      <c r="DS1455" s="1"/>
      <c r="DT1455" s="1"/>
    </row>
    <row r="1456" spans="1:124" ht="12.75" x14ac:dyDescent="0.2">
      <c r="A1456" s="111">
        <f t="shared" si="689"/>
        <v>45721</v>
      </c>
      <c r="B1456" s="112">
        <f t="shared" si="682"/>
        <v>0</v>
      </c>
      <c r="C1456" s="112">
        <f t="shared" si="695"/>
        <v>0</v>
      </c>
      <c r="D1456" s="113">
        <f t="shared" si="690"/>
        <v>5692.31</v>
      </c>
      <c r="E1456" s="114">
        <f t="shared" si="703"/>
        <v>5739.56</v>
      </c>
      <c r="F1456" s="115">
        <f t="shared" si="704"/>
        <v>45677</v>
      </c>
      <c r="G1456" s="116">
        <f t="shared" si="683"/>
        <v>8.3006723105383262E-3</v>
      </c>
      <c r="H1456" s="117">
        <f t="shared" si="691"/>
        <v>45736</v>
      </c>
      <c r="I1456" s="117">
        <f t="shared" si="684"/>
        <v>45736</v>
      </c>
      <c r="J1456" s="118">
        <f t="shared" si="692"/>
        <v>18</v>
      </c>
      <c r="K1456" s="118">
        <f t="shared" si="707"/>
        <v>7</v>
      </c>
      <c r="L1456" s="8">
        <f t="shared" si="693"/>
        <v>1.0032198800000001</v>
      </c>
      <c r="M1456" s="119">
        <f t="shared" si="706"/>
        <v>1.0083006699999999</v>
      </c>
      <c r="N1456" s="119">
        <f t="shared" si="700"/>
        <v>1.4603017522715596</v>
      </c>
      <c r="O1456" s="112">
        <f t="shared" si="705"/>
        <v>1.46500374</v>
      </c>
      <c r="P1456" s="112">
        <f t="shared" si="685"/>
        <v>0</v>
      </c>
      <c r="Q1456" s="162">
        <f t="shared" si="696"/>
        <v>0</v>
      </c>
      <c r="R1456" s="30">
        <f t="shared" si="697"/>
        <v>0</v>
      </c>
      <c r="S1456" s="112">
        <f t="shared" si="702"/>
        <v>0</v>
      </c>
      <c r="T1456" s="122">
        <f t="shared" si="694"/>
        <v>0.20100000000000001</v>
      </c>
      <c r="U1456" s="120">
        <f t="shared" si="701"/>
        <v>7</v>
      </c>
      <c r="V1456" s="120">
        <v>252</v>
      </c>
      <c r="W1456" s="119">
        <f t="shared" si="686"/>
        <v>1.0051005900000001</v>
      </c>
      <c r="X1456" s="112">
        <f t="shared" si="687"/>
        <v>0</v>
      </c>
      <c r="Y1456" s="112">
        <f t="shared" si="688"/>
        <v>0</v>
      </c>
      <c r="Z1456" s="125" t="str">
        <f t="shared" si="698"/>
        <v>A+J=</v>
      </c>
      <c r="AA1456" s="117">
        <f t="shared" si="699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4"/>
      <c r="DO1456" s="1"/>
      <c r="DP1456" s="1"/>
      <c r="DQ1456" s="1"/>
      <c r="DR1456" s="1"/>
      <c r="DS1456" s="1"/>
      <c r="DT1456" s="1"/>
    </row>
    <row r="1457" spans="1:124" ht="12.75" x14ac:dyDescent="0.2">
      <c r="A1457" s="111">
        <f t="shared" si="689"/>
        <v>45722</v>
      </c>
      <c r="B1457" s="112">
        <f t="shared" si="682"/>
        <v>0</v>
      </c>
      <c r="C1457" s="112">
        <f t="shared" si="695"/>
        <v>0</v>
      </c>
      <c r="D1457" s="113">
        <f t="shared" si="690"/>
        <v>5692.31</v>
      </c>
      <c r="E1457" s="114">
        <f t="shared" si="703"/>
        <v>5739.56</v>
      </c>
      <c r="F1457" s="115">
        <f t="shared" si="704"/>
        <v>45677</v>
      </c>
      <c r="G1457" s="116">
        <f t="shared" si="683"/>
        <v>8.3006723105383262E-3</v>
      </c>
      <c r="H1457" s="117">
        <f t="shared" si="691"/>
        <v>45736</v>
      </c>
      <c r="I1457" s="117">
        <f t="shared" si="684"/>
        <v>45736</v>
      </c>
      <c r="J1457" s="118">
        <f t="shared" si="692"/>
        <v>18</v>
      </c>
      <c r="K1457" s="118">
        <f t="shared" si="707"/>
        <v>8</v>
      </c>
      <c r="L1457" s="8">
        <f t="shared" si="693"/>
        <v>1.00368071</v>
      </c>
      <c r="M1457" s="119">
        <f t="shared" si="706"/>
        <v>1.0083006699999999</v>
      </c>
      <c r="N1457" s="119">
        <f t="shared" si="700"/>
        <v>1.4603017522715596</v>
      </c>
      <c r="O1457" s="112">
        <f t="shared" si="705"/>
        <v>1.46567669</v>
      </c>
      <c r="P1457" s="112">
        <f t="shared" si="685"/>
        <v>0</v>
      </c>
      <c r="Q1457" s="162">
        <f t="shared" si="696"/>
        <v>0</v>
      </c>
      <c r="R1457" s="30">
        <f t="shared" si="697"/>
        <v>0</v>
      </c>
      <c r="S1457" s="112">
        <f t="shared" si="702"/>
        <v>0</v>
      </c>
      <c r="T1457" s="122">
        <f t="shared" si="694"/>
        <v>0.20100000000000001</v>
      </c>
      <c r="U1457" s="120">
        <f t="shared" si="701"/>
        <v>8</v>
      </c>
      <c r="V1457" s="120">
        <v>252</v>
      </c>
      <c r="W1457" s="119">
        <f t="shared" si="686"/>
        <v>1.005831366</v>
      </c>
      <c r="X1457" s="112">
        <f t="shared" si="687"/>
        <v>0</v>
      </c>
      <c r="Y1457" s="112">
        <f t="shared" si="688"/>
        <v>0</v>
      </c>
      <c r="Z1457" s="125" t="str">
        <f t="shared" si="698"/>
        <v>A+J=</v>
      </c>
      <c r="AA1457" s="117">
        <f t="shared" si="699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4"/>
      <c r="DO1457" s="1"/>
      <c r="DP1457" s="1"/>
      <c r="DQ1457" s="1"/>
      <c r="DR1457" s="1"/>
      <c r="DS1457" s="1"/>
      <c r="DT1457" s="1"/>
    </row>
    <row r="1458" spans="1:124" ht="12.75" x14ac:dyDescent="0.2">
      <c r="A1458" s="111">
        <f t="shared" si="689"/>
        <v>45723</v>
      </c>
      <c r="B1458" s="112">
        <f t="shared" si="682"/>
        <v>0</v>
      </c>
      <c r="C1458" s="112">
        <f t="shared" si="695"/>
        <v>0</v>
      </c>
      <c r="D1458" s="113">
        <f t="shared" si="690"/>
        <v>5692.31</v>
      </c>
      <c r="E1458" s="114">
        <f t="shared" si="703"/>
        <v>5739.56</v>
      </c>
      <c r="F1458" s="115">
        <f t="shared" si="704"/>
        <v>45677</v>
      </c>
      <c r="G1458" s="116">
        <f t="shared" si="683"/>
        <v>8.3006723105383262E-3</v>
      </c>
      <c r="H1458" s="117">
        <f t="shared" si="691"/>
        <v>45736</v>
      </c>
      <c r="I1458" s="117">
        <f t="shared" si="684"/>
        <v>45736</v>
      </c>
      <c r="J1458" s="118">
        <f t="shared" si="692"/>
        <v>18</v>
      </c>
      <c r="K1458" s="118">
        <f t="shared" si="707"/>
        <v>9</v>
      </c>
      <c r="L1458" s="8">
        <f t="shared" si="693"/>
        <v>1.0041417500000001</v>
      </c>
      <c r="M1458" s="119">
        <f t="shared" si="706"/>
        <v>1.0083006699999999</v>
      </c>
      <c r="N1458" s="119">
        <f t="shared" si="700"/>
        <v>1.4603017522715596</v>
      </c>
      <c r="O1458" s="112">
        <f t="shared" si="705"/>
        <v>1.4663499499999999</v>
      </c>
      <c r="P1458" s="112">
        <f t="shared" si="685"/>
        <v>0</v>
      </c>
      <c r="Q1458" s="162">
        <f t="shared" si="696"/>
        <v>0</v>
      </c>
      <c r="R1458" s="30">
        <f t="shared" si="697"/>
        <v>0</v>
      </c>
      <c r="S1458" s="112">
        <f t="shared" si="702"/>
        <v>0</v>
      </c>
      <c r="T1458" s="122">
        <f t="shared" si="694"/>
        <v>0.20100000000000001</v>
      </c>
      <c r="U1458" s="120">
        <f t="shared" si="701"/>
        <v>9</v>
      </c>
      <c r="V1458" s="120">
        <v>252</v>
      </c>
      <c r="W1458" s="119">
        <f t="shared" si="686"/>
        <v>1.006562674</v>
      </c>
      <c r="X1458" s="112">
        <f t="shared" si="687"/>
        <v>0</v>
      </c>
      <c r="Y1458" s="112">
        <f t="shared" si="688"/>
        <v>0</v>
      </c>
      <c r="Z1458" s="125" t="str">
        <f t="shared" si="698"/>
        <v>A+J=</v>
      </c>
      <c r="AA1458" s="117">
        <f t="shared" si="699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4"/>
      <c r="DO1458" s="1"/>
      <c r="DP1458" s="1"/>
      <c r="DQ1458" s="1"/>
      <c r="DR1458" s="1"/>
      <c r="DS1458" s="1"/>
      <c r="DT1458" s="1"/>
    </row>
    <row r="1459" spans="1:124" ht="12.75" x14ac:dyDescent="0.2">
      <c r="A1459" s="111">
        <f t="shared" si="689"/>
        <v>45724</v>
      </c>
      <c r="B1459" s="112">
        <f t="shared" si="682"/>
        <v>0</v>
      </c>
      <c r="C1459" s="112">
        <f t="shared" si="695"/>
        <v>0</v>
      </c>
      <c r="D1459" s="113">
        <f t="shared" si="690"/>
        <v>5692.31</v>
      </c>
      <c r="E1459" s="114">
        <f t="shared" si="703"/>
        <v>5739.56</v>
      </c>
      <c r="F1459" s="115">
        <f t="shared" si="704"/>
        <v>45677</v>
      </c>
      <c r="G1459" s="116">
        <f t="shared" si="683"/>
        <v>8.3006723105383262E-3</v>
      </c>
      <c r="H1459" s="117">
        <f t="shared" si="691"/>
        <v>45736</v>
      </c>
      <c r="I1459" s="117">
        <f t="shared" si="684"/>
        <v>45736</v>
      </c>
      <c r="J1459" s="118">
        <f t="shared" si="692"/>
        <v>18</v>
      </c>
      <c r="K1459" s="118">
        <f t="shared" si="707"/>
        <v>10</v>
      </c>
      <c r="L1459" s="8">
        <f t="shared" si="693"/>
        <v>1.0046030100000001</v>
      </c>
      <c r="M1459" s="119">
        <f t="shared" si="706"/>
        <v>1.0083006699999999</v>
      </c>
      <c r="N1459" s="119">
        <f t="shared" si="700"/>
        <v>1.4603017522715596</v>
      </c>
      <c r="O1459" s="112">
        <f t="shared" si="705"/>
        <v>1.4670235300000001</v>
      </c>
      <c r="P1459" s="112">
        <f t="shared" si="685"/>
        <v>0</v>
      </c>
      <c r="Q1459" s="162">
        <f t="shared" si="696"/>
        <v>0</v>
      </c>
      <c r="R1459" s="30">
        <f t="shared" si="697"/>
        <v>0</v>
      </c>
      <c r="S1459" s="112">
        <f t="shared" si="702"/>
        <v>0</v>
      </c>
      <c r="T1459" s="122">
        <f t="shared" si="694"/>
        <v>0.20100000000000001</v>
      </c>
      <c r="U1459" s="120">
        <f t="shared" si="701"/>
        <v>10</v>
      </c>
      <c r="V1459" s="120">
        <v>252</v>
      </c>
      <c r="W1459" s="119">
        <f t="shared" si="686"/>
        <v>1.007294514</v>
      </c>
      <c r="X1459" s="112">
        <f t="shared" si="687"/>
        <v>0</v>
      </c>
      <c r="Y1459" s="112">
        <f t="shared" si="688"/>
        <v>0</v>
      </c>
      <c r="Z1459" s="125" t="str">
        <f t="shared" si="698"/>
        <v>A+J=</v>
      </c>
      <c r="AA1459" s="117">
        <f t="shared" si="699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4"/>
      <c r="DO1459" s="1"/>
      <c r="DP1459" s="1"/>
      <c r="DQ1459" s="1"/>
      <c r="DR1459" s="1"/>
      <c r="DS1459" s="1"/>
      <c r="DT1459" s="1"/>
    </row>
    <row r="1460" spans="1:124" ht="12.75" x14ac:dyDescent="0.2">
      <c r="A1460" s="111">
        <f t="shared" si="689"/>
        <v>45725</v>
      </c>
      <c r="B1460" s="112">
        <f t="shared" si="682"/>
        <v>0</v>
      </c>
      <c r="C1460" s="112">
        <f t="shared" si="695"/>
        <v>0</v>
      </c>
      <c r="D1460" s="113">
        <f t="shared" si="690"/>
        <v>5692.31</v>
      </c>
      <c r="E1460" s="114">
        <f t="shared" si="703"/>
        <v>5739.56</v>
      </c>
      <c r="F1460" s="115">
        <f t="shared" si="704"/>
        <v>45677</v>
      </c>
      <c r="G1460" s="116">
        <f t="shared" si="683"/>
        <v>8.3006723105383262E-3</v>
      </c>
      <c r="H1460" s="117">
        <f t="shared" si="691"/>
        <v>45736</v>
      </c>
      <c r="I1460" s="117">
        <f t="shared" si="684"/>
        <v>45736</v>
      </c>
      <c r="J1460" s="118">
        <f t="shared" si="692"/>
        <v>18</v>
      </c>
      <c r="K1460" s="118">
        <f t="shared" si="707"/>
        <v>10</v>
      </c>
      <c r="L1460" s="8">
        <f t="shared" si="693"/>
        <v>1.0046030100000001</v>
      </c>
      <c r="M1460" s="119">
        <f t="shared" si="706"/>
        <v>1.0083006699999999</v>
      </c>
      <c r="N1460" s="119">
        <f t="shared" si="700"/>
        <v>1.4603017522715596</v>
      </c>
      <c r="O1460" s="112">
        <f t="shared" si="705"/>
        <v>1.4670235300000001</v>
      </c>
      <c r="P1460" s="112">
        <f t="shared" si="685"/>
        <v>0</v>
      </c>
      <c r="Q1460" s="162">
        <f t="shared" si="696"/>
        <v>0</v>
      </c>
      <c r="R1460" s="30">
        <f t="shared" si="697"/>
        <v>0</v>
      </c>
      <c r="S1460" s="112">
        <f t="shared" si="702"/>
        <v>0</v>
      </c>
      <c r="T1460" s="122">
        <f t="shared" si="694"/>
        <v>0.20100000000000001</v>
      </c>
      <c r="U1460" s="120">
        <f t="shared" si="701"/>
        <v>10</v>
      </c>
      <c r="V1460" s="120">
        <v>252</v>
      </c>
      <c r="W1460" s="119">
        <f t="shared" si="686"/>
        <v>1.007294514</v>
      </c>
      <c r="X1460" s="112">
        <f t="shared" si="687"/>
        <v>0</v>
      </c>
      <c r="Y1460" s="112">
        <f t="shared" si="688"/>
        <v>0</v>
      </c>
      <c r="Z1460" s="125" t="str">
        <f t="shared" si="698"/>
        <v>A+J=</v>
      </c>
      <c r="AA1460" s="117">
        <f t="shared" si="699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4"/>
      <c r="DO1460" s="1"/>
      <c r="DP1460" s="1"/>
      <c r="DQ1460" s="1"/>
      <c r="DR1460" s="1"/>
      <c r="DS1460" s="1"/>
      <c r="DT1460" s="1"/>
    </row>
    <row r="1461" spans="1:124" ht="12.75" x14ac:dyDescent="0.2">
      <c r="A1461" s="111">
        <f t="shared" si="689"/>
        <v>45726</v>
      </c>
      <c r="B1461" s="112">
        <f t="shared" si="682"/>
        <v>0</v>
      </c>
      <c r="C1461" s="112">
        <f t="shared" si="695"/>
        <v>0</v>
      </c>
      <c r="D1461" s="113">
        <f t="shared" si="690"/>
        <v>5692.31</v>
      </c>
      <c r="E1461" s="114">
        <f t="shared" si="703"/>
        <v>5739.56</v>
      </c>
      <c r="F1461" s="115">
        <f t="shared" si="704"/>
        <v>45677</v>
      </c>
      <c r="G1461" s="116">
        <f t="shared" si="683"/>
        <v>8.3006723105383262E-3</v>
      </c>
      <c r="H1461" s="117">
        <f t="shared" si="691"/>
        <v>45736</v>
      </c>
      <c r="I1461" s="117">
        <f t="shared" si="684"/>
        <v>45736</v>
      </c>
      <c r="J1461" s="118">
        <f t="shared" si="692"/>
        <v>18</v>
      </c>
      <c r="K1461" s="118">
        <f t="shared" si="707"/>
        <v>10</v>
      </c>
      <c r="L1461" s="8">
        <f t="shared" si="693"/>
        <v>1.0046030100000001</v>
      </c>
      <c r="M1461" s="119">
        <f t="shared" si="706"/>
        <v>1.0083006699999999</v>
      </c>
      <c r="N1461" s="119">
        <f t="shared" si="700"/>
        <v>1.4603017522715596</v>
      </c>
      <c r="O1461" s="112">
        <f t="shared" si="705"/>
        <v>1.4670235300000001</v>
      </c>
      <c r="P1461" s="112">
        <f t="shared" si="685"/>
        <v>0</v>
      </c>
      <c r="Q1461" s="162">
        <f t="shared" si="696"/>
        <v>0</v>
      </c>
      <c r="R1461" s="30">
        <f t="shared" si="697"/>
        <v>0</v>
      </c>
      <c r="S1461" s="112">
        <f t="shared" si="702"/>
        <v>0</v>
      </c>
      <c r="T1461" s="122">
        <f t="shared" si="694"/>
        <v>0.20100000000000001</v>
      </c>
      <c r="U1461" s="120">
        <f t="shared" si="701"/>
        <v>10</v>
      </c>
      <c r="V1461" s="120">
        <v>252</v>
      </c>
      <c r="W1461" s="119">
        <f t="shared" si="686"/>
        <v>1.007294514</v>
      </c>
      <c r="X1461" s="112">
        <f t="shared" si="687"/>
        <v>0</v>
      </c>
      <c r="Y1461" s="112">
        <f t="shared" si="688"/>
        <v>0</v>
      </c>
      <c r="Z1461" s="125" t="str">
        <f t="shared" si="698"/>
        <v>A+J=</v>
      </c>
      <c r="AA1461" s="117">
        <f t="shared" si="699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4"/>
      <c r="DO1461" s="1"/>
      <c r="DP1461" s="1"/>
      <c r="DQ1461" s="1"/>
      <c r="DR1461" s="1"/>
      <c r="DS1461" s="1"/>
      <c r="DT1461" s="1"/>
    </row>
    <row r="1462" spans="1:124" ht="12.75" x14ac:dyDescent="0.2">
      <c r="A1462" s="111">
        <f t="shared" si="689"/>
        <v>45727</v>
      </c>
      <c r="B1462" s="112">
        <f t="shared" si="682"/>
        <v>0</v>
      </c>
      <c r="C1462" s="112">
        <f t="shared" si="695"/>
        <v>0</v>
      </c>
      <c r="D1462" s="113">
        <f t="shared" si="690"/>
        <v>5692.31</v>
      </c>
      <c r="E1462" s="114">
        <f t="shared" si="703"/>
        <v>5739.56</v>
      </c>
      <c r="F1462" s="115">
        <f t="shared" si="704"/>
        <v>45677</v>
      </c>
      <c r="G1462" s="116">
        <f t="shared" si="683"/>
        <v>8.3006723105383262E-3</v>
      </c>
      <c r="H1462" s="117">
        <f t="shared" si="691"/>
        <v>45736</v>
      </c>
      <c r="I1462" s="117">
        <f t="shared" si="684"/>
        <v>45736</v>
      </c>
      <c r="J1462" s="118">
        <f t="shared" si="692"/>
        <v>18</v>
      </c>
      <c r="K1462" s="118">
        <f t="shared" si="707"/>
        <v>11</v>
      </c>
      <c r="L1462" s="8">
        <f t="shared" si="693"/>
        <v>1.00506447</v>
      </c>
      <c r="M1462" s="119">
        <f t="shared" si="706"/>
        <v>1.0083006699999999</v>
      </c>
      <c r="N1462" s="119">
        <f t="shared" si="700"/>
        <v>1.4603017522715596</v>
      </c>
      <c r="O1462" s="112">
        <f t="shared" si="705"/>
        <v>1.4676974</v>
      </c>
      <c r="P1462" s="112">
        <f t="shared" si="685"/>
        <v>0</v>
      </c>
      <c r="Q1462" s="162">
        <f t="shared" si="696"/>
        <v>0</v>
      </c>
      <c r="R1462" s="30">
        <f t="shared" si="697"/>
        <v>0</v>
      </c>
      <c r="S1462" s="112">
        <f t="shared" si="702"/>
        <v>0</v>
      </c>
      <c r="T1462" s="122">
        <f t="shared" si="694"/>
        <v>0.20100000000000001</v>
      </c>
      <c r="U1462" s="120">
        <f t="shared" si="701"/>
        <v>11</v>
      </c>
      <c r="V1462" s="120">
        <v>252</v>
      </c>
      <c r="W1462" s="119">
        <f t="shared" si="686"/>
        <v>1.008026885</v>
      </c>
      <c r="X1462" s="112">
        <f t="shared" si="687"/>
        <v>0</v>
      </c>
      <c r="Y1462" s="112">
        <f t="shared" si="688"/>
        <v>0</v>
      </c>
      <c r="Z1462" s="125" t="str">
        <f t="shared" si="698"/>
        <v>A+J=</v>
      </c>
      <c r="AA1462" s="117">
        <f t="shared" si="699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4"/>
      <c r="DO1462" s="1"/>
      <c r="DP1462" s="1"/>
      <c r="DQ1462" s="1"/>
      <c r="DR1462" s="1"/>
      <c r="DS1462" s="1"/>
      <c r="DT1462" s="1"/>
    </row>
    <row r="1463" spans="1:124" ht="12.75" x14ac:dyDescent="0.2">
      <c r="A1463" s="111">
        <f t="shared" si="689"/>
        <v>45728</v>
      </c>
      <c r="B1463" s="112">
        <f t="shared" si="682"/>
        <v>0</v>
      </c>
      <c r="C1463" s="112">
        <f t="shared" si="695"/>
        <v>0</v>
      </c>
      <c r="D1463" s="113">
        <f t="shared" si="690"/>
        <v>5692.31</v>
      </c>
      <c r="E1463" s="114">
        <f t="shared" si="703"/>
        <v>5739.56</v>
      </c>
      <c r="F1463" s="115">
        <f t="shared" si="704"/>
        <v>45677</v>
      </c>
      <c r="G1463" s="116">
        <f t="shared" si="683"/>
        <v>8.3006723105383262E-3</v>
      </c>
      <c r="H1463" s="117">
        <f t="shared" si="691"/>
        <v>45736</v>
      </c>
      <c r="I1463" s="117">
        <f t="shared" si="684"/>
        <v>45736</v>
      </c>
      <c r="J1463" s="118">
        <f t="shared" si="692"/>
        <v>18</v>
      </c>
      <c r="K1463" s="118">
        <f t="shared" si="707"/>
        <v>12</v>
      </c>
      <c r="L1463" s="8">
        <f t="shared" si="693"/>
        <v>1.0055261499999999</v>
      </c>
      <c r="M1463" s="119">
        <f t="shared" si="706"/>
        <v>1.0083006699999999</v>
      </c>
      <c r="N1463" s="119">
        <f t="shared" si="700"/>
        <v>1.4603017522715596</v>
      </c>
      <c r="O1463" s="112">
        <f t="shared" si="705"/>
        <v>1.4683715900000001</v>
      </c>
      <c r="P1463" s="112">
        <f t="shared" si="685"/>
        <v>0</v>
      </c>
      <c r="Q1463" s="162">
        <f t="shared" si="696"/>
        <v>0</v>
      </c>
      <c r="R1463" s="30">
        <f t="shared" si="697"/>
        <v>0</v>
      </c>
      <c r="S1463" s="112">
        <f t="shared" si="702"/>
        <v>0</v>
      </c>
      <c r="T1463" s="122">
        <f t="shared" si="694"/>
        <v>0.20100000000000001</v>
      </c>
      <c r="U1463" s="120">
        <f t="shared" si="701"/>
        <v>12</v>
      </c>
      <c r="V1463" s="120">
        <v>252</v>
      </c>
      <c r="W1463" s="119">
        <f t="shared" si="686"/>
        <v>1.008759789</v>
      </c>
      <c r="X1463" s="112">
        <f t="shared" si="687"/>
        <v>0</v>
      </c>
      <c r="Y1463" s="112">
        <f t="shared" si="688"/>
        <v>0</v>
      </c>
      <c r="Z1463" s="125" t="str">
        <f t="shared" si="698"/>
        <v>A+J=</v>
      </c>
      <c r="AA1463" s="117">
        <f t="shared" si="699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4"/>
      <c r="DO1463" s="1"/>
      <c r="DP1463" s="1"/>
      <c r="DQ1463" s="1"/>
      <c r="DR1463" s="1"/>
      <c r="DS1463" s="1"/>
      <c r="DT1463" s="1"/>
    </row>
    <row r="1464" spans="1:124" ht="12.75" x14ac:dyDescent="0.2">
      <c r="A1464" s="111">
        <f t="shared" si="689"/>
        <v>45729</v>
      </c>
      <c r="B1464" s="112">
        <f t="shared" si="682"/>
        <v>0</v>
      </c>
      <c r="C1464" s="112">
        <f t="shared" si="695"/>
        <v>0</v>
      </c>
      <c r="D1464" s="113">
        <f t="shared" si="690"/>
        <v>5692.31</v>
      </c>
      <c r="E1464" s="114">
        <f t="shared" si="703"/>
        <v>5739.56</v>
      </c>
      <c r="F1464" s="115">
        <f t="shared" si="704"/>
        <v>45677</v>
      </c>
      <c r="G1464" s="116">
        <f t="shared" si="683"/>
        <v>8.3006723105383262E-3</v>
      </c>
      <c r="H1464" s="117">
        <f t="shared" si="691"/>
        <v>45736</v>
      </c>
      <c r="I1464" s="117">
        <f t="shared" si="684"/>
        <v>45736</v>
      </c>
      <c r="J1464" s="118">
        <f t="shared" si="692"/>
        <v>18</v>
      </c>
      <c r="K1464" s="118">
        <f t="shared" si="707"/>
        <v>13</v>
      </c>
      <c r="L1464" s="8">
        <f t="shared" si="693"/>
        <v>1.0059880400000001</v>
      </c>
      <c r="M1464" s="119">
        <f t="shared" si="706"/>
        <v>1.0083006699999999</v>
      </c>
      <c r="N1464" s="119">
        <f t="shared" si="700"/>
        <v>1.4603017522715596</v>
      </c>
      <c r="O1464" s="112">
        <f t="shared" si="705"/>
        <v>1.46904609</v>
      </c>
      <c r="P1464" s="112">
        <f t="shared" si="685"/>
        <v>0</v>
      </c>
      <c r="Q1464" s="162">
        <f t="shared" si="696"/>
        <v>0</v>
      </c>
      <c r="R1464" s="30">
        <f t="shared" si="697"/>
        <v>0</v>
      </c>
      <c r="S1464" s="112">
        <f t="shared" si="702"/>
        <v>0</v>
      </c>
      <c r="T1464" s="122">
        <f t="shared" si="694"/>
        <v>0.20100000000000001</v>
      </c>
      <c r="U1464" s="120">
        <f t="shared" si="701"/>
        <v>13</v>
      </c>
      <c r="V1464" s="120">
        <v>252</v>
      </c>
      <c r="W1464" s="119">
        <f t="shared" si="686"/>
        <v>1.009493226</v>
      </c>
      <c r="X1464" s="112">
        <f t="shared" si="687"/>
        <v>0</v>
      </c>
      <c r="Y1464" s="112">
        <f t="shared" si="688"/>
        <v>0</v>
      </c>
      <c r="Z1464" s="125" t="str">
        <f t="shared" si="698"/>
        <v>A+J=</v>
      </c>
      <c r="AA1464" s="117">
        <f t="shared" si="699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4"/>
      <c r="DO1464" s="1"/>
      <c r="DP1464" s="1"/>
      <c r="DQ1464" s="1"/>
      <c r="DR1464" s="1"/>
      <c r="DS1464" s="1"/>
      <c r="DT1464" s="1"/>
    </row>
    <row r="1465" spans="1:124" ht="12.75" x14ac:dyDescent="0.2">
      <c r="A1465" s="111">
        <f t="shared" si="689"/>
        <v>45730</v>
      </c>
      <c r="B1465" s="112">
        <f t="shared" si="682"/>
        <v>0</v>
      </c>
      <c r="C1465" s="112">
        <f t="shared" si="695"/>
        <v>0</v>
      </c>
      <c r="D1465" s="113">
        <f t="shared" si="690"/>
        <v>5692.31</v>
      </c>
      <c r="E1465" s="114">
        <f t="shared" si="703"/>
        <v>5739.56</v>
      </c>
      <c r="F1465" s="115">
        <f t="shared" si="704"/>
        <v>45677</v>
      </c>
      <c r="G1465" s="116">
        <f t="shared" si="683"/>
        <v>8.3006723105383262E-3</v>
      </c>
      <c r="H1465" s="117">
        <f t="shared" si="691"/>
        <v>45736</v>
      </c>
      <c r="I1465" s="117">
        <f t="shared" si="684"/>
        <v>45736</v>
      </c>
      <c r="J1465" s="118">
        <f t="shared" si="692"/>
        <v>18</v>
      </c>
      <c r="K1465" s="118">
        <f t="shared" si="707"/>
        <v>14</v>
      </c>
      <c r="L1465" s="8">
        <f t="shared" si="693"/>
        <v>1.0064501400000001</v>
      </c>
      <c r="M1465" s="119">
        <f t="shared" si="706"/>
        <v>1.0083006699999999</v>
      </c>
      <c r="N1465" s="119">
        <f t="shared" si="700"/>
        <v>1.4603017522715596</v>
      </c>
      <c r="O1465" s="112">
        <f t="shared" si="705"/>
        <v>1.4697209</v>
      </c>
      <c r="P1465" s="112">
        <f t="shared" si="685"/>
        <v>0</v>
      </c>
      <c r="Q1465" s="162">
        <f t="shared" si="696"/>
        <v>0</v>
      </c>
      <c r="R1465" s="30">
        <f t="shared" si="697"/>
        <v>0</v>
      </c>
      <c r="S1465" s="112">
        <f t="shared" si="702"/>
        <v>0</v>
      </c>
      <c r="T1465" s="122">
        <f t="shared" si="694"/>
        <v>0.20100000000000001</v>
      </c>
      <c r="U1465" s="120">
        <f t="shared" si="701"/>
        <v>14</v>
      </c>
      <c r="V1465" s="120">
        <v>252</v>
      </c>
      <c r="W1465" s="119">
        <f t="shared" si="686"/>
        <v>1.010227196</v>
      </c>
      <c r="X1465" s="112">
        <f t="shared" si="687"/>
        <v>0</v>
      </c>
      <c r="Y1465" s="112">
        <f t="shared" si="688"/>
        <v>0</v>
      </c>
      <c r="Z1465" s="125" t="str">
        <f t="shared" si="698"/>
        <v>A+J=</v>
      </c>
      <c r="AA1465" s="117">
        <f t="shared" si="699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4"/>
      <c r="DO1465" s="1"/>
      <c r="DP1465" s="1"/>
      <c r="DQ1465" s="1"/>
      <c r="DR1465" s="1"/>
      <c r="DS1465" s="1"/>
      <c r="DT1465" s="1"/>
    </row>
    <row r="1466" spans="1:124" ht="12.75" x14ac:dyDescent="0.2">
      <c r="A1466" s="111">
        <f t="shared" si="689"/>
        <v>45731</v>
      </c>
      <c r="B1466" s="112">
        <f t="shared" si="682"/>
        <v>0</v>
      </c>
      <c r="C1466" s="112">
        <f t="shared" si="695"/>
        <v>0</v>
      </c>
      <c r="D1466" s="113">
        <f t="shared" si="690"/>
        <v>5692.31</v>
      </c>
      <c r="E1466" s="114">
        <f t="shared" si="703"/>
        <v>5739.56</v>
      </c>
      <c r="F1466" s="115">
        <f t="shared" si="704"/>
        <v>45677</v>
      </c>
      <c r="G1466" s="116">
        <f t="shared" si="683"/>
        <v>8.3006723105383262E-3</v>
      </c>
      <c r="H1466" s="117">
        <f t="shared" si="691"/>
        <v>45736</v>
      </c>
      <c r="I1466" s="117">
        <f t="shared" si="684"/>
        <v>45736</v>
      </c>
      <c r="J1466" s="118">
        <f t="shared" si="692"/>
        <v>18</v>
      </c>
      <c r="K1466" s="118">
        <f t="shared" si="707"/>
        <v>15</v>
      </c>
      <c r="L1466" s="8">
        <f t="shared" si="693"/>
        <v>1.00691245</v>
      </c>
      <c r="M1466" s="119">
        <f t="shared" si="706"/>
        <v>1.0083006699999999</v>
      </c>
      <c r="N1466" s="119">
        <f t="shared" si="700"/>
        <v>1.4603017522715596</v>
      </c>
      <c r="O1466" s="112">
        <f t="shared" si="705"/>
        <v>1.47039601</v>
      </c>
      <c r="P1466" s="112">
        <f t="shared" si="685"/>
        <v>0</v>
      </c>
      <c r="Q1466" s="162">
        <f t="shared" si="696"/>
        <v>0</v>
      </c>
      <c r="R1466" s="30">
        <f t="shared" si="697"/>
        <v>0</v>
      </c>
      <c r="S1466" s="112">
        <f t="shared" si="702"/>
        <v>0</v>
      </c>
      <c r="T1466" s="122">
        <f t="shared" si="694"/>
        <v>0.20100000000000001</v>
      </c>
      <c r="U1466" s="120">
        <f t="shared" si="701"/>
        <v>15</v>
      </c>
      <c r="V1466" s="120">
        <v>252</v>
      </c>
      <c r="W1466" s="119">
        <f t="shared" si="686"/>
        <v>1.0109617</v>
      </c>
      <c r="X1466" s="112">
        <f t="shared" si="687"/>
        <v>0</v>
      </c>
      <c r="Y1466" s="112">
        <f t="shared" si="688"/>
        <v>0</v>
      </c>
      <c r="Z1466" s="125" t="str">
        <f t="shared" si="698"/>
        <v>A+J=</v>
      </c>
      <c r="AA1466" s="117">
        <f t="shared" si="699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4"/>
      <c r="DO1466" s="1"/>
      <c r="DP1466" s="1"/>
      <c r="DQ1466" s="1"/>
      <c r="DR1466" s="1"/>
      <c r="DS1466" s="1"/>
      <c r="DT1466" s="1"/>
    </row>
    <row r="1467" spans="1:124" ht="12.75" x14ac:dyDescent="0.2">
      <c r="A1467" s="111">
        <f t="shared" si="689"/>
        <v>45732</v>
      </c>
      <c r="B1467" s="112">
        <f t="shared" si="682"/>
        <v>0</v>
      </c>
      <c r="C1467" s="112">
        <f t="shared" si="695"/>
        <v>0</v>
      </c>
      <c r="D1467" s="113">
        <f t="shared" si="690"/>
        <v>5692.31</v>
      </c>
      <c r="E1467" s="114">
        <f t="shared" si="703"/>
        <v>5739.56</v>
      </c>
      <c r="F1467" s="115">
        <f t="shared" si="704"/>
        <v>45677</v>
      </c>
      <c r="G1467" s="116">
        <f t="shared" si="683"/>
        <v>8.3006723105383262E-3</v>
      </c>
      <c r="H1467" s="117">
        <f t="shared" si="691"/>
        <v>45736</v>
      </c>
      <c r="I1467" s="117">
        <f t="shared" si="684"/>
        <v>45736</v>
      </c>
      <c r="J1467" s="118">
        <f t="shared" si="692"/>
        <v>18</v>
      </c>
      <c r="K1467" s="118">
        <f t="shared" si="707"/>
        <v>15</v>
      </c>
      <c r="L1467" s="8">
        <f t="shared" si="693"/>
        <v>1.00691245</v>
      </c>
      <c r="M1467" s="119">
        <f t="shared" si="706"/>
        <v>1.0083006699999999</v>
      </c>
      <c r="N1467" s="119">
        <f t="shared" si="700"/>
        <v>1.4603017522715596</v>
      </c>
      <c r="O1467" s="112">
        <f t="shared" si="705"/>
        <v>1.47039601</v>
      </c>
      <c r="P1467" s="112">
        <f t="shared" si="685"/>
        <v>0</v>
      </c>
      <c r="Q1467" s="162">
        <f t="shared" si="696"/>
        <v>0</v>
      </c>
      <c r="R1467" s="30">
        <f t="shared" si="697"/>
        <v>0</v>
      </c>
      <c r="S1467" s="112">
        <f t="shared" si="702"/>
        <v>0</v>
      </c>
      <c r="T1467" s="122">
        <f t="shared" si="694"/>
        <v>0.20100000000000001</v>
      </c>
      <c r="U1467" s="120">
        <f t="shared" si="701"/>
        <v>15</v>
      </c>
      <c r="V1467" s="120">
        <v>252</v>
      </c>
      <c r="W1467" s="119">
        <f t="shared" si="686"/>
        <v>1.0109617</v>
      </c>
      <c r="X1467" s="112">
        <f t="shared" si="687"/>
        <v>0</v>
      </c>
      <c r="Y1467" s="112">
        <f t="shared" si="688"/>
        <v>0</v>
      </c>
      <c r="Z1467" s="125" t="str">
        <f t="shared" si="698"/>
        <v>A+J=</v>
      </c>
      <c r="AA1467" s="117">
        <f t="shared" si="699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4"/>
      <c r="DO1467" s="1"/>
      <c r="DP1467" s="1"/>
      <c r="DQ1467" s="1"/>
      <c r="DR1467" s="1"/>
      <c r="DS1467" s="1"/>
      <c r="DT1467" s="1"/>
    </row>
    <row r="1468" spans="1:124" ht="12.75" x14ac:dyDescent="0.2">
      <c r="A1468" s="111">
        <f t="shared" si="689"/>
        <v>45733</v>
      </c>
      <c r="B1468" s="112">
        <f t="shared" si="682"/>
        <v>0</v>
      </c>
      <c r="C1468" s="112">
        <f t="shared" si="695"/>
        <v>0</v>
      </c>
      <c r="D1468" s="113">
        <f t="shared" si="690"/>
        <v>5692.31</v>
      </c>
      <c r="E1468" s="114">
        <f t="shared" si="703"/>
        <v>5739.56</v>
      </c>
      <c r="F1468" s="115">
        <f t="shared" si="704"/>
        <v>45677</v>
      </c>
      <c r="G1468" s="116">
        <f t="shared" si="683"/>
        <v>8.3006723105383262E-3</v>
      </c>
      <c r="H1468" s="117">
        <f t="shared" si="691"/>
        <v>45736</v>
      </c>
      <c r="I1468" s="117">
        <f t="shared" si="684"/>
        <v>45736</v>
      </c>
      <c r="J1468" s="118">
        <f t="shared" si="692"/>
        <v>18</v>
      </c>
      <c r="K1468" s="118">
        <f t="shared" si="707"/>
        <v>15</v>
      </c>
      <c r="L1468" s="8">
        <f t="shared" si="693"/>
        <v>1.00691245</v>
      </c>
      <c r="M1468" s="119">
        <f t="shared" si="706"/>
        <v>1.0083006699999999</v>
      </c>
      <c r="N1468" s="119">
        <f t="shared" si="700"/>
        <v>1.4603017522715596</v>
      </c>
      <c r="O1468" s="112">
        <f t="shared" si="705"/>
        <v>1.47039601</v>
      </c>
      <c r="P1468" s="112">
        <f t="shared" si="685"/>
        <v>0</v>
      </c>
      <c r="Q1468" s="162">
        <f t="shared" si="696"/>
        <v>0</v>
      </c>
      <c r="R1468" s="30">
        <f t="shared" si="697"/>
        <v>0</v>
      </c>
      <c r="S1468" s="112">
        <f t="shared" si="702"/>
        <v>0</v>
      </c>
      <c r="T1468" s="122">
        <f t="shared" si="694"/>
        <v>0.20100000000000001</v>
      </c>
      <c r="U1468" s="120">
        <f t="shared" si="701"/>
        <v>15</v>
      </c>
      <c r="V1468" s="120">
        <v>252</v>
      </c>
      <c r="W1468" s="119">
        <f t="shared" si="686"/>
        <v>1.0109617</v>
      </c>
      <c r="X1468" s="112">
        <f t="shared" si="687"/>
        <v>0</v>
      </c>
      <c r="Y1468" s="112">
        <f t="shared" si="688"/>
        <v>0</v>
      </c>
      <c r="Z1468" s="125" t="str">
        <f t="shared" si="698"/>
        <v>A+J=</v>
      </c>
      <c r="AA1468" s="117">
        <f t="shared" si="699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4"/>
      <c r="DO1468" s="1"/>
      <c r="DP1468" s="1"/>
      <c r="DQ1468" s="1"/>
      <c r="DR1468" s="1"/>
      <c r="DS1468" s="1"/>
      <c r="DT1468" s="1"/>
    </row>
    <row r="1469" spans="1:124" ht="12.75" x14ac:dyDescent="0.2">
      <c r="A1469" s="111">
        <f t="shared" si="689"/>
        <v>45734</v>
      </c>
      <c r="B1469" s="112">
        <f t="shared" si="682"/>
        <v>0</v>
      </c>
      <c r="C1469" s="112">
        <f t="shared" si="695"/>
        <v>0</v>
      </c>
      <c r="D1469" s="113">
        <f t="shared" si="690"/>
        <v>5692.31</v>
      </c>
      <c r="E1469" s="114">
        <f t="shared" si="703"/>
        <v>5739.56</v>
      </c>
      <c r="F1469" s="115">
        <f t="shared" si="704"/>
        <v>45677</v>
      </c>
      <c r="G1469" s="116">
        <f t="shared" si="683"/>
        <v>8.3006723105383262E-3</v>
      </c>
      <c r="H1469" s="117">
        <f t="shared" si="691"/>
        <v>45736</v>
      </c>
      <c r="I1469" s="117">
        <f t="shared" si="684"/>
        <v>45736</v>
      </c>
      <c r="J1469" s="118">
        <f t="shared" si="692"/>
        <v>18</v>
      </c>
      <c r="K1469" s="118">
        <f t="shared" si="707"/>
        <v>16</v>
      </c>
      <c r="L1469" s="8">
        <f t="shared" si="693"/>
        <v>1.00737498</v>
      </c>
      <c r="M1469" s="119">
        <f t="shared" si="706"/>
        <v>1.0083006699999999</v>
      </c>
      <c r="N1469" s="119">
        <f t="shared" si="700"/>
        <v>1.4603017522715596</v>
      </c>
      <c r="O1469" s="112">
        <f t="shared" si="705"/>
        <v>1.47107144</v>
      </c>
      <c r="P1469" s="112">
        <f t="shared" si="685"/>
        <v>0</v>
      </c>
      <c r="Q1469" s="162">
        <f t="shared" si="696"/>
        <v>0</v>
      </c>
      <c r="R1469" s="30">
        <f t="shared" si="697"/>
        <v>0</v>
      </c>
      <c r="S1469" s="112">
        <f t="shared" si="702"/>
        <v>0</v>
      </c>
      <c r="T1469" s="122">
        <f t="shared" si="694"/>
        <v>0.20100000000000001</v>
      </c>
      <c r="U1469" s="120">
        <f t="shared" si="701"/>
        <v>16</v>
      </c>
      <c r="V1469" s="120">
        <v>252</v>
      </c>
      <c r="W1469" s="119">
        <f t="shared" si="686"/>
        <v>1.0116967379999999</v>
      </c>
      <c r="X1469" s="112">
        <f t="shared" si="687"/>
        <v>0</v>
      </c>
      <c r="Y1469" s="112">
        <f t="shared" si="688"/>
        <v>0</v>
      </c>
      <c r="Z1469" s="125" t="str">
        <f t="shared" si="698"/>
        <v>A+J=</v>
      </c>
      <c r="AA1469" s="117">
        <f t="shared" si="699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4"/>
      <c r="DO1469" s="1"/>
      <c r="DP1469" s="1"/>
      <c r="DQ1469" s="1"/>
      <c r="DR1469" s="1"/>
      <c r="DS1469" s="1"/>
      <c r="DT1469" s="1"/>
    </row>
    <row r="1470" spans="1:124" ht="12.75" x14ac:dyDescent="0.2">
      <c r="A1470" s="111">
        <f t="shared" si="689"/>
        <v>45735</v>
      </c>
      <c r="B1470" s="112">
        <f t="shared" si="682"/>
        <v>0</v>
      </c>
      <c r="C1470" s="112">
        <f t="shared" si="695"/>
        <v>0</v>
      </c>
      <c r="D1470" s="113">
        <f t="shared" si="690"/>
        <v>5692.31</v>
      </c>
      <c r="E1470" s="114">
        <f t="shared" si="703"/>
        <v>5739.56</v>
      </c>
      <c r="F1470" s="115">
        <f t="shared" si="704"/>
        <v>45677</v>
      </c>
      <c r="G1470" s="116">
        <f t="shared" si="683"/>
        <v>8.3006723105383262E-3</v>
      </c>
      <c r="H1470" s="117">
        <f t="shared" si="691"/>
        <v>45736</v>
      </c>
      <c r="I1470" s="117">
        <f t="shared" si="684"/>
        <v>45736</v>
      </c>
      <c r="J1470" s="118">
        <f t="shared" si="692"/>
        <v>18</v>
      </c>
      <c r="K1470" s="118">
        <f t="shared" si="707"/>
        <v>17</v>
      </c>
      <c r="L1470" s="8">
        <f t="shared" si="693"/>
        <v>1.0078377199999999</v>
      </c>
      <c r="M1470" s="119">
        <f t="shared" si="706"/>
        <v>1.0083006699999999</v>
      </c>
      <c r="N1470" s="119">
        <f t="shared" si="700"/>
        <v>1.4603017522715596</v>
      </c>
      <c r="O1470" s="112">
        <f t="shared" si="705"/>
        <v>1.4717471799999999</v>
      </c>
      <c r="P1470" s="112">
        <f t="shared" si="685"/>
        <v>0</v>
      </c>
      <c r="Q1470" s="162">
        <f t="shared" si="696"/>
        <v>0</v>
      </c>
      <c r="R1470" s="30">
        <f t="shared" si="697"/>
        <v>0</v>
      </c>
      <c r="S1470" s="112">
        <f t="shared" si="702"/>
        <v>0</v>
      </c>
      <c r="T1470" s="122">
        <f t="shared" si="694"/>
        <v>0.20100000000000001</v>
      </c>
      <c r="U1470" s="120">
        <f t="shared" si="701"/>
        <v>17</v>
      </c>
      <c r="V1470" s="120">
        <v>252</v>
      </c>
      <c r="W1470" s="119">
        <f t="shared" si="686"/>
        <v>1.0124323099999999</v>
      </c>
      <c r="X1470" s="112">
        <f t="shared" si="687"/>
        <v>0</v>
      </c>
      <c r="Y1470" s="112">
        <f t="shared" si="688"/>
        <v>0</v>
      </c>
      <c r="Z1470" s="125" t="str">
        <f t="shared" si="698"/>
        <v>A+J=</v>
      </c>
      <c r="AA1470" s="117">
        <f t="shared" si="699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4"/>
      <c r="DO1470" s="1"/>
      <c r="DP1470" s="1"/>
      <c r="DQ1470" s="1"/>
      <c r="DR1470" s="1"/>
      <c r="DS1470" s="1"/>
      <c r="DT1470" s="1"/>
    </row>
    <row r="1471" spans="1:124" ht="12.75" x14ac:dyDescent="0.2">
      <c r="A1471" s="111">
        <f t="shared" si="689"/>
        <v>45736</v>
      </c>
      <c r="B1471" s="112">
        <f t="shared" si="682"/>
        <v>0</v>
      </c>
      <c r="C1471" s="112">
        <f t="shared" si="695"/>
        <v>0</v>
      </c>
      <c r="D1471" s="113">
        <f t="shared" si="690"/>
        <v>5692.31</v>
      </c>
      <c r="E1471" s="114">
        <f t="shared" si="703"/>
        <v>5739.56</v>
      </c>
      <c r="F1471" s="115">
        <f t="shared" si="704"/>
        <v>45677</v>
      </c>
      <c r="G1471" s="116">
        <f t="shared" si="683"/>
        <v>8.3006723105383262E-3</v>
      </c>
      <c r="H1471" s="117">
        <f t="shared" si="691"/>
        <v>45769</v>
      </c>
      <c r="I1471" s="117">
        <f t="shared" si="684"/>
        <v>45736</v>
      </c>
      <c r="J1471" s="118">
        <f t="shared" si="692"/>
        <v>18</v>
      </c>
      <c r="K1471" s="118">
        <f t="shared" si="707"/>
        <v>18</v>
      </c>
      <c r="L1471" s="8">
        <f t="shared" si="693"/>
        <v>1.0083006699999999</v>
      </c>
      <c r="M1471" s="119">
        <f t="shared" si="706"/>
        <v>1.0083006699999999</v>
      </c>
      <c r="N1471" s="119">
        <f t="shared" si="700"/>
        <v>1.4603017522715596</v>
      </c>
      <c r="O1471" s="112">
        <f t="shared" si="705"/>
        <v>1.47242323</v>
      </c>
      <c r="P1471" s="112">
        <f t="shared" si="685"/>
        <v>0</v>
      </c>
      <c r="Q1471" s="162">
        <f t="shared" si="696"/>
        <v>48</v>
      </c>
      <c r="R1471" s="30">
        <f t="shared" si="697"/>
        <v>0.374135</v>
      </c>
      <c r="S1471" s="112">
        <f t="shared" si="702"/>
        <v>0</v>
      </c>
      <c r="T1471" s="122">
        <f t="shared" si="694"/>
        <v>0.20100000000000001</v>
      </c>
      <c r="U1471" s="120">
        <f t="shared" si="701"/>
        <v>18</v>
      </c>
      <c r="V1471" s="120">
        <v>252</v>
      </c>
      <c r="W1471" s="119">
        <f t="shared" si="686"/>
        <v>1.0131684169999999</v>
      </c>
      <c r="X1471" s="112">
        <f t="shared" si="687"/>
        <v>0</v>
      </c>
      <c r="Y1471" s="112">
        <f t="shared" si="688"/>
        <v>0</v>
      </c>
      <c r="Z1471" s="125" t="str">
        <f t="shared" si="698"/>
        <v>A+J=</v>
      </c>
      <c r="AA1471" s="117">
        <f t="shared" si="699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4"/>
      <c r="DO1471" s="1"/>
      <c r="DP1471" s="1"/>
      <c r="DQ1471" s="1"/>
      <c r="DR1471" s="1"/>
      <c r="DS1471" s="1"/>
      <c r="DT1471" s="1"/>
    </row>
    <row r="1472" spans="1:124" ht="12.75" x14ac:dyDescent="0.2">
      <c r="A1472" s="111">
        <f t="shared" si="689"/>
        <v>45737</v>
      </c>
      <c r="B1472" s="112">
        <f t="shared" si="682"/>
        <v>0</v>
      </c>
      <c r="C1472" s="112">
        <f t="shared" si="695"/>
        <v>0</v>
      </c>
      <c r="D1472" s="113">
        <f t="shared" si="690"/>
        <v>5692.31</v>
      </c>
      <c r="E1472" s="114">
        <f t="shared" si="703"/>
        <v>5739.56</v>
      </c>
      <c r="F1472" s="115">
        <f t="shared" si="704"/>
        <v>45708</v>
      </c>
      <c r="G1472" s="116">
        <f t="shared" si="683"/>
        <v>8.3006723105383262E-3</v>
      </c>
      <c r="H1472" s="117">
        <f t="shared" si="691"/>
        <v>45769</v>
      </c>
      <c r="I1472" s="117">
        <f t="shared" si="684"/>
        <v>45769</v>
      </c>
      <c r="J1472" s="118">
        <f t="shared" si="692"/>
        <v>21</v>
      </c>
      <c r="K1472" s="118">
        <f t="shared" si="707"/>
        <v>1</v>
      </c>
      <c r="L1472" s="8">
        <f t="shared" si="693"/>
        <v>1.00039371</v>
      </c>
      <c r="M1472" s="119">
        <f t="shared" si="706"/>
        <v>1.0083006699999999</v>
      </c>
      <c r="N1472" s="119">
        <f t="shared" si="700"/>
        <v>1.4724232352175874</v>
      </c>
      <c r="O1472" s="112">
        <f t="shared" si="705"/>
        <v>1.47300294</v>
      </c>
      <c r="P1472" s="112">
        <f t="shared" si="685"/>
        <v>0</v>
      </c>
      <c r="Q1472" s="162">
        <f t="shared" si="696"/>
        <v>0</v>
      </c>
      <c r="R1472" s="30">
        <f t="shared" si="697"/>
        <v>0</v>
      </c>
      <c r="S1472" s="112">
        <f t="shared" si="702"/>
        <v>0</v>
      </c>
      <c r="T1472" s="122">
        <f t="shared" si="694"/>
        <v>0.20100000000000001</v>
      </c>
      <c r="U1472" s="120">
        <f t="shared" si="701"/>
        <v>1</v>
      </c>
      <c r="V1472" s="120">
        <v>252</v>
      </c>
      <c r="W1472" s="119">
        <f t="shared" si="686"/>
        <v>1.000727068</v>
      </c>
      <c r="X1472" s="112">
        <f t="shared" si="687"/>
        <v>0</v>
      </c>
      <c r="Y1472" s="112">
        <f t="shared" si="688"/>
        <v>0</v>
      </c>
      <c r="Z1472" s="125" t="str">
        <f t="shared" si="698"/>
        <v>A+J=</v>
      </c>
      <c r="AA1472" s="117">
        <f t="shared" si="699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4"/>
      <c r="DO1472" s="1"/>
      <c r="DP1472" s="1"/>
      <c r="DQ1472" s="1"/>
      <c r="DR1472" s="1"/>
      <c r="DS1472" s="1"/>
      <c r="DT1472" s="1"/>
    </row>
    <row r="1473" spans="1:124" ht="12.75" x14ac:dyDescent="0.2">
      <c r="A1473" s="111">
        <f t="shared" si="689"/>
        <v>45738</v>
      </c>
      <c r="B1473" s="112">
        <f t="shared" si="682"/>
        <v>0</v>
      </c>
      <c r="C1473" s="112">
        <f t="shared" si="695"/>
        <v>0</v>
      </c>
      <c r="D1473" s="113">
        <f t="shared" si="690"/>
        <v>5692.31</v>
      </c>
      <c r="E1473" s="114">
        <f t="shared" si="703"/>
        <v>5739.56</v>
      </c>
      <c r="F1473" s="115">
        <f t="shared" si="704"/>
        <v>45708</v>
      </c>
      <c r="G1473" s="116">
        <f t="shared" si="683"/>
        <v>8.3006723105383262E-3</v>
      </c>
      <c r="H1473" s="117">
        <f t="shared" si="691"/>
        <v>45769</v>
      </c>
      <c r="I1473" s="117">
        <f t="shared" si="684"/>
        <v>45769</v>
      </c>
      <c r="J1473" s="118">
        <f t="shared" si="692"/>
        <v>21</v>
      </c>
      <c r="K1473" s="118">
        <f t="shared" si="707"/>
        <v>2</v>
      </c>
      <c r="L1473" s="8">
        <f t="shared" si="693"/>
        <v>1.0007875799999999</v>
      </c>
      <c r="M1473" s="119">
        <f t="shared" si="706"/>
        <v>1.0083006699999999</v>
      </c>
      <c r="N1473" s="119">
        <f t="shared" si="700"/>
        <v>1.4724232352175874</v>
      </c>
      <c r="O1473" s="112">
        <f t="shared" si="705"/>
        <v>1.4735828799999999</v>
      </c>
      <c r="P1473" s="112">
        <f t="shared" si="685"/>
        <v>0</v>
      </c>
      <c r="Q1473" s="162">
        <f t="shared" si="696"/>
        <v>0</v>
      </c>
      <c r="R1473" s="30">
        <f t="shared" si="697"/>
        <v>0</v>
      </c>
      <c r="S1473" s="112">
        <f t="shared" si="702"/>
        <v>0</v>
      </c>
      <c r="T1473" s="122">
        <f t="shared" si="694"/>
        <v>0.20100000000000001</v>
      </c>
      <c r="U1473" s="120">
        <f t="shared" si="701"/>
        <v>2</v>
      </c>
      <c r="V1473" s="120">
        <v>252</v>
      </c>
      <c r="W1473" s="119">
        <f t="shared" si="686"/>
        <v>1.0014546639999999</v>
      </c>
      <c r="X1473" s="112">
        <f t="shared" si="687"/>
        <v>0</v>
      </c>
      <c r="Y1473" s="112">
        <f t="shared" si="688"/>
        <v>0</v>
      </c>
      <c r="Z1473" s="125" t="str">
        <f t="shared" si="698"/>
        <v>A+J=</v>
      </c>
      <c r="AA1473" s="117">
        <f t="shared" si="699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4"/>
      <c r="DO1473" s="1"/>
      <c r="DP1473" s="1"/>
      <c r="DQ1473" s="1"/>
      <c r="DR1473" s="1"/>
      <c r="DS1473" s="1"/>
      <c r="DT1473" s="1"/>
    </row>
    <row r="1474" spans="1:124" ht="12.75" x14ac:dyDescent="0.2">
      <c r="A1474" s="111">
        <f t="shared" si="689"/>
        <v>45739</v>
      </c>
      <c r="B1474" s="112">
        <f t="shared" si="682"/>
        <v>0</v>
      </c>
      <c r="C1474" s="112">
        <f t="shared" si="695"/>
        <v>0</v>
      </c>
      <c r="D1474" s="113">
        <f t="shared" si="690"/>
        <v>5692.31</v>
      </c>
      <c r="E1474" s="114">
        <f t="shared" si="703"/>
        <v>5739.56</v>
      </c>
      <c r="F1474" s="115">
        <f t="shared" si="704"/>
        <v>45708</v>
      </c>
      <c r="G1474" s="116">
        <f t="shared" si="683"/>
        <v>8.3006723105383262E-3</v>
      </c>
      <c r="H1474" s="117">
        <f t="shared" si="691"/>
        <v>45769</v>
      </c>
      <c r="I1474" s="117">
        <f t="shared" si="684"/>
        <v>45769</v>
      </c>
      <c r="J1474" s="118">
        <f t="shared" si="692"/>
        <v>21</v>
      </c>
      <c r="K1474" s="118">
        <f t="shared" si="707"/>
        <v>2</v>
      </c>
      <c r="L1474" s="8">
        <f t="shared" si="693"/>
        <v>1.0007875799999999</v>
      </c>
      <c r="M1474" s="119">
        <f t="shared" si="706"/>
        <v>1.0083006699999999</v>
      </c>
      <c r="N1474" s="119">
        <f t="shared" si="700"/>
        <v>1.4724232352175874</v>
      </c>
      <c r="O1474" s="112">
        <f t="shared" si="705"/>
        <v>1.4735828799999999</v>
      </c>
      <c r="P1474" s="112">
        <f t="shared" si="685"/>
        <v>0</v>
      </c>
      <c r="Q1474" s="162">
        <f t="shared" si="696"/>
        <v>0</v>
      </c>
      <c r="R1474" s="30">
        <f t="shared" si="697"/>
        <v>0</v>
      </c>
      <c r="S1474" s="112">
        <f t="shared" si="702"/>
        <v>0</v>
      </c>
      <c r="T1474" s="122">
        <f t="shared" si="694"/>
        <v>0.20100000000000001</v>
      </c>
      <c r="U1474" s="120">
        <f t="shared" si="701"/>
        <v>2</v>
      </c>
      <c r="V1474" s="120">
        <v>252</v>
      </c>
      <c r="W1474" s="119">
        <f t="shared" si="686"/>
        <v>1.0014546639999999</v>
      </c>
      <c r="X1474" s="112">
        <f t="shared" si="687"/>
        <v>0</v>
      </c>
      <c r="Y1474" s="112">
        <f t="shared" si="688"/>
        <v>0</v>
      </c>
      <c r="Z1474" s="125" t="str">
        <f t="shared" si="698"/>
        <v>A+J=</v>
      </c>
      <c r="AA1474" s="117">
        <f t="shared" si="699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4"/>
      <c r="DO1474" s="1"/>
      <c r="DP1474" s="1"/>
      <c r="DQ1474" s="1"/>
      <c r="DR1474" s="1"/>
      <c r="DS1474" s="1"/>
      <c r="DT1474" s="1"/>
    </row>
    <row r="1475" spans="1:124" ht="12.75" x14ac:dyDescent="0.2">
      <c r="A1475" s="111">
        <f t="shared" si="689"/>
        <v>45740</v>
      </c>
      <c r="B1475" s="112">
        <f t="shared" si="682"/>
        <v>0</v>
      </c>
      <c r="C1475" s="112">
        <f t="shared" si="695"/>
        <v>0</v>
      </c>
      <c r="D1475" s="113">
        <f t="shared" si="690"/>
        <v>5692.31</v>
      </c>
      <c r="E1475" s="114">
        <f t="shared" si="703"/>
        <v>5739.56</v>
      </c>
      <c r="F1475" s="115">
        <f t="shared" si="704"/>
        <v>45708</v>
      </c>
      <c r="G1475" s="116">
        <f t="shared" si="683"/>
        <v>8.3006723105383262E-3</v>
      </c>
      <c r="H1475" s="117">
        <f t="shared" si="691"/>
        <v>45769</v>
      </c>
      <c r="I1475" s="117">
        <f t="shared" si="684"/>
        <v>45769</v>
      </c>
      <c r="J1475" s="118">
        <f t="shared" si="692"/>
        <v>21</v>
      </c>
      <c r="K1475" s="118">
        <f t="shared" si="707"/>
        <v>2</v>
      </c>
      <c r="L1475" s="8">
        <f t="shared" si="693"/>
        <v>1.0007875799999999</v>
      </c>
      <c r="M1475" s="119">
        <f t="shared" si="706"/>
        <v>1.0083006699999999</v>
      </c>
      <c r="N1475" s="119">
        <f t="shared" si="700"/>
        <v>1.4724232352175874</v>
      </c>
      <c r="O1475" s="112">
        <f t="shared" si="705"/>
        <v>1.4735828799999999</v>
      </c>
      <c r="P1475" s="112">
        <f t="shared" si="685"/>
        <v>0</v>
      </c>
      <c r="Q1475" s="162">
        <f t="shared" si="696"/>
        <v>0</v>
      </c>
      <c r="R1475" s="30">
        <f t="shared" si="697"/>
        <v>0</v>
      </c>
      <c r="S1475" s="112">
        <f t="shared" si="702"/>
        <v>0</v>
      </c>
      <c r="T1475" s="122">
        <f t="shared" si="694"/>
        <v>0.20100000000000001</v>
      </c>
      <c r="U1475" s="120">
        <f t="shared" si="701"/>
        <v>2</v>
      </c>
      <c r="V1475" s="120">
        <v>252</v>
      </c>
      <c r="W1475" s="119">
        <f t="shared" si="686"/>
        <v>1.0014546639999999</v>
      </c>
      <c r="X1475" s="112">
        <f t="shared" si="687"/>
        <v>0</v>
      </c>
      <c r="Y1475" s="112">
        <f t="shared" si="688"/>
        <v>0</v>
      </c>
      <c r="Z1475" s="125" t="str">
        <f t="shared" si="698"/>
        <v>A+J=</v>
      </c>
      <c r="AA1475" s="117">
        <f t="shared" si="699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4"/>
      <c r="DO1475" s="1"/>
      <c r="DP1475" s="1"/>
      <c r="DQ1475" s="1"/>
      <c r="DR1475" s="1"/>
      <c r="DS1475" s="1"/>
      <c r="DT1475" s="1"/>
    </row>
    <row r="1476" spans="1:124" ht="12.75" x14ac:dyDescent="0.2">
      <c r="A1476" s="111">
        <f t="shared" si="689"/>
        <v>45741</v>
      </c>
      <c r="B1476" s="112">
        <f t="shared" si="682"/>
        <v>0</v>
      </c>
      <c r="C1476" s="112">
        <f t="shared" si="695"/>
        <v>0</v>
      </c>
      <c r="D1476" s="113">
        <f t="shared" si="690"/>
        <v>5692.31</v>
      </c>
      <c r="E1476" s="114">
        <f t="shared" si="703"/>
        <v>5739.56</v>
      </c>
      <c r="F1476" s="115">
        <f t="shared" si="704"/>
        <v>45708</v>
      </c>
      <c r="G1476" s="116">
        <f t="shared" si="683"/>
        <v>8.3006723105383262E-3</v>
      </c>
      <c r="H1476" s="117">
        <f t="shared" si="691"/>
        <v>45769</v>
      </c>
      <c r="I1476" s="117">
        <f t="shared" si="684"/>
        <v>45769</v>
      </c>
      <c r="J1476" s="118">
        <f t="shared" si="692"/>
        <v>21</v>
      </c>
      <c r="K1476" s="118">
        <f t="shared" si="707"/>
        <v>3</v>
      </c>
      <c r="L1476" s="8">
        <f t="shared" si="693"/>
        <v>1.0011816099999999</v>
      </c>
      <c r="M1476" s="119">
        <f t="shared" si="706"/>
        <v>1.0083006699999999</v>
      </c>
      <c r="N1476" s="119">
        <f t="shared" si="700"/>
        <v>1.4724232352175874</v>
      </c>
      <c r="O1476" s="112">
        <f t="shared" si="705"/>
        <v>1.47416306</v>
      </c>
      <c r="P1476" s="112">
        <f t="shared" si="685"/>
        <v>0</v>
      </c>
      <c r="Q1476" s="162">
        <f t="shared" si="696"/>
        <v>0</v>
      </c>
      <c r="R1476" s="30">
        <f t="shared" si="697"/>
        <v>0</v>
      </c>
      <c r="S1476" s="112">
        <f t="shared" si="702"/>
        <v>0</v>
      </c>
      <c r="T1476" s="122">
        <f t="shared" si="694"/>
        <v>0.20100000000000001</v>
      </c>
      <c r="U1476" s="120">
        <f t="shared" si="701"/>
        <v>3</v>
      </c>
      <c r="V1476" s="120">
        <v>252</v>
      </c>
      <c r="W1476" s="119">
        <f t="shared" si="686"/>
        <v>1.00218279</v>
      </c>
      <c r="X1476" s="112">
        <f t="shared" si="687"/>
        <v>0</v>
      </c>
      <c r="Y1476" s="112">
        <f t="shared" si="688"/>
        <v>0</v>
      </c>
      <c r="Z1476" s="125" t="str">
        <f t="shared" si="698"/>
        <v>A+J=</v>
      </c>
      <c r="AA1476" s="117">
        <f t="shared" si="699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4"/>
      <c r="DO1476" s="1"/>
      <c r="DP1476" s="1"/>
      <c r="DQ1476" s="1"/>
      <c r="DR1476" s="1"/>
      <c r="DS1476" s="1"/>
      <c r="DT1476" s="1"/>
    </row>
    <row r="1477" spans="1:124" ht="12.75" x14ac:dyDescent="0.2">
      <c r="A1477" s="111">
        <f t="shared" si="689"/>
        <v>45742</v>
      </c>
      <c r="B1477" s="112">
        <f t="shared" si="682"/>
        <v>0</v>
      </c>
      <c r="C1477" s="112">
        <f t="shared" si="695"/>
        <v>0</v>
      </c>
      <c r="D1477" s="113">
        <f t="shared" si="690"/>
        <v>5692.31</v>
      </c>
      <c r="E1477" s="114">
        <f t="shared" si="703"/>
        <v>5739.56</v>
      </c>
      <c r="F1477" s="115">
        <f t="shared" si="704"/>
        <v>45708</v>
      </c>
      <c r="G1477" s="116">
        <f t="shared" si="683"/>
        <v>8.3006723105383262E-3</v>
      </c>
      <c r="H1477" s="117">
        <f t="shared" si="691"/>
        <v>45769</v>
      </c>
      <c r="I1477" s="117">
        <f t="shared" si="684"/>
        <v>45769</v>
      </c>
      <c r="J1477" s="118">
        <f t="shared" si="692"/>
        <v>21</v>
      </c>
      <c r="K1477" s="118">
        <f t="shared" si="707"/>
        <v>4</v>
      </c>
      <c r="L1477" s="8">
        <f t="shared" si="693"/>
        <v>1.00157579</v>
      </c>
      <c r="M1477" s="119">
        <f t="shared" si="706"/>
        <v>1.0083006699999999</v>
      </c>
      <c r="N1477" s="119">
        <f t="shared" si="700"/>
        <v>1.4724232352175874</v>
      </c>
      <c r="O1477" s="112">
        <f t="shared" si="705"/>
        <v>1.47474346</v>
      </c>
      <c r="P1477" s="112">
        <f t="shared" si="685"/>
        <v>0</v>
      </c>
      <c r="Q1477" s="162">
        <f t="shared" si="696"/>
        <v>0</v>
      </c>
      <c r="R1477" s="30">
        <f t="shared" si="697"/>
        <v>0</v>
      </c>
      <c r="S1477" s="112">
        <f t="shared" si="702"/>
        <v>0</v>
      </c>
      <c r="T1477" s="122">
        <f t="shared" si="694"/>
        <v>0.20100000000000001</v>
      </c>
      <c r="U1477" s="120">
        <f t="shared" si="701"/>
        <v>4</v>
      </c>
      <c r="V1477" s="120">
        <v>252</v>
      </c>
      <c r="W1477" s="119">
        <f t="shared" si="686"/>
        <v>1.0029114450000001</v>
      </c>
      <c r="X1477" s="112">
        <f t="shared" si="687"/>
        <v>0</v>
      </c>
      <c r="Y1477" s="112">
        <f t="shared" si="688"/>
        <v>0</v>
      </c>
      <c r="Z1477" s="125" t="str">
        <f t="shared" si="698"/>
        <v>A+J=</v>
      </c>
      <c r="AA1477" s="117">
        <f t="shared" si="699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4"/>
      <c r="DO1477" s="1"/>
      <c r="DP1477" s="1"/>
      <c r="DQ1477" s="1"/>
      <c r="DR1477" s="1"/>
      <c r="DS1477" s="1"/>
      <c r="DT1477" s="1"/>
    </row>
    <row r="1478" spans="1:124" ht="12.75" x14ac:dyDescent="0.2">
      <c r="A1478" s="111">
        <f t="shared" si="689"/>
        <v>45743</v>
      </c>
      <c r="B1478" s="112">
        <f t="shared" si="682"/>
        <v>0</v>
      </c>
      <c r="C1478" s="112">
        <f t="shared" si="695"/>
        <v>0</v>
      </c>
      <c r="D1478" s="113">
        <f t="shared" si="690"/>
        <v>5692.31</v>
      </c>
      <c r="E1478" s="114">
        <f t="shared" si="703"/>
        <v>5739.56</v>
      </c>
      <c r="F1478" s="115">
        <f t="shared" si="704"/>
        <v>45708</v>
      </c>
      <c r="G1478" s="116">
        <f t="shared" si="683"/>
        <v>8.3006723105383262E-3</v>
      </c>
      <c r="H1478" s="117">
        <f t="shared" si="691"/>
        <v>45769</v>
      </c>
      <c r="I1478" s="117">
        <f t="shared" si="684"/>
        <v>45769</v>
      </c>
      <c r="J1478" s="118">
        <f t="shared" si="692"/>
        <v>21</v>
      </c>
      <c r="K1478" s="118">
        <f t="shared" si="707"/>
        <v>5</v>
      </c>
      <c r="L1478" s="8">
        <f t="shared" si="693"/>
        <v>1.0019701299999999</v>
      </c>
      <c r="M1478" s="119">
        <f t="shared" si="706"/>
        <v>1.0083006699999999</v>
      </c>
      <c r="N1478" s="119">
        <f t="shared" si="700"/>
        <v>1.4724232352175874</v>
      </c>
      <c r="O1478" s="112">
        <f t="shared" si="705"/>
        <v>1.4753240999999999</v>
      </c>
      <c r="P1478" s="112">
        <f t="shared" si="685"/>
        <v>0</v>
      </c>
      <c r="Q1478" s="162">
        <f t="shared" si="696"/>
        <v>0</v>
      </c>
      <c r="R1478" s="30">
        <f t="shared" si="697"/>
        <v>0</v>
      </c>
      <c r="S1478" s="112">
        <f t="shared" si="702"/>
        <v>0</v>
      </c>
      <c r="T1478" s="122">
        <f t="shared" si="694"/>
        <v>0.20100000000000001</v>
      </c>
      <c r="U1478" s="120">
        <f t="shared" si="701"/>
        <v>5</v>
      </c>
      <c r="V1478" s="120">
        <v>252</v>
      </c>
      <c r="W1478" s="119">
        <f t="shared" si="686"/>
        <v>1.00364063</v>
      </c>
      <c r="X1478" s="112">
        <f t="shared" si="687"/>
        <v>0</v>
      </c>
      <c r="Y1478" s="112">
        <f t="shared" si="688"/>
        <v>0</v>
      </c>
      <c r="Z1478" s="125" t="str">
        <f t="shared" si="698"/>
        <v>A+J=</v>
      </c>
      <c r="AA1478" s="117">
        <f t="shared" si="699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4"/>
      <c r="DO1478" s="1"/>
      <c r="DP1478" s="1"/>
      <c r="DQ1478" s="1"/>
      <c r="DR1478" s="1"/>
      <c r="DS1478" s="1"/>
      <c r="DT1478" s="1"/>
    </row>
    <row r="1479" spans="1:124" ht="12.75" x14ac:dyDescent="0.2">
      <c r="A1479" s="111">
        <f t="shared" si="689"/>
        <v>45744</v>
      </c>
      <c r="B1479" s="112">
        <f t="shared" si="682"/>
        <v>0</v>
      </c>
      <c r="C1479" s="112">
        <f t="shared" si="695"/>
        <v>0</v>
      </c>
      <c r="D1479" s="113">
        <f t="shared" si="690"/>
        <v>5692.31</v>
      </c>
      <c r="E1479" s="114">
        <f t="shared" si="703"/>
        <v>5739.56</v>
      </c>
      <c r="F1479" s="115">
        <f t="shared" si="704"/>
        <v>45708</v>
      </c>
      <c r="G1479" s="116">
        <f t="shared" si="683"/>
        <v>8.3006723105383262E-3</v>
      </c>
      <c r="H1479" s="117">
        <f t="shared" si="691"/>
        <v>45769</v>
      </c>
      <c r="I1479" s="117">
        <f t="shared" si="684"/>
        <v>45769</v>
      </c>
      <c r="J1479" s="118">
        <f t="shared" si="692"/>
        <v>21</v>
      </c>
      <c r="K1479" s="118">
        <f t="shared" si="707"/>
        <v>6</v>
      </c>
      <c r="L1479" s="8">
        <f t="shared" si="693"/>
        <v>1.00236462</v>
      </c>
      <c r="M1479" s="119">
        <f t="shared" si="706"/>
        <v>1.0083006699999999</v>
      </c>
      <c r="N1479" s="119">
        <f t="shared" si="700"/>
        <v>1.4724232352175874</v>
      </c>
      <c r="O1479" s="112">
        <f t="shared" si="705"/>
        <v>1.4759049500000001</v>
      </c>
      <c r="P1479" s="112">
        <f t="shared" si="685"/>
        <v>0</v>
      </c>
      <c r="Q1479" s="162">
        <f t="shared" si="696"/>
        <v>0</v>
      </c>
      <c r="R1479" s="30">
        <f t="shared" si="697"/>
        <v>0</v>
      </c>
      <c r="S1479" s="112">
        <f t="shared" si="702"/>
        <v>0</v>
      </c>
      <c r="T1479" s="122">
        <f t="shared" si="694"/>
        <v>0.20100000000000001</v>
      </c>
      <c r="U1479" s="120">
        <f t="shared" si="701"/>
        <v>6</v>
      </c>
      <c r="V1479" s="120">
        <v>252</v>
      </c>
      <c r="W1479" s="119">
        <f t="shared" si="686"/>
        <v>1.0043703450000001</v>
      </c>
      <c r="X1479" s="112">
        <f t="shared" si="687"/>
        <v>0</v>
      </c>
      <c r="Y1479" s="112">
        <f t="shared" si="688"/>
        <v>0</v>
      </c>
      <c r="Z1479" s="125" t="str">
        <f t="shared" si="698"/>
        <v>A+J=</v>
      </c>
      <c r="AA1479" s="117">
        <f t="shared" si="699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4"/>
      <c r="DO1479" s="1"/>
      <c r="DP1479" s="1"/>
      <c r="DQ1479" s="1"/>
      <c r="DR1479" s="1"/>
      <c r="DS1479" s="1"/>
      <c r="DT1479" s="1"/>
    </row>
    <row r="1480" spans="1:124" ht="12.75" x14ac:dyDescent="0.2">
      <c r="A1480" s="111">
        <f t="shared" si="689"/>
        <v>45745</v>
      </c>
      <c r="B1480" s="112">
        <f t="shared" si="682"/>
        <v>0</v>
      </c>
      <c r="C1480" s="112">
        <f t="shared" si="695"/>
        <v>0</v>
      </c>
      <c r="D1480" s="113">
        <f t="shared" si="690"/>
        <v>5692.31</v>
      </c>
      <c r="E1480" s="114">
        <f t="shared" si="703"/>
        <v>5739.56</v>
      </c>
      <c r="F1480" s="115">
        <f t="shared" si="704"/>
        <v>45708</v>
      </c>
      <c r="G1480" s="116">
        <f t="shared" si="683"/>
        <v>8.3006723105383262E-3</v>
      </c>
      <c r="H1480" s="117">
        <f t="shared" si="691"/>
        <v>45769</v>
      </c>
      <c r="I1480" s="117">
        <f t="shared" si="684"/>
        <v>45769</v>
      </c>
      <c r="J1480" s="118">
        <f t="shared" si="692"/>
        <v>21</v>
      </c>
      <c r="K1480" s="118">
        <f t="shared" si="707"/>
        <v>7</v>
      </c>
      <c r="L1480" s="8">
        <f t="shared" si="693"/>
        <v>1.0027592700000001</v>
      </c>
      <c r="M1480" s="119">
        <f t="shared" si="706"/>
        <v>1.0083006699999999</v>
      </c>
      <c r="N1480" s="119">
        <f t="shared" si="700"/>
        <v>1.4724232352175874</v>
      </c>
      <c r="O1480" s="112">
        <f t="shared" si="705"/>
        <v>1.4764860399999999</v>
      </c>
      <c r="P1480" s="112">
        <f t="shared" si="685"/>
        <v>0</v>
      </c>
      <c r="Q1480" s="162">
        <f t="shared" si="696"/>
        <v>0</v>
      </c>
      <c r="R1480" s="30">
        <f t="shared" si="697"/>
        <v>0</v>
      </c>
      <c r="S1480" s="112">
        <f t="shared" si="702"/>
        <v>0</v>
      </c>
      <c r="T1480" s="122">
        <f t="shared" si="694"/>
        <v>0.20100000000000001</v>
      </c>
      <c r="U1480" s="120">
        <f t="shared" si="701"/>
        <v>7</v>
      </c>
      <c r="V1480" s="120">
        <v>252</v>
      </c>
      <c r="W1480" s="119">
        <f t="shared" si="686"/>
        <v>1.0051005900000001</v>
      </c>
      <c r="X1480" s="112">
        <f t="shared" si="687"/>
        <v>0</v>
      </c>
      <c r="Y1480" s="112">
        <f t="shared" si="688"/>
        <v>0</v>
      </c>
      <c r="Z1480" s="125" t="str">
        <f t="shared" si="698"/>
        <v>A+J=</v>
      </c>
      <c r="AA1480" s="117">
        <f t="shared" si="699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4"/>
      <c r="DO1480" s="1"/>
      <c r="DP1480" s="1"/>
      <c r="DQ1480" s="1"/>
      <c r="DR1480" s="1"/>
      <c r="DS1480" s="1"/>
      <c r="DT1480" s="1"/>
    </row>
    <row r="1481" spans="1:124" ht="12.75" x14ac:dyDescent="0.2">
      <c r="A1481" s="111">
        <f t="shared" si="689"/>
        <v>45746</v>
      </c>
      <c r="B1481" s="112">
        <f t="shared" si="682"/>
        <v>0</v>
      </c>
      <c r="C1481" s="112">
        <f t="shared" si="695"/>
        <v>0</v>
      </c>
      <c r="D1481" s="113">
        <f t="shared" si="690"/>
        <v>5692.31</v>
      </c>
      <c r="E1481" s="114">
        <f t="shared" si="703"/>
        <v>5739.56</v>
      </c>
      <c r="F1481" s="115">
        <f t="shared" si="704"/>
        <v>45708</v>
      </c>
      <c r="G1481" s="116">
        <f t="shared" si="683"/>
        <v>8.3006723105383262E-3</v>
      </c>
      <c r="H1481" s="117">
        <f t="shared" si="691"/>
        <v>45769</v>
      </c>
      <c r="I1481" s="117">
        <f t="shared" si="684"/>
        <v>45769</v>
      </c>
      <c r="J1481" s="118">
        <f t="shared" si="692"/>
        <v>21</v>
      </c>
      <c r="K1481" s="118">
        <f t="shared" si="707"/>
        <v>7</v>
      </c>
      <c r="L1481" s="8">
        <f t="shared" si="693"/>
        <v>1.0027592700000001</v>
      </c>
      <c r="M1481" s="119">
        <f t="shared" si="706"/>
        <v>1.0083006699999999</v>
      </c>
      <c r="N1481" s="119">
        <f t="shared" si="700"/>
        <v>1.4724232352175874</v>
      </c>
      <c r="O1481" s="112">
        <f t="shared" si="705"/>
        <v>1.4764860399999999</v>
      </c>
      <c r="P1481" s="112">
        <f t="shared" si="685"/>
        <v>0</v>
      </c>
      <c r="Q1481" s="162">
        <f t="shared" si="696"/>
        <v>0</v>
      </c>
      <c r="R1481" s="30">
        <f t="shared" si="697"/>
        <v>0</v>
      </c>
      <c r="S1481" s="112">
        <f t="shared" si="702"/>
        <v>0</v>
      </c>
      <c r="T1481" s="122">
        <f t="shared" si="694"/>
        <v>0.20100000000000001</v>
      </c>
      <c r="U1481" s="120">
        <f t="shared" si="701"/>
        <v>7</v>
      </c>
      <c r="V1481" s="120">
        <v>252</v>
      </c>
      <c r="W1481" s="119">
        <f t="shared" si="686"/>
        <v>1.0051005900000001</v>
      </c>
      <c r="X1481" s="112">
        <f t="shared" si="687"/>
        <v>0</v>
      </c>
      <c r="Y1481" s="112">
        <f t="shared" si="688"/>
        <v>0</v>
      </c>
      <c r="Z1481" s="125" t="str">
        <f t="shared" si="698"/>
        <v>A+J=</v>
      </c>
      <c r="AA1481" s="117">
        <f t="shared" si="699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4"/>
      <c r="DO1481" s="1"/>
      <c r="DP1481" s="1"/>
      <c r="DQ1481" s="1"/>
      <c r="DR1481" s="1"/>
      <c r="DS1481" s="1"/>
      <c r="DT1481" s="1"/>
    </row>
    <row r="1482" spans="1:124" ht="12.75" x14ac:dyDescent="0.2">
      <c r="A1482" s="111">
        <f t="shared" si="689"/>
        <v>45747</v>
      </c>
      <c r="B1482" s="112">
        <f t="shared" ref="B1482:B1532" si="708">(P1482+X1482)</f>
        <v>0</v>
      </c>
      <c r="C1482" s="112">
        <f t="shared" si="695"/>
        <v>0</v>
      </c>
      <c r="D1482" s="113">
        <f t="shared" si="690"/>
        <v>5692.31</v>
      </c>
      <c r="E1482" s="114">
        <f t="shared" si="703"/>
        <v>5739.56</v>
      </c>
      <c r="F1482" s="115">
        <f t="shared" si="704"/>
        <v>45708</v>
      </c>
      <c r="G1482" s="116">
        <f t="shared" ref="G1482:G1532" si="709">(E1482/D1482)-1</f>
        <v>8.3006723105383262E-3</v>
      </c>
      <c r="H1482" s="117">
        <f t="shared" si="691"/>
        <v>45769</v>
      </c>
      <c r="I1482" s="117">
        <f t="shared" ref="I1482:I1532" si="710">IF(A1482&gt;I1481,H1482,I1481)</f>
        <v>45769</v>
      </c>
      <c r="J1482" s="118">
        <f t="shared" si="692"/>
        <v>21</v>
      </c>
      <c r="K1482" s="118">
        <f t="shared" si="707"/>
        <v>7</v>
      </c>
      <c r="L1482" s="8">
        <f t="shared" si="693"/>
        <v>1.0027592700000001</v>
      </c>
      <c r="M1482" s="119">
        <f t="shared" si="706"/>
        <v>1.0083006699999999</v>
      </c>
      <c r="N1482" s="119">
        <f t="shared" si="700"/>
        <v>1.4724232352175874</v>
      </c>
      <c r="O1482" s="112">
        <f t="shared" si="705"/>
        <v>1.4764860399999999</v>
      </c>
      <c r="P1482" s="112">
        <f t="shared" ref="P1482:P1532" si="711">TRUNC(C1482*O1482,8)</f>
        <v>0</v>
      </c>
      <c r="Q1482" s="162">
        <f t="shared" si="696"/>
        <v>0</v>
      </c>
      <c r="R1482" s="30">
        <f t="shared" si="697"/>
        <v>0</v>
      </c>
      <c r="S1482" s="112">
        <f t="shared" si="702"/>
        <v>0</v>
      </c>
      <c r="T1482" s="122">
        <f t="shared" si="694"/>
        <v>0.20100000000000001</v>
      </c>
      <c r="U1482" s="120">
        <f t="shared" si="701"/>
        <v>7</v>
      </c>
      <c r="V1482" s="120">
        <v>252</v>
      </c>
      <c r="W1482" s="119">
        <f t="shared" ref="W1482:W1532" si="712">ROUND((1+T1482)^TRUNC((U1482/V1482),9),9)</f>
        <v>1.0051005900000001</v>
      </c>
      <c r="X1482" s="112">
        <f t="shared" ref="X1482:X1532" si="713">TRUNC((P1482*(W1482-1)),8)</f>
        <v>0</v>
      </c>
      <c r="Y1482" s="112">
        <f t="shared" ref="Y1482:Y1532" si="714">IF(Q1482&gt;0,S1482+X1482,0)</f>
        <v>0</v>
      </c>
      <c r="Z1482" s="125" t="str">
        <f t="shared" si="698"/>
        <v>A+J=</v>
      </c>
      <c r="AA1482" s="117">
        <f t="shared" si="699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4"/>
      <c r="DO1482" s="1"/>
      <c r="DP1482" s="1"/>
      <c r="DQ1482" s="1"/>
      <c r="DR1482" s="1"/>
      <c r="DS1482" s="1"/>
      <c r="DT1482" s="1"/>
    </row>
    <row r="1483" spans="1:124" ht="12.75" x14ac:dyDescent="0.2">
      <c r="A1483" s="111">
        <f t="shared" ref="A1483:A1532" si="715">(A1482+1)</f>
        <v>45748</v>
      </c>
      <c r="B1483" s="112">
        <f t="shared" si="708"/>
        <v>0</v>
      </c>
      <c r="C1483" s="112">
        <f t="shared" si="695"/>
        <v>0</v>
      </c>
      <c r="D1483" s="113">
        <f t="shared" ref="D1483:D1532" si="716">IF(E1483=E1482,D1482,E1482)</f>
        <v>5692.31</v>
      </c>
      <c r="E1483" s="114">
        <f t="shared" si="703"/>
        <v>5739.56</v>
      </c>
      <c r="F1483" s="115">
        <f t="shared" si="704"/>
        <v>45708</v>
      </c>
      <c r="G1483" s="116">
        <f t="shared" si="709"/>
        <v>8.3006723105383262E-3</v>
      </c>
      <c r="H1483" s="117">
        <f t="shared" ref="H1483:H1532" si="717">IF(DAY(A1483)=H$9,VLOOKUP(A1483,AH$118:AN$450,4),H1482)</f>
        <v>45769</v>
      </c>
      <c r="I1483" s="117">
        <f t="shared" si="710"/>
        <v>45769</v>
      </c>
      <c r="J1483" s="118">
        <f t="shared" ref="J1483:J1532" si="718">IF(I1483=I1482,J1482,NETWORKDAYS(I1482,I1483,$AD$148:$AD$502)-1)</f>
        <v>21</v>
      </c>
      <c r="K1483" s="118">
        <f t="shared" si="707"/>
        <v>8</v>
      </c>
      <c r="L1483" s="8">
        <f t="shared" ref="L1483:L1532" si="719">IF(E1483&lt;D1483,1,TRUNC((E1483/D1483)^TRUNC((K1483/J1483),9),8))</f>
        <v>1.0031540699999999</v>
      </c>
      <c r="M1483" s="119">
        <f t="shared" si="706"/>
        <v>1.0083006699999999</v>
      </c>
      <c r="N1483" s="119">
        <f t="shared" si="700"/>
        <v>1.4724232352175874</v>
      </c>
      <c r="O1483" s="112">
        <f t="shared" si="705"/>
        <v>1.4770673599999999</v>
      </c>
      <c r="P1483" s="112">
        <f t="shared" si="711"/>
        <v>0</v>
      </c>
      <c r="Q1483" s="162">
        <f t="shared" si="696"/>
        <v>0</v>
      </c>
      <c r="R1483" s="30">
        <f t="shared" si="697"/>
        <v>0</v>
      </c>
      <c r="S1483" s="112">
        <f t="shared" si="702"/>
        <v>0</v>
      </c>
      <c r="T1483" s="122">
        <f t="shared" ref="T1483:T1532" si="720">(T1482)</f>
        <v>0.20100000000000001</v>
      </c>
      <c r="U1483" s="120">
        <f t="shared" si="701"/>
        <v>8</v>
      </c>
      <c r="V1483" s="120">
        <v>252</v>
      </c>
      <c r="W1483" s="119">
        <f t="shared" si="712"/>
        <v>1.005831366</v>
      </c>
      <c r="X1483" s="112">
        <f t="shared" si="713"/>
        <v>0</v>
      </c>
      <c r="Y1483" s="112">
        <f t="shared" si="714"/>
        <v>0</v>
      </c>
      <c r="Z1483" s="125" t="str">
        <f t="shared" si="698"/>
        <v>A+J=</v>
      </c>
      <c r="AA1483" s="117">
        <f t="shared" si="699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4"/>
      <c r="DO1483" s="1"/>
      <c r="DP1483" s="1"/>
      <c r="DQ1483" s="1"/>
      <c r="DR1483" s="1"/>
      <c r="DS1483" s="1"/>
      <c r="DT1483" s="1"/>
    </row>
    <row r="1484" spans="1:124" ht="12.75" x14ac:dyDescent="0.2">
      <c r="A1484" s="111">
        <f t="shared" si="715"/>
        <v>45749</v>
      </c>
      <c r="B1484" s="112">
        <f t="shared" si="708"/>
        <v>0</v>
      </c>
      <c r="C1484" s="112">
        <f t="shared" ref="C1484:C1532" si="721">TRUNC(IF(Q1483&gt;0,VLOOKUP(A1483,$AD$12:$AE$140,2),C1483),8)</f>
        <v>0</v>
      </c>
      <c r="D1484" s="113">
        <f t="shared" si="716"/>
        <v>5692.31</v>
      </c>
      <c r="E1484" s="114">
        <f t="shared" si="703"/>
        <v>5739.56</v>
      </c>
      <c r="F1484" s="115">
        <f t="shared" si="704"/>
        <v>45708</v>
      </c>
      <c r="G1484" s="116">
        <f t="shared" si="709"/>
        <v>8.3006723105383262E-3</v>
      </c>
      <c r="H1484" s="117">
        <f t="shared" si="717"/>
        <v>45769</v>
      </c>
      <c r="I1484" s="117">
        <f t="shared" si="710"/>
        <v>45769</v>
      </c>
      <c r="J1484" s="118">
        <f t="shared" si="718"/>
        <v>21</v>
      </c>
      <c r="K1484" s="118">
        <f t="shared" si="707"/>
        <v>9</v>
      </c>
      <c r="L1484" s="8">
        <f t="shared" si="719"/>
        <v>1.0035490300000001</v>
      </c>
      <c r="M1484" s="119">
        <f t="shared" si="706"/>
        <v>1.0083006699999999</v>
      </c>
      <c r="N1484" s="119">
        <f t="shared" si="700"/>
        <v>1.4724232352175874</v>
      </c>
      <c r="O1484" s="112">
        <f t="shared" si="705"/>
        <v>1.4776488999999999</v>
      </c>
      <c r="P1484" s="112">
        <f t="shared" si="711"/>
        <v>0</v>
      </c>
      <c r="Q1484" s="162">
        <f t="shared" ref="Q1484:Q1532" si="722">IF(VLOOKUP(A1484,AD$10:AK$140,8)=VLOOKUP(A1483,AD$10:AK$140,8),0,VLOOKUP(A1484,AD$10:AK$140,8))</f>
        <v>0</v>
      </c>
      <c r="R1484" s="30">
        <f t="shared" ref="R1484:R1532" si="723">IF(Q1484&gt;0,VLOOKUP($A1484,$AD$10:$AI$140,6),0)</f>
        <v>0</v>
      </c>
      <c r="S1484" s="112">
        <f t="shared" si="702"/>
        <v>0</v>
      </c>
      <c r="T1484" s="122">
        <f t="shared" si="720"/>
        <v>0.20100000000000001</v>
      </c>
      <c r="U1484" s="120">
        <f t="shared" si="701"/>
        <v>9</v>
      </c>
      <c r="V1484" s="120">
        <v>252</v>
      </c>
      <c r="W1484" s="119">
        <f t="shared" si="712"/>
        <v>1.006562674</v>
      </c>
      <c r="X1484" s="112">
        <f t="shared" si="713"/>
        <v>0</v>
      </c>
      <c r="Y1484" s="112">
        <f t="shared" si="714"/>
        <v>0</v>
      </c>
      <c r="Z1484" s="125" t="str">
        <f t="shared" ref="Z1484:Z1532" si="724">IF($Q1483&gt;0,VLOOKUP($A1483,$AD$10:$AM$140,9),Z1483)</f>
        <v>A+J=</v>
      </c>
      <c r="AA1484" s="117">
        <f t="shared" ref="AA1484:AA1532" si="725">IF($Q1483&gt;0,VLOOKUP($A1483,$AD$10:$AM$140,10),AA1483)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4"/>
      <c r="DO1484" s="1"/>
      <c r="DP1484" s="1"/>
      <c r="DQ1484" s="1"/>
      <c r="DR1484" s="1"/>
      <c r="DS1484" s="1"/>
      <c r="DT1484" s="1"/>
    </row>
    <row r="1485" spans="1:124" ht="12.75" x14ac:dyDescent="0.2">
      <c r="A1485" s="111">
        <f t="shared" si="715"/>
        <v>45750</v>
      </c>
      <c r="B1485" s="112">
        <f t="shared" si="708"/>
        <v>0</v>
      </c>
      <c r="C1485" s="112">
        <f t="shared" si="721"/>
        <v>0</v>
      </c>
      <c r="D1485" s="113">
        <f t="shared" si="716"/>
        <v>5692.31</v>
      </c>
      <c r="E1485" s="114">
        <f t="shared" si="703"/>
        <v>5739.56</v>
      </c>
      <c r="F1485" s="115">
        <f t="shared" si="704"/>
        <v>45708</v>
      </c>
      <c r="G1485" s="116">
        <f t="shared" si="709"/>
        <v>8.3006723105383262E-3</v>
      </c>
      <c r="H1485" s="117">
        <f t="shared" si="717"/>
        <v>45769</v>
      </c>
      <c r="I1485" s="117">
        <f t="shared" si="710"/>
        <v>45769</v>
      </c>
      <c r="J1485" s="118">
        <f t="shared" si="718"/>
        <v>21</v>
      </c>
      <c r="K1485" s="118">
        <f t="shared" si="707"/>
        <v>10</v>
      </c>
      <c r="L1485" s="8">
        <f t="shared" si="719"/>
        <v>1.00394414</v>
      </c>
      <c r="M1485" s="119">
        <f t="shared" si="706"/>
        <v>1.0083006699999999</v>
      </c>
      <c r="N1485" s="119">
        <f t="shared" si="700"/>
        <v>1.4724232352175874</v>
      </c>
      <c r="O1485" s="112">
        <f t="shared" si="705"/>
        <v>1.4782306700000001</v>
      </c>
      <c r="P1485" s="112">
        <f t="shared" si="711"/>
        <v>0</v>
      </c>
      <c r="Q1485" s="162">
        <f t="shared" si="722"/>
        <v>0</v>
      </c>
      <c r="R1485" s="30">
        <f t="shared" si="723"/>
        <v>0</v>
      </c>
      <c r="S1485" s="112">
        <f t="shared" si="702"/>
        <v>0</v>
      </c>
      <c r="T1485" s="122">
        <f t="shared" si="720"/>
        <v>0.20100000000000001</v>
      </c>
      <c r="U1485" s="120">
        <f t="shared" si="701"/>
        <v>10</v>
      </c>
      <c r="V1485" s="120">
        <v>252</v>
      </c>
      <c r="W1485" s="119">
        <f t="shared" si="712"/>
        <v>1.007294514</v>
      </c>
      <c r="X1485" s="112">
        <f t="shared" si="713"/>
        <v>0</v>
      </c>
      <c r="Y1485" s="112">
        <f t="shared" si="714"/>
        <v>0</v>
      </c>
      <c r="Z1485" s="125" t="str">
        <f t="shared" si="724"/>
        <v>A+J=</v>
      </c>
      <c r="AA1485" s="117">
        <f t="shared" si="725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4"/>
      <c r="DO1485" s="1"/>
      <c r="DP1485" s="1"/>
      <c r="DQ1485" s="1"/>
      <c r="DR1485" s="1"/>
      <c r="DS1485" s="1"/>
      <c r="DT1485" s="1"/>
    </row>
    <row r="1486" spans="1:124" ht="12.75" x14ac:dyDescent="0.2">
      <c r="A1486" s="111">
        <f t="shared" si="715"/>
        <v>45751</v>
      </c>
      <c r="B1486" s="112">
        <f t="shared" si="708"/>
        <v>0</v>
      </c>
      <c r="C1486" s="112">
        <f t="shared" si="721"/>
        <v>0</v>
      </c>
      <c r="D1486" s="113">
        <f t="shared" si="716"/>
        <v>5692.31</v>
      </c>
      <c r="E1486" s="114">
        <f t="shared" si="703"/>
        <v>5739.56</v>
      </c>
      <c r="F1486" s="115">
        <f t="shared" si="704"/>
        <v>45708</v>
      </c>
      <c r="G1486" s="116">
        <f t="shared" si="709"/>
        <v>8.3006723105383262E-3</v>
      </c>
      <c r="H1486" s="117">
        <f t="shared" si="717"/>
        <v>45769</v>
      </c>
      <c r="I1486" s="117">
        <f t="shared" si="710"/>
        <v>45769</v>
      </c>
      <c r="J1486" s="118">
        <f t="shared" si="718"/>
        <v>21</v>
      </c>
      <c r="K1486" s="118">
        <f t="shared" si="707"/>
        <v>11</v>
      </c>
      <c r="L1486" s="8">
        <f t="shared" si="719"/>
        <v>1.00433941</v>
      </c>
      <c r="M1486" s="119">
        <f t="shared" si="706"/>
        <v>1.0083006699999999</v>
      </c>
      <c r="N1486" s="119">
        <f t="shared" si="700"/>
        <v>1.4724232352175874</v>
      </c>
      <c r="O1486" s="112">
        <f t="shared" si="705"/>
        <v>1.4788126800000001</v>
      </c>
      <c r="P1486" s="112">
        <f t="shared" si="711"/>
        <v>0</v>
      </c>
      <c r="Q1486" s="162">
        <f t="shared" si="722"/>
        <v>0</v>
      </c>
      <c r="R1486" s="30">
        <f t="shared" si="723"/>
        <v>0</v>
      </c>
      <c r="S1486" s="112">
        <f t="shared" si="702"/>
        <v>0</v>
      </c>
      <c r="T1486" s="122">
        <f t="shared" si="720"/>
        <v>0.20100000000000001</v>
      </c>
      <c r="U1486" s="120">
        <f t="shared" si="701"/>
        <v>11</v>
      </c>
      <c r="V1486" s="120">
        <v>252</v>
      </c>
      <c r="W1486" s="119">
        <f t="shared" si="712"/>
        <v>1.008026885</v>
      </c>
      <c r="X1486" s="112">
        <f t="shared" si="713"/>
        <v>0</v>
      </c>
      <c r="Y1486" s="112">
        <f t="shared" si="714"/>
        <v>0</v>
      </c>
      <c r="Z1486" s="125" t="str">
        <f t="shared" si="724"/>
        <v>A+J=</v>
      </c>
      <c r="AA1486" s="117">
        <f t="shared" si="725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4"/>
      <c r="DO1486" s="1"/>
      <c r="DP1486" s="1"/>
      <c r="DQ1486" s="1"/>
      <c r="DR1486" s="1"/>
      <c r="DS1486" s="1"/>
      <c r="DT1486" s="1"/>
    </row>
    <row r="1487" spans="1:124" ht="12.75" x14ac:dyDescent="0.2">
      <c r="A1487" s="111">
        <f t="shared" si="715"/>
        <v>45752</v>
      </c>
      <c r="B1487" s="112">
        <f t="shared" si="708"/>
        <v>0</v>
      </c>
      <c r="C1487" s="112">
        <f t="shared" si="721"/>
        <v>0</v>
      </c>
      <c r="D1487" s="113">
        <f t="shared" si="716"/>
        <v>5692.31</v>
      </c>
      <c r="E1487" s="114">
        <f t="shared" si="703"/>
        <v>5739.56</v>
      </c>
      <c r="F1487" s="115">
        <f t="shared" si="704"/>
        <v>45708</v>
      </c>
      <c r="G1487" s="116">
        <f t="shared" si="709"/>
        <v>8.3006723105383262E-3</v>
      </c>
      <c r="H1487" s="117">
        <f t="shared" si="717"/>
        <v>45769</v>
      </c>
      <c r="I1487" s="117">
        <f t="shared" si="710"/>
        <v>45769</v>
      </c>
      <c r="J1487" s="118">
        <f t="shared" si="718"/>
        <v>21</v>
      </c>
      <c r="K1487" s="118">
        <f t="shared" si="707"/>
        <v>12</v>
      </c>
      <c r="L1487" s="8">
        <f t="shared" si="719"/>
        <v>1.0047348300000001</v>
      </c>
      <c r="M1487" s="119">
        <f t="shared" si="706"/>
        <v>1.0083006699999999</v>
      </c>
      <c r="N1487" s="119">
        <f t="shared" si="700"/>
        <v>1.4724232352175874</v>
      </c>
      <c r="O1487" s="112">
        <f t="shared" si="705"/>
        <v>1.4793949</v>
      </c>
      <c r="P1487" s="112">
        <f t="shared" si="711"/>
        <v>0</v>
      </c>
      <c r="Q1487" s="162">
        <f t="shared" si="722"/>
        <v>0</v>
      </c>
      <c r="R1487" s="30">
        <f t="shared" si="723"/>
        <v>0</v>
      </c>
      <c r="S1487" s="112">
        <f t="shared" si="702"/>
        <v>0</v>
      </c>
      <c r="T1487" s="122">
        <f t="shared" si="720"/>
        <v>0.20100000000000001</v>
      </c>
      <c r="U1487" s="120">
        <f t="shared" si="701"/>
        <v>12</v>
      </c>
      <c r="V1487" s="120">
        <v>252</v>
      </c>
      <c r="W1487" s="119">
        <f t="shared" si="712"/>
        <v>1.008759789</v>
      </c>
      <c r="X1487" s="112">
        <f t="shared" si="713"/>
        <v>0</v>
      </c>
      <c r="Y1487" s="112">
        <f t="shared" si="714"/>
        <v>0</v>
      </c>
      <c r="Z1487" s="125" t="str">
        <f t="shared" si="724"/>
        <v>A+J=</v>
      </c>
      <c r="AA1487" s="117">
        <f t="shared" si="725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4"/>
      <c r="DO1487" s="1"/>
      <c r="DP1487" s="1"/>
      <c r="DQ1487" s="1"/>
      <c r="DR1487" s="1"/>
      <c r="DS1487" s="1"/>
      <c r="DT1487" s="1"/>
    </row>
    <row r="1488" spans="1:124" ht="12.75" x14ac:dyDescent="0.2">
      <c r="A1488" s="111">
        <f t="shared" si="715"/>
        <v>45753</v>
      </c>
      <c r="B1488" s="112">
        <f t="shared" si="708"/>
        <v>0</v>
      </c>
      <c r="C1488" s="112">
        <f t="shared" si="721"/>
        <v>0</v>
      </c>
      <c r="D1488" s="113">
        <f t="shared" si="716"/>
        <v>5692.31</v>
      </c>
      <c r="E1488" s="114">
        <f t="shared" si="703"/>
        <v>5739.56</v>
      </c>
      <c r="F1488" s="115">
        <f t="shared" si="704"/>
        <v>45708</v>
      </c>
      <c r="G1488" s="116">
        <f t="shared" si="709"/>
        <v>8.3006723105383262E-3</v>
      </c>
      <c r="H1488" s="117">
        <f t="shared" si="717"/>
        <v>45769</v>
      </c>
      <c r="I1488" s="117">
        <f t="shared" si="710"/>
        <v>45769</v>
      </c>
      <c r="J1488" s="118">
        <f t="shared" si="718"/>
        <v>21</v>
      </c>
      <c r="K1488" s="118">
        <f t="shared" si="707"/>
        <v>12</v>
      </c>
      <c r="L1488" s="8">
        <f t="shared" si="719"/>
        <v>1.0047348300000001</v>
      </c>
      <c r="M1488" s="119">
        <f t="shared" si="706"/>
        <v>1.0083006699999999</v>
      </c>
      <c r="N1488" s="119">
        <f t="shared" si="700"/>
        <v>1.4724232352175874</v>
      </c>
      <c r="O1488" s="112">
        <f t="shared" si="705"/>
        <v>1.4793949</v>
      </c>
      <c r="P1488" s="112">
        <f t="shared" si="711"/>
        <v>0</v>
      </c>
      <c r="Q1488" s="162">
        <f t="shared" si="722"/>
        <v>0</v>
      </c>
      <c r="R1488" s="30">
        <f t="shared" si="723"/>
        <v>0</v>
      </c>
      <c r="S1488" s="112">
        <f t="shared" si="702"/>
        <v>0</v>
      </c>
      <c r="T1488" s="122">
        <f t="shared" si="720"/>
        <v>0.20100000000000001</v>
      </c>
      <c r="U1488" s="120">
        <f t="shared" si="701"/>
        <v>12</v>
      </c>
      <c r="V1488" s="120">
        <v>252</v>
      </c>
      <c r="W1488" s="119">
        <f t="shared" si="712"/>
        <v>1.008759789</v>
      </c>
      <c r="X1488" s="112">
        <f t="shared" si="713"/>
        <v>0</v>
      </c>
      <c r="Y1488" s="112">
        <f t="shared" si="714"/>
        <v>0</v>
      </c>
      <c r="Z1488" s="125" t="str">
        <f t="shared" si="724"/>
        <v>A+J=</v>
      </c>
      <c r="AA1488" s="117">
        <f t="shared" si="725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4"/>
      <c r="DO1488" s="1"/>
      <c r="DP1488" s="1"/>
      <c r="DQ1488" s="1"/>
      <c r="DR1488" s="1"/>
      <c r="DS1488" s="1"/>
      <c r="DT1488" s="1"/>
    </row>
    <row r="1489" spans="1:124" ht="12.75" x14ac:dyDescent="0.2">
      <c r="A1489" s="111">
        <f t="shared" si="715"/>
        <v>45754</v>
      </c>
      <c r="B1489" s="112">
        <f t="shared" si="708"/>
        <v>0</v>
      </c>
      <c r="C1489" s="112">
        <f t="shared" si="721"/>
        <v>0</v>
      </c>
      <c r="D1489" s="113">
        <f t="shared" si="716"/>
        <v>5692.31</v>
      </c>
      <c r="E1489" s="114">
        <f t="shared" si="703"/>
        <v>5739.56</v>
      </c>
      <c r="F1489" s="115">
        <f t="shared" si="704"/>
        <v>45708</v>
      </c>
      <c r="G1489" s="116">
        <f t="shared" si="709"/>
        <v>8.3006723105383262E-3</v>
      </c>
      <c r="H1489" s="117">
        <f t="shared" si="717"/>
        <v>45769</v>
      </c>
      <c r="I1489" s="117">
        <f t="shared" si="710"/>
        <v>45769</v>
      </c>
      <c r="J1489" s="118">
        <f t="shared" si="718"/>
        <v>21</v>
      </c>
      <c r="K1489" s="118">
        <f t="shared" si="707"/>
        <v>12</v>
      </c>
      <c r="L1489" s="8">
        <f t="shared" si="719"/>
        <v>1.0047348300000001</v>
      </c>
      <c r="M1489" s="119">
        <f t="shared" si="706"/>
        <v>1.0083006699999999</v>
      </c>
      <c r="N1489" s="119">
        <f t="shared" si="700"/>
        <v>1.4724232352175874</v>
      </c>
      <c r="O1489" s="112">
        <f t="shared" si="705"/>
        <v>1.4793949</v>
      </c>
      <c r="P1489" s="112">
        <f t="shared" si="711"/>
        <v>0</v>
      </c>
      <c r="Q1489" s="162">
        <f t="shared" si="722"/>
        <v>0</v>
      </c>
      <c r="R1489" s="30">
        <f t="shared" si="723"/>
        <v>0</v>
      </c>
      <c r="S1489" s="112">
        <f t="shared" si="702"/>
        <v>0</v>
      </c>
      <c r="T1489" s="122">
        <f t="shared" si="720"/>
        <v>0.20100000000000001</v>
      </c>
      <c r="U1489" s="120">
        <f t="shared" si="701"/>
        <v>12</v>
      </c>
      <c r="V1489" s="120">
        <v>252</v>
      </c>
      <c r="W1489" s="119">
        <f t="shared" si="712"/>
        <v>1.008759789</v>
      </c>
      <c r="X1489" s="112">
        <f t="shared" si="713"/>
        <v>0</v>
      </c>
      <c r="Y1489" s="112">
        <f t="shared" si="714"/>
        <v>0</v>
      </c>
      <c r="Z1489" s="125" t="str">
        <f t="shared" si="724"/>
        <v>A+J=</v>
      </c>
      <c r="AA1489" s="117">
        <f t="shared" si="725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4"/>
      <c r="DO1489" s="1"/>
      <c r="DP1489" s="1"/>
      <c r="DQ1489" s="1"/>
      <c r="DR1489" s="1"/>
      <c r="DS1489" s="1"/>
      <c r="DT1489" s="1"/>
    </row>
    <row r="1490" spans="1:124" ht="12.75" x14ac:dyDescent="0.2">
      <c r="A1490" s="111">
        <f t="shared" si="715"/>
        <v>45755</v>
      </c>
      <c r="B1490" s="112">
        <f t="shared" si="708"/>
        <v>0</v>
      </c>
      <c r="C1490" s="112">
        <f t="shared" si="721"/>
        <v>0</v>
      </c>
      <c r="D1490" s="113">
        <f t="shared" si="716"/>
        <v>5692.31</v>
      </c>
      <c r="E1490" s="114">
        <f t="shared" si="703"/>
        <v>5739.56</v>
      </c>
      <c r="F1490" s="115">
        <f t="shared" si="704"/>
        <v>45708</v>
      </c>
      <c r="G1490" s="116">
        <f t="shared" si="709"/>
        <v>8.3006723105383262E-3</v>
      </c>
      <c r="H1490" s="117">
        <f t="shared" si="717"/>
        <v>45769</v>
      </c>
      <c r="I1490" s="117">
        <f t="shared" si="710"/>
        <v>45769</v>
      </c>
      <c r="J1490" s="118">
        <f t="shared" si="718"/>
        <v>21</v>
      </c>
      <c r="K1490" s="118">
        <f t="shared" si="707"/>
        <v>13</v>
      </c>
      <c r="L1490" s="8">
        <f t="shared" si="719"/>
        <v>1.00513041</v>
      </c>
      <c r="M1490" s="119">
        <f t="shared" si="706"/>
        <v>1.0083006699999999</v>
      </c>
      <c r="N1490" s="119">
        <f t="shared" si="700"/>
        <v>1.4724232352175874</v>
      </c>
      <c r="O1490" s="112">
        <f t="shared" si="705"/>
        <v>1.4799773700000001</v>
      </c>
      <c r="P1490" s="112">
        <f t="shared" si="711"/>
        <v>0</v>
      </c>
      <c r="Q1490" s="162">
        <f t="shared" si="722"/>
        <v>0</v>
      </c>
      <c r="R1490" s="30">
        <f t="shared" si="723"/>
        <v>0</v>
      </c>
      <c r="S1490" s="112">
        <f t="shared" si="702"/>
        <v>0</v>
      </c>
      <c r="T1490" s="122">
        <f t="shared" si="720"/>
        <v>0.20100000000000001</v>
      </c>
      <c r="U1490" s="120">
        <f t="shared" si="701"/>
        <v>13</v>
      </c>
      <c r="V1490" s="120">
        <v>252</v>
      </c>
      <c r="W1490" s="119">
        <f t="shared" si="712"/>
        <v>1.009493226</v>
      </c>
      <c r="X1490" s="112">
        <f t="shared" si="713"/>
        <v>0</v>
      </c>
      <c r="Y1490" s="112">
        <f t="shared" si="714"/>
        <v>0</v>
      </c>
      <c r="Z1490" s="125" t="str">
        <f t="shared" si="724"/>
        <v>A+J=</v>
      </c>
      <c r="AA1490" s="117">
        <f t="shared" si="725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4"/>
      <c r="DO1490" s="1"/>
      <c r="DP1490" s="1"/>
      <c r="DQ1490" s="1"/>
      <c r="DR1490" s="1"/>
      <c r="DS1490" s="1"/>
      <c r="DT1490" s="1"/>
    </row>
    <row r="1491" spans="1:124" ht="12.75" x14ac:dyDescent="0.2">
      <c r="A1491" s="111">
        <f t="shared" si="715"/>
        <v>45756</v>
      </c>
      <c r="B1491" s="112">
        <f t="shared" si="708"/>
        <v>0</v>
      </c>
      <c r="C1491" s="112">
        <f t="shared" si="721"/>
        <v>0</v>
      </c>
      <c r="D1491" s="113">
        <f t="shared" si="716"/>
        <v>5692.31</v>
      </c>
      <c r="E1491" s="114">
        <f t="shared" si="703"/>
        <v>5739.56</v>
      </c>
      <c r="F1491" s="115">
        <f t="shared" si="704"/>
        <v>45708</v>
      </c>
      <c r="G1491" s="116">
        <f t="shared" si="709"/>
        <v>8.3006723105383262E-3</v>
      </c>
      <c r="H1491" s="117">
        <f t="shared" si="717"/>
        <v>45769</v>
      </c>
      <c r="I1491" s="117">
        <f t="shared" si="710"/>
        <v>45769</v>
      </c>
      <c r="J1491" s="118">
        <f t="shared" si="718"/>
        <v>21</v>
      </c>
      <c r="K1491" s="118">
        <f t="shared" si="707"/>
        <v>14</v>
      </c>
      <c r="L1491" s="8">
        <f t="shared" si="719"/>
        <v>1.0055261499999999</v>
      </c>
      <c r="M1491" s="119">
        <f t="shared" si="706"/>
        <v>1.0083006699999999</v>
      </c>
      <c r="N1491" s="119">
        <f t="shared" si="700"/>
        <v>1.4724232352175874</v>
      </c>
      <c r="O1491" s="112">
        <f t="shared" si="705"/>
        <v>1.48056006</v>
      </c>
      <c r="P1491" s="112">
        <f t="shared" si="711"/>
        <v>0</v>
      </c>
      <c r="Q1491" s="162">
        <f t="shared" si="722"/>
        <v>0</v>
      </c>
      <c r="R1491" s="30">
        <f t="shared" si="723"/>
        <v>0</v>
      </c>
      <c r="S1491" s="112">
        <f t="shared" si="702"/>
        <v>0</v>
      </c>
      <c r="T1491" s="122">
        <f t="shared" si="720"/>
        <v>0.20100000000000001</v>
      </c>
      <c r="U1491" s="120">
        <f t="shared" si="701"/>
        <v>14</v>
      </c>
      <c r="V1491" s="120">
        <v>252</v>
      </c>
      <c r="W1491" s="119">
        <f t="shared" si="712"/>
        <v>1.010227196</v>
      </c>
      <c r="X1491" s="112">
        <f t="shared" si="713"/>
        <v>0</v>
      </c>
      <c r="Y1491" s="112">
        <f t="shared" si="714"/>
        <v>0</v>
      </c>
      <c r="Z1491" s="125" t="str">
        <f t="shared" si="724"/>
        <v>A+J=</v>
      </c>
      <c r="AA1491" s="117">
        <f t="shared" si="725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4"/>
      <c r="DO1491" s="1"/>
      <c r="DP1491" s="1"/>
      <c r="DQ1491" s="1"/>
      <c r="DR1491" s="1"/>
      <c r="DS1491" s="1"/>
      <c r="DT1491" s="1"/>
    </row>
    <row r="1492" spans="1:124" ht="12.75" x14ac:dyDescent="0.2">
      <c r="A1492" s="111">
        <f t="shared" si="715"/>
        <v>45757</v>
      </c>
      <c r="B1492" s="112">
        <f t="shared" si="708"/>
        <v>0</v>
      </c>
      <c r="C1492" s="112">
        <f t="shared" si="721"/>
        <v>0</v>
      </c>
      <c r="D1492" s="113">
        <f t="shared" si="716"/>
        <v>5692.31</v>
      </c>
      <c r="E1492" s="114">
        <f t="shared" si="703"/>
        <v>5739.56</v>
      </c>
      <c r="F1492" s="115">
        <f t="shared" si="704"/>
        <v>45708</v>
      </c>
      <c r="G1492" s="116">
        <f t="shared" si="709"/>
        <v>8.3006723105383262E-3</v>
      </c>
      <c r="H1492" s="117">
        <f t="shared" si="717"/>
        <v>45769</v>
      </c>
      <c r="I1492" s="117">
        <f t="shared" si="710"/>
        <v>45769</v>
      </c>
      <c r="J1492" s="118">
        <f t="shared" si="718"/>
        <v>21</v>
      </c>
      <c r="K1492" s="118">
        <f t="shared" si="707"/>
        <v>15</v>
      </c>
      <c r="L1492" s="8">
        <f t="shared" si="719"/>
        <v>1.00592204</v>
      </c>
      <c r="M1492" s="119">
        <f t="shared" si="706"/>
        <v>1.0083006699999999</v>
      </c>
      <c r="N1492" s="119">
        <f t="shared" si="700"/>
        <v>1.4724232352175874</v>
      </c>
      <c r="O1492" s="112">
        <f t="shared" si="705"/>
        <v>1.48114298</v>
      </c>
      <c r="P1492" s="112">
        <f t="shared" si="711"/>
        <v>0</v>
      </c>
      <c r="Q1492" s="162">
        <f t="shared" si="722"/>
        <v>0</v>
      </c>
      <c r="R1492" s="30">
        <f t="shared" si="723"/>
        <v>0</v>
      </c>
      <c r="S1492" s="112">
        <f t="shared" si="702"/>
        <v>0</v>
      </c>
      <c r="T1492" s="122">
        <f t="shared" si="720"/>
        <v>0.20100000000000001</v>
      </c>
      <c r="U1492" s="120">
        <f t="shared" si="701"/>
        <v>15</v>
      </c>
      <c r="V1492" s="120">
        <v>252</v>
      </c>
      <c r="W1492" s="119">
        <f t="shared" si="712"/>
        <v>1.0109617</v>
      </c>
      <c r="X1492" s="112">
        <f t="shared" si="713"/>
        <v>0</v>
      </c>
      <c r="Y1492" s="112">
        <f t="shared" si="714"/>
        <v>0</v>
      </c>
      <c r="Z1492" s="125" t="str">
        <f t="shared" si="724"/>
        <v>A+J=</v>
      </c>
      <c r="AA1492" s="117">
        <f t="shared" si="725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4"/>
      <c r="DO1492" s="1"/>
      <c r="DP1492" s="1"/>
      <c r="DQ1492" s="1"/>
      <c r="DR1492" s="1"/>
      <c r="DS1492" s="1"/>
      <c r="DT1492" s="1"/>
    </row>
    <row r="1493" spans="1:124" ht="12.75" x14ac:dyDescent="0.2">
      <c r="A1493" s="111">
        <f t="shared" si="715"/>
        <v>45758</v>
      </c>
      <c r="B1493" s="112">
        <f t="shared" si="708"/>
        <v>0</v>
      </c>
      <c r="C1493" s="112">
        <f t="shared" si="721"/>
        <v>0</v>
      </c>
      <c r="D1493" s="113">
        <f t="shared" si="716"/>
        <v>5692.31</v>
      </c>
      <c r="E1493" s="114">
        <f t="shared" si="703"/>
        <v>5739.56</v>
      </c>
      <c r="F1493" s="115">
        <f t="shared" si="704"/>
        <v>45708</v>
      </c>
      <c r="G1493" s="116">
        <f t="shared" si="709"/>
        <v>8.3006723105383262E-3</v>
      </c>
      <c r="H1493" s="117">
        <f t="shared" si="717"/>
        <v>45769</v>
      </c>
      <c r="I1493" s="117">
        <f t="shared" si="710"/>
        <v>45769</v>
      </c>
      <c r="J1493" s="118">
        <f t="shared" si="718"/>
        <v>21</v>
      </c>
      <c r="K1493" s="118">
        <f t="shared" si="707"/>
        <v>16</v>
      </c>
      <c r="L1493" s="8">
        <f t="shared" si="719"/>
        <v>1.0063180899999999</v>
      </c>
      <c r="M1493" s="119">
        <f t="shared" si="706"/>
        <v>1.0083006699999999</v>
      </c>
      <c r="N1493" s="119">
        <f t="shared" si="700"/>
        <v>1.4724232352175874</v>
      </c>
      <c r="O1493" s="112">
        <f t="shared" si="705"/>
        <v>1.48172613</v>
      </c>
      <c r="P1493" s="112">
        <f t="shared" si="711"/>
        <v>0</v>
      </c>
      <c r="Q1493" s="162">
        <f t="shared" si="722"/>
        <v>0</v>
      </c>
      <c r="R1493" s="30">
        <f t="shared" si="723"/>
        <v>0</v>
      </c>
      <c r="S1493" s="112">
        <f t="shared" si="702"/>
        <v>0</v>
      </c>
      <c r="T1493" s="122">
        <f t="shared" si="720"/>
        <v>0.20100000000000001</v>
      </c>
      <c r="U1493" s="120">
        <f t="shared" si="701"/>
        <v>16</v>
      </c>
      <c r="V1493" s="120">
        <v>252</v>
      </c>
      <c r="W1493" s="119">
        <f t="shared" si="712"/>
        <v>1.0116967379999999</v>
      </c>
      <c r="X1493" s="112">
        <f t="shared" si="713"/>
        <v>0</v>
      </c>
      <c r="Y1493" s="112">
        <f t="shared" si="714"/>
        <v>0</v>
      </c>
      <c r="Z1493" s="125" t="str">
        <f t="shared" si="724"/>
        <v>A+J=</v>
      </c>
      <c r="AA1493" s="117">
        <f t="shared" si="725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4"/>
      <c r="DO1493" s="1"/>
      <c r="DP1493" s="1"/>
      <c r="DQ1493" s="1"/>
      <c r="DR1493" s="1"/>
      <c r="DS1493" s="1"/>
      <c r="DT1493" s="1"/>
    </row>
    <row r="1494" spans="1:124" ht="12.75" x14ac:dyDescent="0.2">
      <c r="A1494" s="111">
        <f t="shared" si="715"/>
        <v>45759</v>
      </c>
      <c r="B1494" s="112">
        <f t="shared" si="708"/>
        <v>0</v>
      </c>
      <c r="C1494" s="112">
        <f t="shared" si="721"/>
        <v>0</v>
      </c>
      <c r="D1494" s="113">
        <f t="shared" si="716"/>
        <v>5692.31</v>
      </c>
      <c r="E1494" s="114">
        <f t="shared" si="703"/>
        <v>5739.56</v>
      </c>
      <c r="F1494" s="115">
        <f t="shared" si="704"/>
        <v>45708</v>
      </c>
      <c r="G1494" s="116">
        <f t="shared" si="709"/>
        <v>8.3006723105383262E-3</v>
      </c>
      <c r="H1494" s="117">
        <f t="shared" si="717"/>
        <v>45769</v>
      </c>
      <c r="I1494" s="117">
        <f t="shared" si="710"/>
        <v>45769</v>
      </c>
      <c r="J1494" s="118">
        <f t="shared" si="718"/>
        <v>21</v>
      </c>
      <c r="K1494" s="118">
        <f t="shared" si="707"/>
        <v>17</v>
      </c>
      <c r="L1494" s="8">
        <f t="shared" si="719"/>
        <v>1.0067142899999999</v>
      </c>
      <c r="M1494" s="119">
        <f t="shared" si="706"/>
        <v>1.0083006699999999</v>
      </c>
      <c r="N1494" s="119">
        <f t="shared" si="700"/>
        <v>1.4724232352175874</v>
      </c>
      <c r="O1494" s="112">
        <f t="shared" si="705"/>
        <v>1.4823095100000001</v>
      </c>
      <c r="P1494" s="112">
        <f t="shared" si="711"/>
        <v>0</v>
      </c>
      <c r="Q1494" s="162">
        <f t="shared" si="722"/>
        <v>0</v>
      </c>
      <c r="R1494" s="30">
        <f t="shared" si="723"/>
        <v>0</v>
      </c>
      <c r="S1494" s="112">
        <f t="shared" si="702"/>
        <v>0</v>
      </c>
      <c r="T1494" s="122">
        <f t="shared" si="720"/>
        <v>0.20100000000000001</v>
      </c>
      <c r="U1494" s="120">
        <f t="shared" si="701"/>
        <v>17</v>
      </c>
      <c r="V1494" s="120">
        <v>252</v>
      </c>
      <c r="W1494" s="119">
        <f t="shared" si="712"/>
        <v>1.0124323099999999</v>
      </c>
      <c r="X1494" s="112">
        <f t="shared" si="713"/>
        <v>0</v>
      </c>
      <c r="Y1494" s="112">
        <f t="shared" si="714"/>
        <v>0</v>
      </c>
      <c r="Z1494" s="125" t="str">
        <f t="shared" si="724"/>
        <v>A+J=</v>
      </c>
      <c r="AA1494" s="117">
        <f t="shared" si="725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4"/>
      <c r="DO1494" s="1"/>
      <c r="DP1494" s="1"/>
      <c r="DQ1494" s="1"/>
      <c r="DR1494" s="1"/>
      <c r="DS1494" s="1"/>
      <c r="DT1494" s="1"/>
    </row>
    <row r="1495" spans="1:124" ht="12.75" x14ac:dyDescent="0.2">
      <c r="A1495" s="111">
        <f t="shared" si="715"/>
        <v>45760</v>
      </c>
      <c r="B1495" s="112">
        <f t="shared" si="708"/>
        <v>0</v>
      </c>
      <c r="C1495" s="112">
        <f t="shared" si="721"/>
        <v>0</v>
      </c>
      <c r="D1495" s="113">
        <f t="shared" si="716"/>
        <v>5692.31</v>
      </c>
      <c r="E1495" s="114">
        <f t="shared" si="703"/>
        <v>5739.56</v>
      </c>
      <c r="F1495" s="115">
        <f t="shared" si="704"/>
        <v>45708</v>
      </c>
      <c r="G1495" s="116">
        <f t="shared" si="709"/>
        <v>8.3006723105383262E-3</v>
      </c>
      <c r="H1495" s="117">
        <f t="shared" si="717"/>
        <v>45769</v>
      </c>
      <c r="I1495" s="117">
        <f t="shared" si="710"/>
        <v>45769</v>
      </c>
      <c r="J1495" s="118">
        <f t="shared" si="718"/>
        <v>21</v>
      </c>
      <c r="K1495" s="118">
        <f t="shared" si="707"/>
        <v>17</v>
      </c>
      <c r="L1495" s="8">
        <f t="shared" si="719"/>
        <v>1.0067142899999999</v>
      </c>
      <c r="M1495" s="119">
        <f t="shared" si="706"/>
        <v>1.0083006699999999</v>
      </c>
      <c r="N1495" s="119">
        <f t="shared" si="700"/>
        <v>1.4724232352175874</v>
      </c>
      <c r="O1495" s="112">
        <f t="shared" si="705"/>
        <v>1.4823095100000001</v>
      </c>
      <c r="P1495" s="112">
        <f t="shared" si="711"/>
        <v>0</v>
      </c>
      <c r="Q1495" s="162">
        <f t="shared" si="722"/>
        <v>0</v>
      </c>
      <c r="R1495" s="30">
        <f t="shared" si="723"/>
        <v>0</v>
      </c>
      <c r="S1495" s="112">
        <f t="shared" si="702"/>
        <v>0</v>
      </c>
      <c r="T1495" s="122">
        <f t="shared" si="720"/>
        <v>0.20100000000000001</v>
      </c>
      <c r="U1495" s="120">
        <f t="shared" si="701"/>
        <v>17</v>
      </c>
      <c r="V1495" s="120">
        <v>252</v>
      </c>
      <c r="W1495" s="119">
        <f t="shared" si="712"/>
        <v>1.0124323099999999</v>
      </c>
      <c r="X1495" s="112">
        <f t="shared" si="713"/>
        <v>0</v>
      </c>
      <c r="Y1495" s="112">
        <f t="shared" si="714"/>
        <v>0</v>
      </c>
      <c r="Z1495" s="125" t="str">
        <f t="shared" si="724"/>
        <v>A+J=</v>
      </c>
      <c r="AA1495" s="117">
        <f t="shared" si="725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4"/>
      <c r="DO1495" s="1"/>
      <c r="DP1495" s="1"/>
      <c r="DQ1495" s="1"/>
      <c r="DR1495" s="1"/>
      <c r="DS1495" s="1"/>
      <c r="DT1495" s="1"/>
    </row>
    <row r="1496" spans="1:124" ht="12.75" x14ac:dyDescent="0.2">
      <c r="A1496" s="111">
        <f t="shared" si="715"/>
        <v>45761</v>
      </c>
      <c r="B1496" s="112">
        <f t="shared" si="708"/>
        <v>0</v>
      </c>
      <c r="C1496" s="112">
        <f t="shared" si="721"/>
        <v>0</v>
      </c>
      <c r="D1496" s="113">
        <f t="shared" si="716"/>
        <v>5692.31</v>
      </c>
      <c r="E1496" s="114">
        <f t="shared" si="703"/>
        <v>5739.56</v>
      </c>
      <c r="F1496" s="115">
        <f t="shared" si="704"/>
        <v>45708</v>
      </c>
      <c r="G1496" s="116">
        <f t="shared" si="709"/>
        <v>8.3006723105383262E-3</v>
      </c>
      <c r="H1496" s="117">
        <f t="shared" si="717"/>
        <v>45769</v>
      </c>
      <c r="I1496" s="117">
        <f t="shared" si="710"/>
        <v>45769</v>
      </c>
      <c r="J1496" s="118">
        <f t="shared" si="718"/>
        <v>21</v>
      </c>
      <c r="K1496" s="118">
        <f t="shared" si="707"/>
        <v>17</v>
      </c>
      <c r="L1496" s="8">
        <f t="shared" si="719"/>
        <v>1.0067142899999999</v>
      </c>
      <c r="M1496" s="119">
        <f t="shared" si="706"/>
        <v>1.0083006699999999</v>
      </c>
      <c r="N1496" s="119">
        <f t="shared" si="700"/>
        <v>1.4724232352175874</v>
      </c>
      <c r="O1496" s="112">
        <f t="shared" si="705"/>
        <v>1.4823095100000001</v>
      </c>
      <c r="P1496" s="112">
        <f t="shared" si="711"/>
        <v>0</v>
      </c>
      <c r="Q1496" s="162">
        <f t="shared" si="722"/>
        <v>0</v>
      </c>
      <c r="R1496" s="30">
        <f t="shared" si="723"/>
        <v>0</v>
      </c>
      <c r="S1496" s="112">
        <f t="shared" si="702"/>
        <v>0</v>
      </c>
      <c r="T1496" s="122">
        <f t="shared" si="720"/>
        <v>0.20100000000000001</v>
      </c>
      <c r="U1496" s="120">
        <f t="shared" si="701"/>
        <v>17</v>
      </c>
      <c r="V1496" s="120">
        <v>252</v>
      </c>
      <c r="W1496" s="119">
        <f t="shared" si="712"/>
        <v>1.0124323099999999</v>
      </c>
      <c r="X1496" s="112">
        <f t="shared" si="713"/>
        <v>0</v>
      </c>
      <c r="Y1496" s="112">
        <f t="shared" si="714"/>
        <v>0</v>
      </c>
      <c r="Z1496" s="125" t="str">
        <f t="shared" si="724"/>
        <v>A+J=</v>
      </c>
      <c r="AA1496" s="117">
        <f t="shared" si="725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4"/>
      <c r="DO1496" s="1"/>
      <c r="DP1496" s="1"/>
      <c r="DQ1496" s="1"/>
      <c r="DR1496" s="1"/>
      <c r="DS1496" s="1"/>
      <c r="DT1496" s="1"/>
    </row>
    <row r="1497" spans="1:124" ht="12.75" x14ac:dyDescent="0.2">
      <c r="A1497" s="111">
        <f t="shared" si="715"/>
        <v>45762</v>
      </c>
      <c r="B1497" s="112">
        <f t="shared" si="708"/>
        <v>0</v>
      </c>
      <c r="C1497" s="112">
        <f t="shared" si="721"/>
        <v>0</v>
      </c>
      <c r="D1497" s="113">
        <f t="shared" si="716"/>
        <v>5692.31</v>
      </c>
      <c r="E1497" s="114">
        <f t="shared" si="703"/>
        <v>5739.56</v>
      </c>
      <c r="F1497" s="115">
        <f t="shared" si="704"/>
        <v>45708</v>
      </c>
      <c r="G1497" s="116">
        <f t="shared" si="709"/>
        <v>8.3006723105383262E-3</v>
      </c>
      <c r="H1497" s="117">
        <f t="shared" si="717"/>
        <v>45769</v>
      </c>
      <c r="I1497" s="117">
        <f t="shared" si="710"/>
        <v>45769</v>
      </c>
      <c r="J1497" s="118">
        <f t="shared" si="718"/>
        <v>21</v>
      </c>
      <c r="K1497" s="118">
        <f t="shared" si="707"/>
        <v>18</v>
      </c>
      <c r="L1497" s="8">
        <f t="shared" si="719"/>
        <v>1.00711065</v>
      </c>
      <c r="M1497" s="119">
        <f t="shared" si="706"/>
        <v>1.0083006699999999</v>
      </c>
      <c r="N1497" s="119">
        <f t="shared" si="700"/>
        <v>1.4724232352175874</v>
      </c>
      <c r="O1497" s="112">
        <f t="shared" si="705"/>
        <v>1.48289312</v>
      </c>
      <c r="P1497" s="112">
        <f t="shared" si="711"/>
        <v>0</v>
      </c>
      <c r="Q1497" s="162">
        <f t="shared" si="722"/>
        <v>0</v>
      </c>
      <c r="R1497" s="30">
        <f t="shared" si="723"/>
        <v>0</v>
      </c>
      <c r="S1497" s="112">
        <f t="shared" si="702"/>
        <v>0</v>
      </c>
      <c r="T1497" s="122">
        <f t="shared" si="720"/>
        <v>0.20100000000000001</v>
      </c>
      <c r="U1497" s="120">
        <f t="shared" si="701"/>
        <v>18</v>
      </c>
      <c r="V1497" s="120">
        <v>252</v>
      </c>
      <c r="W1497" s="119">
        <f t="shared" si="712"/>
        <v>1.0131684169999999</v>
      </c>
      <c r="X1497" s="112">
        <f t="shared" si="713"/>
        <v>0</v>
      </c>
      <c r="Y1497" s="112">
        <f t="shared" si="714"/>
        <v>0</v>
      </c>
      <c r="Z1497" s="125" t="str">
        <f t="shared" si="724"/>
        <v>A+J=</v>
      </c>
      <c r="AA1497" s="117">
        <f t="shared" si="725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4"/>
      <c r="DO1497" s="1"/>
      <c r="DP1497" s="1"/>
      <c r="DQ1497" s="1"/>
      <c r="DR1497" s="1"/>
      <c r="DS1497" s="1"/>
      <c r="DT1497" s="1"/>
    </row>
    <row r="1498" spans="1:124" ht="12.75" x14ac:dyDescent="0.2">
      <c r="A1498" s="111">
        <f t="shared" si="715"/>
        <v>45763</v>
      </c>
      <c r="B1498" s="112">
        <f t="shared" si="708"/>
        <v>0</v>
      </c>
      <c r="C1498" s="112">
        <f t="shared" si="721"/>
        <v>0</v>
      </c>
      <c r="D1498" s="113">
        <f t="shared" si="716"/>
        <v>5692.31</v>
      </c>
      <c r="E1498" s="114">
        <f t="shared" si="703"/>
        <v>5739.56</v>
      </c>
      <c r="F1498" s="115">
        <f t="shared" si="704"/>
        <v>45708</v>
      </c>
      <c r="G1498" s="116">
        <f t="shared" si="709"/>
        <v>8.3006723105383262E-3</v>
      </c>
      <c r="H1498" s="117">
        <f t="shared" si="717"/>
        <v>45769</v>
      </c>
      <c r="I1498" s="117">
        <f t="shared" si="710"/>
        <v>45769</v>
      </c>
      <c r="J1498" s="118">
        <f t="shared" si="718"/>
        <v>21</v>
      </c>
      <c r="K1498" s="118">
        <f t="shared" si="707"/>
        <v>19</v>
      </c>
      <c r="L1498" s="8">
        <f t="shared" si="719"/>
        <v>1.00750717</v>
      </c>
      <c r="M1498" s="119">
        <f t="shared" si="706"/>
        <v>1.0083006699999999</v>
      </c>
      <c r="N1498" s="119">
        <f t="shared" si="700"/>
        <v>1.4724232352175874</v>
      </c>
      <c r="O1498" s="112">
        <f t="shared" si="705"/>
        <v>1.48347696</v>
      </c>
      <c r="P1498" s="112">
        <f t="shared" si="711"/>
        <v>0</v>
      </c>
      <c r="Q1498" s="162">
        <f t="shared" si="722"/>
        <v>0</v>
      </c>
      <c r="R1498" s="30">
        <f t="shared" si="723"/>
        <v>0</v>
      </c>
      <c r="S1498" s="112">
        <f t="shared" si="702"/>
        <v>0</v>
      </c>
      <c r="T1498" s="122">
        <f t="shared" si="720"/>
        <v>0.20100000000000001</v>
      </c>
      <c r="U1498" s="120">
        <f t="shared" si="701"/>
        <v>19</v>
      </c>
      <c r="V1498" s="120">
        <v>252</v>
      </c>
      <c r="W1498" s="119">
        <f t="shared" si="712"/>
        <v>1.0139050590000001</v>
      </c>
      <c r="X1498" s="112">
        <f t="shared" si="713"/>
        <v>0</v>
      </c>
      <c r="Y1498" s="112">
        <f t="shared" si="714"/>
        <v>0</v>
      </c>
      <c r="Z1498" s="125" t="str">
        <f t="shared" si="724"/>
        <v>A+J=</v>
      </c>
      <c r="AA1498" s="117">
        <f t="shared" si="725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4"/>
      <c r="DO1498" s="1"/>
      <c r="DP1498" s="1"/>
      <c r="DQ1498" s="1"/>
      <c r="DR1498" s="1"/>
      <c r="DS1498" s="1"/>
      <c r="DT1498" s="1"/>
    </row>
    <row r="1499" spans="1:124" ht="12.75" x14ac:dyDescent="0.2">
      <c r="A1499" s="111">
        <f t="shared" si="715"/>
        <v>45764</v>
      </c>
      <c r="B1499" s="112">
        <f t="shared" si="708"/>
        <v>0</v>
      </c>
      <c r="C1499" s="112">
        <f t="shared" si="721"/>
        <v>0</v>
      </c>
      <c r="D1499" s="113">
        <f t="shared" si="716"/>
        <v>5692.31</v>
      </c>
      <c r="E1499" s="114">
        <f t="shared" si="703"/>
        <v>5739.56</v>
      </c>
      <c r="F1499" s="115">
        <f t="shared" si="704"/>
        <v>45708</v>
      </c>
      <c r="G1499" s="116">
        <f t="shared" si="709"/>
        <v>8.3006723105383262E-3</v>
      </c>
      <c r="H1499" s="117">
        <f t="shared" si="717"/>
        <v>45769</v>
      </c>
      <c r="I1499" s="117">
        <f t="shared" si="710"/>
        <v>45769</v>
      </c>
      <c r="J1499" s="118">
        <f t="shared" si="718"/>
        <v>21</v>
      </c>
      <c r="K1499" s="118">
        <f t="shared" si="707"/>
        <v>20</v>
      </c>
      <c r="L1499" s="8">
        <f t="shared" si="719"/>
        <v>1.00790384</v>
      </c>
      <c r="M1499" s="119">
        <f t="shared" si="706"/>
        <v>1.0083006699999999</v>
      </c>
      <c r="N1499" s="119">
        <f t="shared" si="700"/>
        <v>1.4724232352175874</v>
      </c>
      <c r="O1499" s="112">
        <f t="shared" si="705"/>
        <v>1.4840610299999999</v>
      </c>
      <c r="P1499" s="112">
        <f t="shared" si="711"/>
        <v>0</v>
      </c>
      <c r="Q1499" s="162">
        <f t="shared" si="722"/>
        <v>0</v>
      </c>
      <c r="R1499" s="30">
        <f t="shared" si="723"/>
        <v>0</v>
      </c>
      <c r="S1499" s="112">
        <f t="shared" si="702"/>
        <v>0</v>
      </c>
      <c r="T1499" s="122">
        <f t="shared" si="720"/>
        <v>0.20100000000000001</v>
      </c>
      <c r="U1499" s="120">
        <f t="shared" si="701"/>
        <v>20</v>
      </c>
      <c r="V1499" s="120">
        <v>252</v>
      </c>
      <c r="W1499" s="119">
        <f t="shared" si="712"/>
        <v>1.0146422369999999</v>
      </c>
      <c r="X1499" s="112">
        <f t="shared" si="713"/>
        <v>0</v>
      </c>
      <c r="Y1499" s="112">
        <f t="shared" si="714"/>
        <v>0</v>
      </c>
      <c r="Z1499" s="125" t="str">
        <f t="shared" si="724"/>
        <v>A+J=</v>
      </c>
      <c r="AA1499" s="117">
        <f t="shared" si="725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4"/>
      <c r="DO1499" s="1"/>
      <c r="DP1499" s="1"/>
      <c r="DQ1499" s="1"/>
      <c r="DR1499" s="1"/>
      <c r="DS1499" s="1"/>
      <c r="DT1499" s="1"/>
    </row>
    <row r="1500" spans="1:124" ht="12.75" x14ac:dyDescent="0.2">
      <c r="A1500" s="111">
        <f t="shared" si="715"/>
        <v>45765</v>
      </c>
      <c r="B1500" s="112">
        <f t="shared" si="708"/>
        <v>0</v>
      </c>
      <c r="C1500" s="112">
        <f t="shared" si="721"/>
        <v>0</v>
      </c>
      <c r="D1500" s="113">
        <f t="shared" si="716"/>
        <v>5692.31</v>
      </c>
      <c r="E1500" s="114">
        <f t="shared" si="703"/>
        <v>5739.56</v>
      </c>
      <c r="F1500" s="115">
        <f t="shared" si="704"/>
        <v>45708</v>
      </c>
      <c r="G1500" s="116">
        <f t="shared" si="709"/>
        <v>8.3006723105383262E-3</v>
      </c>
      <c r="H1500" s="117">
        <f t="shared" si="717"/>
        <v>45769</v>
      </c>
      <c r="I1500" s="117">
        <f t="shared" si="710"/>
        <v>45769</v>
      </c>
      <c r="J1500" s="118">
        <f t="shared" si="718"/>
        <v>21</v>
      </c>
      <c r="K1500" s="118">
        <f t="shared" si="707"/>
        <v>21</v>
      </c>
      <c r="L1500" s="8">
        <f t="shared" si="719"/>
        <v>1.0083006699999999</v>
      </c>
      <c r="M1500" s="119">
        <f t="shared" si="706"/>
        <v>1.0083006699999999</v>
      </c>
      <c r="N1500" s="119">
        <f t="shared" si="700"/>
        <v>1.4724232352175874</v>
      </c>
      <c r="O1500" s="112">
        <f t="shared" si="705"/>
        <v>1.48464533</v>
      </c>
      <c r="P1500" s="112">
        <f t="shared" si="711"/>
        <v>0</v>
      </c>
      <c r="Q1500" s="162">
        <f t="shared" si="722"/>
        <v>0</v>
      </c>
      <c r="R1500" s="30">
        <f t="shared" si="723"/>
        <v>0</v>
      </c>
      <c r="S1500" s="112">
        <f t="shared" si="702"/>
        <v>0</v>
      </c>
      <c r="T1500" s="122">
        <f t="shared" si="720"/>
        <v>0.20100000000000001</v>
      </c>
      <c r="U1500" s="120">
        <f t="shared" si="701"/>
        <v>21</v>
      </c>
      <c r="V1500" s="120">
        <v>252</v>
      </c>
      <c r="W1500" s="119">
        <f t="shared" si="712"/>
        <v>1.0153799509999999</v>
      </c>
      <c r="X1500" s="112">
        <f t="shared" si="713"/>
        <v>0</v>
      </c>
      <c r="Y1500" s="112">
        <f t="shared" si="714"/>
        <v>0</v>
      </c>
      <c r="Z1500" s="125" t="str">
        <f t="shared" si="724"/>
        <v>A+J=</v>
      </c>
      <c r="AA1500" s="117">
        <f t="shared" si="725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4"/>
      <c r="DO1500" s="1"/>
      <c r="DP1500" s="1"/>
      <c r="DQ1500" s="1"/>
      <c r="DR1500" s="1"/>
      <c r="DS1500" s="1"/>
      <c r="DT1500" s="1"/>
    </row>
    <row r="1501" spans="1:124" ht="12.75" x14ac:dyDescent="0.2">
      <c r="A1501" s="111">
        <f t="shared" si="715"/>
        <v>45766</v>
      </c>
      <c r="B1501" s="112">
        <f t="shared" si="708"/>
        <v>0</v>
      </c>
      <c r="C1501" s="112">
        <f t="shared" si="721"/>
        <v>0</v>
      </c>
      <c r="D1501" s="113">
        <f t="shared" si="716"/>
        <v>5692.31</v>
      </c>
      <c r="E1501" s="114">
        <f t="shared" si="703"/>
        <v>5739.56</v>
      </c>
      <c r="F1501" s="115">
        <f t="shared" si="704"/>
        <v>45708</v>
      </c>
      <c r="G1501" s="116">
        <f t="shared" si="709"/>
        <v>8.3006723105383262E-3</v>
      </c>
      <c r="H1501" s="117">
        <f t="shared" si="717"/>
        <v>45769</v>
      </c>
      <c r="I1501" s="117">
        <f t="shared" si="710"/>
        <v>45769</v>
      </c>
      <c r="J1501" s="118">
        <f t="shared" si="718"/>
        <v>21</v>
      </c>
      <c r="K1501" s="118">
        <f t="shared" si="707"/>
        <v>21</v>
      </c>
      <c r="L1501" s="8">
        <f t="shared" si="719"/>
        <v>1.0083006699999999</v>
      </c>
      <c r="M1501" s="119">
        <f t="shared" si="706"/>
        <v>1.0083006699999999</v>
      </c>
      <c r="N1501" s="119">
        <f t="shared" si="700"/>
        <v>1.4724232352175874</v>
      </c>
      <c r="O1501" s="112">
        <f t="shared" si="705"/>
        <v>1.48464533</v>
      </c>
      <c r="P1501" s="112">
        <f t="shared" si="711"/>
        <v>0</v>
      </c>
      <c r="Q1501" s="162">
        <f t="shared" si="722"/>
        <v>0</v>
      </c>
      <c r="R1501" s="30">
        <f t="shared" si="723"/>
        <v>0</v>
      </c>
      <c r="S1501" s="112">
        <f t="shared" si="702"/>
        <v>0</v>
      </c>
      <c r="T1501" s="122">
        <f t="shared" si="720"/>
        <v>0.20100000000000001</v>
      </c>
      <c r="U1501" s="120">
        <f t="shared" si="701"/>
        <v>21</v>
      </c>
      <c r="V1501" s="120">
        <v>252</v>
      </c>
      <c r="W1501" s="119">
        <f t="shared" si="712"/>
        <v>1.0153799509999999</v>
      </c>
      <c r="X1501" s="112">
        <f t="shared" si="713"/>
        <v>0</v>
      </c>
      <c r="Y1501" s="112">
        <f t="shared" si="714"/>
        <v>0</v>
      </c>
      <c r="Z1501" s="125" t="str">
        <f t="shared" si="724"/>
        <v>A+J=</v>
      </c>
      <c r="AA1501" s="117">
        <f t="shared" si="725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4"/>
      <c r="DO1501" s="1"/>
      <c r="DP1501" s="1"/>
      <c r="DQ1501" s="1"/>
      <c r="DR1501" s="1"/>
      <c r="DS1501" s="1"/>
      <c r="DT1501" s="1"/>
    </row>
    <row r="1502" spans="1:124" ht="12.75" x14ac:dyDescent="0.2">
      <c r="A1502" s="111">
        <f t="shared" si="715"/>
        <v>45767</v>
      </c>
      <c r="B1502" s="112">
        <f t="shared" si="708"/>
        <v>0</v>
      </c>
      <c r="C1502" s="112">
        <f t="shared" si="721"/>
        <v>0</v>
      </c>
      <c r="D1502" s="113">
        <f t="shared" si="716"/>
        <v>5692.31</v>
      </c>
      <c r="E1502" s="114">
        <f t="shared" si="703"/>
        <v>5739.56</v>
      </c>
      <c r="F1502" s="115">
        <f t="shared" si="704"/>
        <v>45708</v>
      </c>
      <c r="G1502" s="116">
        <f t="shared" si="709"/>
        <v>8.3006723105383262E-3</v>
      </c>
      <c r="H1502" s="117">
        <f t="shared" si="717"/>
        <v>45797</v>
      </c>
      <c r="I1502" s="117">
        <f t="shared" si="710"/>
        <v>45769</v>
      </c>
      <c r="J1502" s="118">
        <f t="shared" si="718"/>
        <v>21</v>
      </c>
      <c r="K1502" s="118">
        <f t="shared" si="707"/>
        <v>21</v>
      </c>
      <c r="L1502" s="8">
        <f t="shared" si="719"/>
        <v>1.0083006699999999</v>
      </c>
      <c r="M1502" s="119">
        <f t="shared" si="706"/>
        <v>1.0083006699999999</v>
      </c>
      <c r="N1502" s="119">
        <f t="shared" si="700"/>
        <v>1.4724232352175874</v>
      </c>
      <c r="O1502" s="112">
        <f t="shared" si="705"/>
        <v>1.48464533</v>
      </c>
      <c r="P1502" s="112">
        <f t="shared" si="711"/>
        <v>0</v>
      </c>
      <c r="Q1502" s="162">
        <f t="shared" si="722"/>
        <v>0</v>
      </c>
      <c r="R1502" s="30">
        <f t="shared" si="723"/>
        <v>0</v>
      </c>
      <c r="S1502" s="112">
        <f t="shared" si="702"/>
        <v>0</v>
      </c>
      <c r="T1502" s="122">
        <f t="shared" si="720"/>
        <v>0.20100000000000001</v>
      </c>
      <c r="U1502" s="120">
        <f t="shared" si="701"/>
        <v>21</v>
      </c>
      <c r="V1502" s="120">
        <v>252</v>
      </c>
      <c r="W1502" s="119">
        <f t="shared" si="712"/>
        <v>1.0153799509999999</v>
      </c>
      <c r="X1502" s="112">
        <f t="shared" si="713"/>
        <v>0</v>
      </c>
      <c r="Y1502" s="112">
        <f t="shared" si="714"/>
        <v>0</v>
      </c>
      <c r="Z1502" s="125" t="str">
        <f t="shared" si="724"/>
        <v>A+J=</v>
      </c>
      <c r="AA1502" s="117">
        <f t="shared" si="725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4"/>
      <c r="DO1502" s="1"/>
      <c r="DP1502" s="1"/>
      <c r="DQ1502" s="1"/>
      <c r="DR1502" s="1"/>
      <c r="DS1502" s="1"/>
      <c r="DT1502" s="1"/>
    </row>
    <row r="1503" spans="1:124" ht="12.75" x14ac:dyDescent="0.2">
      <c r="A1503" s="111">
        <f t="shared" si="715"/>
        <v>45768</v>
      </c>
      <c r="B1503" s="112">
        <f t="shared" si="708"/>
        <v>0</v>
      </c>
      <c r="C1503" s="112">
        <f t="shared" si="721"/>
        <v>0</v>
      </c>
      <c r="D1503" s="113">
        <f t="shared" si="716"/>
        <v>5692.31</v>
      </c>
      <c r="E1503" s="114">
        <f t="shared" si="703"/>
        <v>5739.56</v>
      </c>
      <c r="F1503" s="115">
        <f t="shared" si="704"/>
        <v>45708</v>
      </c>
      <c r="G1503" s="116">
        <f t="shared" si="709"/>
        <v>8.3006723105383262E-3</v>
      </c>
      <c r="H1503" s="117">
        <f t="shared" si="717"/>
        <v>45797</v>
      </c>
      <c r="I1503" s="117">
        <f t="shared" si="710"/>
        <v>45769</v>
      </c>
      <c r="J1503" s="118">
        <f t="shared" si="718"/>
        <v>21</v>
      </c>
      <c r="K1503" s="118">
        <f t="shared" si="707"/>
        <v>21</v>
      </c>
      <c r="L1503" s="8">
        <f t="shared" si="719"/>
        <v>1.0083006699999999</v>
      </c>
      <c r="M1503" s="119">
        <f t="shared" si="706"/>
        <v>1.0083006699999999</v>
      </c>
      <c r="N1503" s="119">
        <f t="shared" ref="N1503:N1532" si="726">IF(I1503&gt;I1502,N1502*M1503,N1502)</f>
        <v>1.4724232352175874</v>
      </c>
      <c r="O1503" s="112">
        <f t="shared" si="705"/>
        <v>1.48464533</v>
      </c>
      <c r="P1503" s="112">
        <f t="shared" si="711"/>
        <v>0</v>
      </c>
      <c r="Q1503" s="162">
        <f t="shared" si="722"/>
        <v>0</v>
      </c>
      <c r="R1503" s="30">
        <f t="shared" si="723"/>
        <v>0</v>
      </c>
      <c r="S1503" s="112">
        <f t="shared" si="702"/>
        <v>0</v>
      </c>
      <c r="T1503" s="122">
        <f t="shared" si="720"/>
        <v>0.20100000000000001</v>
      </c>
      <c r="U1503" s="120">
        <f t="shared" si="701"/>
        <v>21</v>
      </c>
      <c r="V1503" s="120">
        <v>252</v>
      </c>
      <c r="W1503" s="119">
        <f t="shared" si="712"/>
        <v>1.0153799509999999</v>
      </c>
      <c r="X1503" s="112">
        <f t="shared" si="713"/>
        <v>0</v>
      </c>
      <c r="Y1503" s="112">
        <f t="shared" si="714"/>
        <v>0</v>
      </c>
      <c r="Z1503" s="125" t="str">
        <f t="shared" si="724"/>
        <v>A+J=</v>
      </c>
      <c r="AA1503" s="117">
        <f t="shared" si="725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4"/>
      <c r="DO1503" s="1"/>
      <c r="DP1503" s="1"/>
      <c r="DQ1503" s="1"/>
      <c r="DR1503" s="1"/>
      <c r="DS1503" s="1"/>
      <c r="DT1503" s="1"/>
    </row>
    <row r="1504" spans="1:124" ht="12.75" x14ac:dyDescent="0.2">
      <c r="A1504" s="111">
        <f t="shared" si="715"/>
        <v>45769</v>
      </c>
      <c r="B1504" s="112">
        <f t="shared" si="708"/>
        <v>0</v>
      </c>
      <c r="C1504" s="112">
        <f t="shared" si="721"/>
        <v>0</v>
      </c>
      <c r="D1504" s="113">
        <f t="shared" si="716"/>
        <v>5692.31</v>
      </c>
      <c r="E1504" s="114">
        <f t="shared" si="703"/>
        <v>5739.56</v>
      </c>
      <c r="F1504" s="115">
        <f t="shared" si="704"/>
        <v>45708</v>
      </c>
      <c r="G1504" s="116">
        <f t="shared" si="709"/>
        <v>8.3006723105383262E-3</v>
      </c>
      <c r="H1504" s="117">
        <f t="shared" si="717"/>
        <v>45797</v>
      </c>
      <c r="I1504" s="117">
        <f t="shared" si="710"/>
        <v>45769</v>
      </c>
      <c r="J1504" s="118">
        <f t="shared" si="718"/>
        <v>21</v>
      </c>
      <c r="K1504" s="118">
        <f t="shared" si="707"/>
        <v>21</v>
      </c>
      <c r="L1504" s="8">
        <f t="shared" si="719"/>
        <v>1.0083006699999999</v>
      </c>
      <c r="M1504" s="119">
        <f t="shared" si="706"/>
        <v>1.0083006699999999</v>
      </c>
      <c r="N1504" s="119">
        <f t="shared" si="726"/>
        <v>1.4724232352175874</v>
      </c>
      <c r="O1504" s="112">
        <f t="shared" si="705"/>
        <v>1.48464533</v>
      </c>
      <c r="P1504" s="112">
        <f t="shared" si="711"/>
        <v>0</v>
      </c>
      <c r="Q1504" s="162">
        <f t="shared" si="722"/>
        <v>49</v>
      </c>
      <c r="R1504" s="30">
        <f t="shared" si="723"/>
        <v>0.53878599999999999</v>
      </c>
      <c r="S1504" s="112">
        <f t="shared" si="702"/>
        <v>0</v>
      </c>
      <c r="T1504" s="122">
        <f t="shared" si="720"/>
        <v>0.20100000000000001</v>
      </c>
      <c r="U1504" s="120">
        <f t="shared" si="701"/>
        <v>21</v>
      </c>
      <c r="V1504" s="120">
        <v>252</v>
      </c>
      <c r="W1504" s="119">
        <f t="shared" si="712"/>
        <v>1.0153799509999999</v>
      </c>
      <c r="X1504" s="112">
        <f t="shared" si="713"/>
        <v>0</v>
      </c>
      <c r="Y1504" s="112">
        <f t="shared" si="714"/>
        <v>0</v>
      </c>
      <c r="Z1504" s="125" t="str">
        <f t="shared" si="724"/>
        <v>A+J=</v>
      </c>
      <c r="AA1504" s="117">
        <f t="shared" si="725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4"/>
      <c r="DO1504" s="1"/>
      <c r="DP1504" s="1"/>
      <c r="DQ1504" s="1"/>
      <c r="DR1504" s="1"/>
      <c r="DS1504" s="1"/>
      <c r="DT1504" s="1"/>
    </row>
    <row r="1505" spans="1:124" ht="12.75" x14ac:dyDescent="0.2">
      <c r="A1505" s="111">
        <f t="shared" si="715"/>
        <v>45770</v>
      </c>
      <c r="B1505" s="112">
        <f t="shared" si="708"/>
        <v>0</v>
      </c>
      <c r="C1505" s="112">
        <f t="shared" si="721"/>
        <v>0</v>
      </c>
      <c r="D1505" s="113">
        <f t="shared" si="716"/>
        <v>5692.31</v>
      </c>
      <c r="E1505" s="114">
        <f t="shared" si="703"/>
        <v>5739.56</v>
      </c>
      <c r="F1505" s="115">
        <f t="shared" si="704"/>
        <v>45738</v>
      </c>
      <c r="G1505" s="116">
        <f t="shared" si="709"/>
        <v>8.3006723105383262E-3</v>
      </c>
      <c r="H1505" s="117">
        <f t="shared" si="717"/>
        <v>45797</v>
      </c>
      <c r="I1505" s="117">
        <f t="shared" si="710"/>
        <v>45797</v>
      </c>
      <c r="J1505" s="118">
        <f t="shared" si="718"/>
        <v>19</v>
      </c>
      <c r="K1505" s="118">
        <f t="shared" si="707"/>
        <v>1</v>
      </c>
      <c r="L1505" s="8">
        <f t="shared" si="719"/>
        <v>1.0004351600000001</v>
      </c>
      <c r="M1505" s="119">
        <f t="shared" si="706"/>
        <v>1.0083006699999999</v>
      </c>
      <c r="N1505" s="119">
        <f t="shared" si="726"/>
        <v>1.4846453345934609</v>
      </c>
      <c r="O1505" s="112">
        <f t="shared" si="705"/>
        <v>1.48529139</v>
      </c>
      <c r="P1505" s="112">
        <f t="shared" si="711"/>
        <v>0</v>
      </c>
      <c r="Q1505" s="162">
        <f t="shared" si="722"/>
        <v>0</v>
      </c>
      <c r="R1505" s="30">
        <f t="shared" si="723"/>
        <v>0</v>
      </c>
      <c r="S1505" s="112">
        <f t="shared" si="702"/>
        <v>0</v>
      </c>
      <c r="T1505" s="122">
        <f t="shared" si="720"/>
        <v>0.20100000000000001</v>
      </c>
      <c r="U1505" s="120">
        <f t="shared" si="701"/>
        <v>1</v>
      </c>
      <c r="V1505" s="120">
        <v>252</v>
      </c>
      <c r="W1505" s="119">
        <f t="shared" si="712"/>
        <v>1.000727068</v>
      </c>
      <c r="X1505" s="112">
        <f t="shared" si="713"/>
        <v>0</v>
      </c>
      <c r="Y1505" s="112">
        <f t="shared" si="714"/>
        <v>0</v>
      </c>
      <c r="Z1505" s="125" t="str">
        <f t="shared" si="724"/>
        <v>A+J=</v>
      </c>
      <c r="AA1505" s="117">
        <f t="shared" si="725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4"/>
      <c r="DO1505" s="1"/>
      <c r="DP1505" s="1"/>
      <c r="DQ1505" s="1"/>
      <c r="DR1505" s="1"/>
      <c r="DS1505" s="1"/>
      <c r="DT1505" s="1"/>
    </row>
    <row r="1506" spans="1:124" ht="12.75" x14ac:dyDescent="0.2">
      <c r="A1506" s="111">
        <f t="shared" si="715"/>
        <v>45771</v>
      </c>
      <c r="B1506" s="112">
        <f t="shared" si="708"/>
        <v>0</v>
      </c>
      <c r="C1506" s="112">
        <f t="shared" si="721"/>
        <v>0</v>
      </c>
      <c r="D1506" s="113">
        <f t="shared" si="716"/>
        <v>5692.31</v>
      </c>
      <c r="E1506" s="114">
        <f t="shared" si="703"/>
        <v>5739.56</v>
      </c>
      <c r="F1506" s="115">
        <f t="shared" si="704"/>
        <v>45738</v>
      </c>
      <c r="G1506" s="116">
        <f t="shared" si="709"/>
        <v>8.3006723105383262E-3</v>
      </c>
      <c r="H1506" s="117">
        <f t="shared" si="717"/>
        <v>45797</v>
      </c>
      <c r="I1506" s="117">
        <f t="shared" si="710"/>
        <v>45797</v>
      </c>
      <c r="J1506" s="118">
        <f t="shared" si="718"/>
        <v>19</v>
      </c>
      <c r="K1506" s="118">
        <f t="shared" si="707"/>
        <v>2</v>
      </c>
      <c r="L1506" s="8">
        <f t="shared" si="719"/>
        <v>1.0008705200000001</v>
      </c>
      <c r="M1506" s="119">
        <f t="shared" si="706"/>
        <v>1.0083006699999999</v>
      </c>
      <c r="N1506" s="119">
        <f t="shared" si="726"/>
        <v>1.4846453345934609</v>
      </c>
      <c r="O1506" s="112">
        <f t="shared" si="705"/>
        <v>1.48593774</v>
      </c>
      <c r="P1506" s="112">
        <f t="shared" si="711"/>
        <v>0</v>
      </c>
      <c r="Q1506" s="162">
        <f t="shared" si="722"/>
        <v>0</v>
      </c>
      <c r="R1506" s="30">
        <f t="shared" si="723"/>
        <v>0</v>
      </c>
      <c r="S1506" s="112">
        <f t="shared" si="702"/>
        <v>0</v>
      </c>
      <c r="T1506" s="122">
        <f t="shared" si="720"/>
        <v>0.20100000000000001</v>
      </c>
      <c r="U1506" s="120">
        <f t="shared" si="701"/>
        <v>2</v>
      </c>
      <c r="V1506" s="120">
        <v>252</v>
      </c>
      <c r="W1506" s="119">
        <f t="shared" si="712"/>
        <v>1.0014546639999999</v>
      </c>
      <c r="X1506" s="112">
        <f t="shared" si="713"/>
        <v>0</v>
      </c>
      <c r="Y1506" s="112">
        <f t="shared" si="714"/>
        <v>0</v>
      </c>
      <c r="Z1506" s="125" t="str">
        <f t="shared" si="724"/>
        <v>A+J=</v>
      </c>
      <c r="AA1506" s="117">
        <f t="shared" si="725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4"/>
      <c r="DO1506" s="1"/>
      <c r="DP1506" s="1"/>
      <c r="DQ1506" s="1"/>
      <c r="DR1506" s="1"/>
      <c r="DS1506" s="1"/>
      <c r="DT1506" s="1"/>
    </row>
    <row r="1507" spans="1:124" ht="12.75" x14ac:dyDescent="0.2">
      <c r="A1507" s="111">
        <f t="shared" si="715"/>
        <v>45772</v>
      </c>
      <c r="B1507" s="112">
        <f t="shared" si="708"/>
        <v>0</v>
      </c>
      <c r="C1507" s="112">
        <f t="shared" si="721"/>
        <v>0</v>
      </c>
      <c r="D1507" s="113">
        <f t="shared" si="716"/>
        <v>5692.31</v>
      </c>
      <c r="E1507" s="114">
        <f t="shared" si="703"/>
        <v>5739.56</v>
      </c>
      <c r="F1507" s="115">
        <f t="shared" si="704"/>
        <v>45738</v>
      </c>
      <c r="G1507" s="116">
        <f t="shared" si="709"/>
        <v>8.3006723105383262E-3</v>
      </c>
      <c r="H1507" s="117">
        <f t="shared" si="717"/>
        <v>45797</v>
      </c>
      <c r="I1507" s="117">
        <f t="shared" si="710"/>
        <v>45797</v>
      </c>
      <c r="J1507" s="118">
        <f t="shared" si="718"/>
        <v>19</v>
      </c>
      <c r="K1507" s="118">
        <f t="shared" si="707"/>
        <v>3</v>
      </c>
      <c r="L1507" s="8">
        <f t="shared" si="719"/>
        <v>1.00130607</v>
      </c>
      <c r="M1507" s="119">
        <f t="shared" si="706"/>
        <v>1.0083006699999999</v>
      </c>
      <c r="N1507" s="119">
        <f t="shared" si="726"/>
        <v>1.4846453345934609</v>
      </c>
      <c r="O1507" s="112">
        <f t="shared" si="705"/>
        <v>1.48658438</v>
      </c>
      <c r="P1507" s="112">
        <f t="shared" si="711"/>
        <v>0</v>
      </c>
      <c r="Q1507" s="162">
        <f t="shared" si="722"/>
        <v>0</v>
      </c>
      <c r="R1507" s="30">
        <f t="shared" si="723"/>
        <v>0</v>
      </c>
      <c r="S1507" s="112">
        <f t="shared" si="702"/>
        <v>0</v>
      </c>
      <c r="T1507" s="122">
        <f t="shared" si="720"/>
        <v>0.20100000000000001</v>
      </c>
      <c r="U1507" s="120">
        <f t="shared" si="701"/>
        <v>3</v>
      </c>
      <c r="V1507" s="120">
        <v>252</v>
      </c>
      <c r="W1507" s="119">
        <f t="shared" si="712"/>
        <v>1.00218279</v>
      </c>
      <c r="X1507" s="112">
        <f t="shared" si="713"/>
        <v>0</v>
      </c>
      <c r="Y1507" s="112">
        <f t="shared" si="714"/>
        <v>0</v>
      </c>
      <c r="Z1507" s="125" t="str">
        <f t="shared" si="724"/>
        <v>A+J=</v>
      </c>
      <c r="AA1507" s="117">
        <f t="shared" si="725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4"/>
      <c r="DO1507" s="1"/>
      <c r="DP1507" s="1"/>
      <c r="DQ1507" s="1"/>
      <c r="DR1507" s="1"/>
      <c r="DS1507" s="1"/>
      <c r="DT1507" s="1"/>
    </row>
    <row r="1508" spans="1:124" ht="12.75" x14ac:dyDescent="0.2">
      <c r="A1508" s="111">
        <f t="shared" si="715"/>
        <v>45773</v>
      </c>
      <c r="B1508" s="112">
        <f t="shared" si="708"/>
        <v>0</v>
      </c>
      <c r="C1508" s="112">
        <f t="shared" si="721"/>
        <v>0</v>
      </c>
      <c r="D1508" s="113">
        <f t="shared" si="716"/>
        <v>5692.31</v>
      </c>
      <c r="E1508" s="114">
        <f t="shared" si="703"/>
        <v>5739.56</v>
      </c>
      <c r="F1508" s="115">
        <f t="shared" si="704"/>
        <v>45738</v>
      </c>
      <c r="G1508" s="116">
        <f t="shared" si="709"/>
        <v>8.3006723105383262E-3</v>
      </c>
      <c r="H1508" s="117">
        <f t="shared" si="717"/>
        <v>45797</v>
      </c>
      <c r="I1508" s="117">
        <f t="shared" si="710"/>
        <v>45797</v>
      </c>
      <c r="J1508" s="118">
        <f t="shared" si="718"/>
        <v>19</v>
      </c>
      <c r="K1508" s="118">
        <f t="shared" si="707"/>
        <v>4</v>
      </c>
      <c r="L1508" s="8">
        <f t="shared" si="719"/>
        <v>1.00174181</v>
      </c>
      <c r="M1508" s="119">
        <f t="shared" si="706"/>
        <v>1.0083006699999999</v>
      </c>
      <c r="N1508" s="119">
        <f t="shared" si="726"/>
        <v>1.4846453345934609</v>
      </c>
      <c r="O1508" s="112">
        <f t="shared" si="705"/>
        <v>1.4872312999999999</v>
      </c>
      <c r="P1508" s="112">
        <f t="shared" si="711"/>
        <v>0</v>
      </c>
      <c r="Q1508" s="162">
        <f t="shared" si="722"/>
        <v>0</v>
      </c>
      <c r="R1508" s="30">
        <f t="shared" si="723"/>
        <v>0</v>
      </c>
      <c r="S1508" s="112">
        <f t="shared" si="702"/>
        <v>0</v>
      </c>
      <c r="T1508" s="122">
        <f t="shared" si="720"/>
        <v>0.20100000000000001</v>
      </c>
      <c r="U1508" s="120">
        <f t="shared" si="701"/>
        <v>4</v>
      </c>
      <c r="V1508" s="120">
        <v>252</v>
      </c>
      <c r="W1508" s="119">
        <f t="shared" si="712"/>
        <v>1.0029114450000001</v>
      </c>
      <c r="X1508" s="112">
        <f t="shared" si="713"/>
        <v>0</v>
      </c>
      <c r="Y1508" s="112">
        <f t="shared" si="714"/>
        <v>0</v>
      </c>
      <c r="Z1508" s="125" t="str">
        <f t="shared" si="724"/>
        <v>A+J=</v>
      </c>
      <c r="AA1508" s="117">
        <f t="shared" si="725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4"/>
      <c r="DO1508" s="1"/>
      <c r="DP1508" s="1"/>
      <c r="DQ1508" s="1"/>
      <c r="DR1508" s="1"/>
      <c r="DS1508" s="1"/>
      <c r="DT1508" s="1"/>
    </row>
    <row r="1509" spans="1:124" ht="12.75" x14ac:dyDescent="0.2">
      <c r="A1509" s="111">
        <f t="shared" si="715"/>
        <v>45774</v>
      </c>
      <c r="B1509" s="112">
        <f t="shared" si="708"/>
        <v>0</v>
      </c>
      <c r="C1509" s="112">
        <f t="shared" si="721"/>
        <v>0</v>
      </c>
      <c r="D1509" s="113">
        <f t="shared" si="716"/>
        <v>5692.31</v>
      </c>
      <c r="E1509" s="114">
        <f t="shared" si="703"/>
        <v>5739.56</v>
      </c>
      <c r="F1509" s="115">
        <f t="shared" si="704"/>
        <v>45738</v>
      </c>
      <c r="G1509" s="116">
        <f t="shared" si="709"/>
        <v>8.3006723105383262E-3</v>
      </c>
      <c r="H1509" s="117">
        <f t="shared" si="717"/>
        <v>45797</v>
      </c>
      <c r="I1509" s="117">
        <f t="shared" si="710"/>
        <v>45797</v>
      </c>
      <c r="J1509" s="118">
        <f t="shared" si="718"/>
        <v>19</v>
      </c>
      <c r="K1509" s="118">
        <f t="shared" si="707"/>
        <v>4</v>
      </c>
      <c r="L1509" s="8">
        <f t="shared" si="719"/>
        <v>1.00174181</v>
      </c>
      <c r="M1509" s="119">
        <f t="shared" si="706"/>
        <v>1.0083006699999999</v>
      </c>
      <c r="N1509" s="119">
        <f t="shared" si="726"/>
        <v>1.4846453345934609</v>
      </c>
      <c r="O1509" s="112">
        <f t="shared" si="705"/>
        <v>1.4872312999999999</v>
      </c>
      <c r="P1509" s="112">
        <f t="shared" si="711"/>
        <v>0</v>
      </c>
      <c r="Q1509" s="162">
        <f t="shared" si="722"/>
        <v>0</v>
      </c>
      <c r="R1509" s="30">
        <f t="shared" si="723"/>
        <v>0</v>
      </c>
      <c r="S1509" s="112">
        <f t="shared" si="702"/>
        <v>0</v>
      </c>
      <c r="T1509" s="122">
        <f t="shared" si="720"/>
        <v>0.20100000000000001</v>
      </c>
      <c r="U1509" s="120">
        <f t="shared" ref="U1509:U1532" si="727">IF(Q1508&gt;0,1,IF(K1509=K1508,U1508,U1508+1))</f>
        <v>4</v>
      </c>
      <c r="V1509" s="120">
        <v>252</v>
      </c>
      <c r="W1509" s="119">
        <f t="shared" si="712"/>
        <v>1.0029114450000001</v>
      </c>
      <c r="X1509" s="112">
        <f t="shared" si="713"/>
        <v>0</v>
      </c>
      <c r="Y1509" s="112">
        <f t="shared" si="714"/>
        <v>0</v>
      </c>
      <c r="Z1509" s="125" t="str">
        <f t="shared" si="724"/>
        <v>A+J=</v>
      </c>
      <c r="AA1509" s="117">
        <f t="shared" si="725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4"/>
      <c r="DO1509" s="1"/>
      <c r="DP1509" s="1"/>
      <c r="DQ1509" s="1"/>
      <c r="DR1509" s="1"/>
      <c r="DS1509" s="1"/>
      <c r="DT1509" s="1"/>
    </row>
    <row r="1510" spans="1:124" ht="12.75" x14ac:dyDescent="0.2">
      <c r="A1510" s="111">
        <f t="shared" si="715"/>
        <v>45775</v>
      </c>
      <c r="B1510" s="112">
        <f t="shared" si="708"/>
        <v>0</v>
      </c>
      <c r="C1510" s="112">
        <f t="shared" si="721"/>
        <v>0</v>
      </c>
      <c r="D1510" s="113">
        <f t="shared" si="716"/>
        <v>5692.31</v>
      </c>
      <c r="E1510" s="114">
        <f t="shared" si="703"/>
        <v>5739.56</v>
      </c>
      <c r="F1510" s="115">
        <f t="shared" si="704"/>
        <v>45738</v>
      </c>
      <c r="G1510" s="116">
        <f t="shared" si="709"/>
        <v>8.3006723105383262E-3</v>
      </c>
      <c r="H1510" s="117">
        <f t="shared" si="717"/>
        <v>45797</v>
      </c>
      <c r="I1510" s="117">
        <f t="shared" si="710"/>
        <v>45797</v>
      </c>
      <c r="J1510" s="118">
        <f t="shared" si="718"/>
        <v>19</v>
      </c>
      <c r="K1510" s="118">
        <f t="shared" si="707"/>
        <v>4</v>
      </c>
      <c r="L1510" s="8">
        <f t="shared" si="719"/>
        <v>1.00174181</v>
      </c>
      <c r="M1510" s="119">
        <f t="shared" si="706"/>
        <v>1.0083006699999999</v>
      </c>
      <c r="N1510" s="119">
        <f t="shared" si="726"/>
        <v>1.4846453345934609</v>
      </c>
      <c r="O1510" s="112">
        <f t="shared" si="705"/>
        <v>1.4872312999999999</v>
      </c>
      <c r="P1510" s="112">
        <f t="shared" si="711"/>
        <v>0</v>
      </c>
      <c r="Q1510" s="162">
        <f t="shared" si="722"/>
        <v>0</v>
      </c>
      <c r="R1510" s="30">
        <f t="shared" si="723"/>
        <v>0</v>
      </c>
      <c r="S1510" s="112">
        <f t="shared" si="702"/>
        <v>0</v>
      </c>
      <c r="T1510" s="122">
        <f t="shared" si="720"/>
        <v>0.20100000000000001</v>
      </c>
      <c r="U1510" s="120">
        <f t="shared" si="727"/>
        <v>4</v>
      </c>
      <c r="V1510" s="120">
        <v>252</v>
      </c>
      <c r="W1510" s="119">
        <f t="shared" si="712"/>
        <v>1.0029114450000001</v>
      </c>
      <c r="X1510" s="112">
        <f t="shared" si="713"/>
        <v>0</v>
      </c>
      <c r="Y1510" s="112">
        <f t="shared" si="714"/>
        <v>0</v>
      </c>
      <c r="Z1510" s="125" t="str">
        <f t="shared" si="724"/>
        <v>A+J=</v>
      </c>
      <c r="AA1510" s="117">
        <f t="shared" si="725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4"/>
      <c r="DO1510" s="1"/>
      <c r="DP1510" s="1"/>
      <c r="DQ1510" s="1"/>
      <c r="DR1510" s="1"/>
      <c r="DS1510" s="1"/>
      <c r="DT1510" s="1"/>
    </row>
    <row r="1511" spans="1:124" ht="12.75" x14ac:dyDescent="0.2">
      <c r="A1511" s="111">
        <f t="shared" si="715"/>
        <v>45776</v>
      </c>
      <c r="B1511" s="112">
        <f t="shared" si="708"/>
        <v>0</v>
      </c>
      <c r="C1511" s="112">
        <f t="shared" si="721"/>
        <v>0</v>
      </c>
      <c r="D1511" s="113">
        <f t="shared" si="716"/>
        <v>5692.31</v>
      </c>
      <c r="E1511" s="114">
        <f t="shared" si="703"/>
        <v>5739.56</v>
      </c>
      <c r="F1511" s="115">
        <f t="shared" si="704"/>
        <v>45738</v>
      </c>
      <c r="G1511" s="116">
        <f t="shared" si="709"/>
        <v>8.3006723105383262E-3</v>
      </c>
      <c r="H1511" s="117">
        <f t="shared" si="717"/>
        <v>45797</v>
      </c>
      <c r="I1511" s="117">
        <f t="shared" si="710"/>
        <v>45797</v>
      </c>
      <c r="J1511" s="118">
        <f t="shared" si="718"/>
        <v>19</v>
      </c>
      <c r="K1511" s="118">
        <f t="shared" si="707"/>
        <v>5</v>
      </c>
      <c r="L1511" s="8">
        <f t="shared" si="719"/>
        <v>1.0021777300000001</v>
      </c>
      <c r="M1511" s="119">
        <f t="shared" si="706"/>
        <v>1.0083006699999999</v>
      </c>
      <c r="N1511" s="119">
        <f t="shared" si="726"/>
        <v>1.4846453345934609</v>
      </c>
      <c r="O1511" s="112">
        <f t="shared" si="705"/>
        <v>1.4878784899999999</v>
      </c>
      <c r="P1511" s="112">
        <f t="shared" si="711"/>
        <v>0</v>
      </c>
      <c r="Q1511" s="162">
        <f t="shared" si="722"/>
        <v>0</v>
      </c>
      <c r="R1511" s="30">
        <f t="shared" si="723"/>
        <v>0</v>
      </c>
      <c r="S1511" s="112">
        <f t="shared" ref="S1511:S1532" si="728">IF(R1511&gt;0,TRUNC(R1511*P1511,8),0)</f>
        <v>0</v>
      </c>
      <c r="T1511" s="122">
        <f t="shared" si="720"/>
        <v>0.20100000000000001</v>
      </c>
      <c r="U1511" s="120">
        <f t="shared" si="727"/>
        <v>5</v>
      </c>
      <c r="V1511" s="120">
        <v>252</v>
      </c>
      <c r="W1511" s="119">
        <f t="shared" si="712"/>
        <v>1.00364063</v>
      </c>
      <c r="X1511" s="112">
        <f t="shared" si="713"/>
        <v>0</v>
      </c>
      <c r="Y1511" s="112">
        <f t="shared" si="714"/>
        <v>0</v>
      </c>
      <c r="Z1511" s="125" t="str">
        <f t="shared" si="724"/>
        <v>A+J=</v>
      </c>
      <c r="AA1511" s="117">
        <f t="shared" si="725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4"/>
      <c r="DO1511" s="1"/>
      <c r="DP1511" s="1"/>
      <c r="DQ1511" s="1"/>
      <c r="DR1511" s="1"/>
      <c r="DS1511" s="1"/>
      <c r="DT1511" s="1"/>
    </row>
    <row r="1512" spans="1:124" ht="12.75" x14ac:dyDescent="0.2">
      <c r="A1512" s="111">
        <f t="shared" si="715"/>
        <v>45777</v>
      </c>
      <c r="B1512" s="112">
        <f t="shared" si="708"/>
        <v>0</v>
      </c>
      <c r="C1512" s="112">
        <f t="shared" si="721"/>
        <v>0</v>
      </c>
      <c r="D1512" s="113">
        <f t="shared" si="716"/>
        <v>5692.31</v>
      </c>
      <c r="E1512" s="114">
        <f t="shared" ref="E1512:E1532" si="729">IF($K1512=1,VLOOKUP($A1511,$AO$10:$AS$131,4),E1511)</f>
        <v>5739.56</v>
      </c>
      <c r="F1512" s="115">
        <f t="shared" ref="F1512:F1532" si="730">IF($K1512=1,VLOOKUP($A1511,$AO$10:$AS$131,5),F1511)</f>
        <v>45738</v>
      </c>
      <c r="G1512" s="116">
        <f t="shared" si="709"/>
        <v>8.3006723105383262E-3</v>
      </c>
      <c r="H1512" s="117">
        <f t="shared" si="717"/>
        <v>45797</v>
      </c>
      <c r="I1512" s="117">
        <f t="shared" si="710"/>
        <v>45797</v>
      </c>
      <c r="J1512" s="118">
        <f t="shared" si="718"/>
        <v>19</v>
      </c>
      <c r="K1512" s="118">
        <f t="shared" si="707"/>
        <v>6</v>
      </c>
      <c r="L1512" s="8">
        <f t="shared" si="719"/>
        <v>1.0026138499999999</v>
      </c>
      <c r="M1512" s="119">
        <f t="shared" si="706"/>
        <v>1.0083006699999999</v>
      </c>
      <c r="N1512" s="119">
        <f t="shared" si="726"/>
        <v>1.4846453345934609</v>
      </c>
      <c r="O1512" s="112">
        <f t="shared" si="705"/>
        <v>1.48852597</v>
      </c>
      <c r="P1512" s="112">
        <f t="shared" si="711"/>
        <v>0</v>
      </c>
      <c r="Q1512" s="162">
        <f t="shared" si="722"/>
        <v>0</v>
      </c>
      <c r="R1512" s="30">
        <f t="shared" si="723"/>
        <v>0</v>
      </c>
      <c r="S1512" s="112">
        <f t="shared" si="728"/>
        <v>0</v>
      </c>
      <c r="T1512" s="122">
        <f t="shared" si="720"/>
        <v>0.20100000000000001</v>
      </c>
      <c r="U1512" s="120">
        <f t="shared" si="727"/>
        <v>6</v>
      </c>
      <c r="V1512" s="120">
        <v>252</v>
      </c>
      <c r="W1512" s="119">
        <f t="shared" si="712"/>
        <v>1.0043703450000001</v>
      </c>
      <c r="X1512" s="112">
        <f t="shared" si="713"/>
        <v>0</v>
      </c>
      <c r="Y1512" s="112">
        <f t="shared" si="714"/>
        <v>0</v>
      </c>
      <c r="Z1512" s="125" t="str">
        <f t="shared" si="724"/>
        <v>A+J=</v>
      </c>
      <c r="AA1512" s="117">
        <f t="shared" si="725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4"/>
      <c r="DO1512" s="1"/>
      <c r="DP1512" s="1"/>
      <c r="DQ1512" s="1"/>
      <c r="DR1512" s="1"/>
      <c r="DS1512" s="1"/>
      <c r="DT1512" s="1"/>
    </row>
    <row r="1513" spans="1:124" ht="12.75" x14ac:dyDescent="0.2">
      <c r="A1513" s="111">
        <f t="shared" si="715"/>
        <v>45778</v>
      </c>
      <c r="B1513" s="112">
        <f t="shared" si="708"/>
        <v>0</v>
      </c>
      <c r="C1513" s="112">
        <f t="shared" si="721"/>
        <v>0</v>
      </c>
      <c r="D1513" s="113">
        <f t="shared" si="716"/>
        <v>5692.31</v>
      </c>
      <c r="E1513" s="114">
        <f t="shared" si="729"/>
        <v>5739.56</v>
      </c>
      <c r="F1513" s="115">
        <f t="shared" si="730"/>
        <v>45738</v>
      </c>
      <c r="G1513" s="116">
        <f t="shared" si="709"/>
        <v>8.3006723105383262E-3</v>
      </c>
      <c r="H1513" s="117">
        <f t="shared" si="717"/>
        <v>45797</v>
      </c>
      <c r="I1513" s="117">
        <f t="shared" si="710"/>
        <v>45797</v>
      </c>
      <c r="J1513" s="118">
        <f t="shared" si="718"/>
        <v>19</v>
      </c>
      <c r="K1513" s="118">
        <f t="shared" si="707"/>
        <v>7</v>
      </c>
      <c r="L1513" s="8">
        <f t="shared" si="719"/>
        <v>1.0030501599999999</v>
      </c>
      <c r="M1513" s="119">
        <f t="shared" si="706"/>
        <v>1.0083006699999999</v>
      </c>
      <c r="N1513" s="119">
        <f t="shared" si="726"/>
        <v>1.4846453345934609</v>
      </c>
      <c r="O1513" s="112">
        <f t="shared" ref="O1513:O1532" si="731">TRUNC(TRUNC((L1513*N1513),15),8)</f>
        <v>1.48917374</v>
      </c>
      <c r="P1513" s="112">
        <f t="shared" si="711"/>
        <v>0</v>
      </c>
      <c r="Q1513" s="162">
        <f t="shared" si="722"/>
        <v>0</v>
      </c>
      <c r="R1513" s="30">
        <f t="shared" si="723"/>
        <v>0</v>
      </c>
      <c r="S1513" s="112">
        <f t="shared" si="728"/>
        <v>0</v>
      </c>
      <c r="T1513" s="122">
        <f t="shared" si="720"/>
        <v>0.20100000000000001</v>
      </c>
      <c r="U1513" s="120">
        <f t="shared" si="727"/>
        <v>7</v>
      </c>
      <c r="V1513" s="120">
        <v>252</v>
      </c>
      <c r="W1513" s="119">
        <f t="shared" si="712"/>
        <v>1.0051005900000001</v>
      </c>
      <c r="X1513" s="112">
        <f t="shared" si="713"/>
        <v>0</v>
      </c>
      <c r="Y1513" s="112">
        <f t="shared" si="714"/>
        <v>0</v>
      </c>
      <c r="Z1513" s="125" t="str">
        <f t="shared" si="724"/>
        <v>A+J=</v>
      </c>
      <c r="AA1513" s="117">
        <f t="shared" si="725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4"/>
      <c r="DO1513" s="1"/>
      <c r="DP1513" s="1"/>
      <c r="DQ1513" s="1"/>
      <c r="DR1513" s="1"/>
      <c r="DS1513" s="1"/>
      <c r="DT1513" s="1"/>
    </row>
    <row r="1514" spans="1:124" ht="12.75" x14ac:dyDescent="0.2">
      <c r="A1514" s="111">
        <f t="shared" si="715"/>
        <v>45779</v>
      </c>
      <c r="B1514" s="112">
        <f t="shared" si="708"/>
        <v>0</v>
      </c>
      <c r="C1514" s="112">
        <f t="shared" si="721"/>
        <v>0</v>
      </c>
      <c r="D1514" s="113">
        <f t="shared" si="716"/>
        <v>5692.31</v>
      </c>
      <c r="E1514" s="114">
        <f t="shared" si="729"/>
        <v>5739.56</v>
      </c>
      <c r="F1514" s="115">
        <f t="shared" si="730"/>
        <v>45738</v>
      </c>
      <c r="G1514" s="116">
        <f t="shared" si="709"/>
        <v>8.3006723105383262E-3</v>
      </c>
      <c r="H1514" s="117">
        <f t="shared" si="717"/>
        <v>45797</v>
      </c>
      <c r="I1514" s="117">
        <f t="shared" si="710"/>
        <v>45797</v>
      </c>
      <c r="J1514" s="118">
        <f t="shared" si="718"/>
        <v>19</v>
      </c>
      <c r="K1514" s="118">
        <f t="shared" si="707"/>
        <v>7</v>
      </c>
      <c r="L1514" s="8">
        <f t="shared" si="719"/>
        <v>1.0030501599999999</v>
      </c>
      <c r="M1514" s="119">
        <f t="shared" ref="M1514:M1532" si="732">IF(I1514&gt;I1513,L1513,M1513)</f>
        <v>1.0083006699999999</v>
      </c>
      <c r="N1514" s="119">
        <f t="shared" si="726"/>
        <v>1.4846453345934609</v>
      </c>
      <c r="O1514" s="112">
        <f t="shared" si="731"/>
        <v>1.48917374</v>
      </c>
      <c r="P1514" s="112">
        <f t="shared" si="711"/>
        <v>0</v>
      </c>
      <c r="Q1514" s="162">
        <f t="shared" si="722"/>
        <v>0</v>
      </c>
      <c r="R1514" s="30">
        <f t="shared" si="723"/>
        <v>0</v>
      </c>
      <c r="S1514" s="112">
        <f t="shared" si="728"/>
        <v>0</v>
      </c>
      <c r="T1514" s="122">
        <f t="shared" si="720"/>
        <v>0.20100000000000001</v>
      </c>
      <c r="U1514" s="120">
        <f t="shared" si="727"/>
        <v>7</v>
      </c>
      <c r="V1514" s="120">
        <v>252</v>
      </c>
      <c r="W1514" s="119">
        <f t="shared" si="712"/>
        <v>1.0051005900000001</v>
      </c>
      <c r="X1514" s="112">
        <f t="shared" si="713"/>
        <v>0</v>
      </c>
      <c r="Y1514" s="112">
        <f t="shared" si="714"/>
        <v>0</v>
      </c>
      <c r="Z1514" s="125" t="str">
        <f t="shared" si="724"/>
        <v>A+J=</v>
      </c>
      <c r="AA1514" s="117">
        <f t="shared" si="725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4"/>
      <c r="DO1514" s="1"/>
      <c r="DP1514" s="1"/>
      <c r="DQ1514" s="1"/>
      <c r="DR1514" s="1"/>
      <c r="DS1514" s="1"/>
      <c r="DT1514" s="1"/>
    </row>
    <row r="1515" spans="1:124" ht="12.75" x14ac:dyDescent="0.2">
      <c r="A1515" s="111">
        <f t="shared" si="715"/>
        <v>45780</v>
      </c>
      <c r="B1515" s="112">
        <f t="shared" si="708"/>
        <v>0</v>
      </c>
      <c r="C1515" s="112">
        <f t="shared" si="721"/>
        <v>0</v>
      </c>
      <c r="D1515" s="113">
        <f t="shared" si="716"/>
        <v>5692.31</v>
      </c>
      <c r="E1515" s="114">
        <f t="shared" si="729"/>
        <v>5739.56</v>
      </c>
      <c r="F1515" s="115">
        <f t="shared" si="730"/>
        <v>45738</v>
      </c>
      <c r="G1515" s="116">
        <f t="shared" si="709"/>
        <v>8.3006723105383262E-3</v>
      </c>
      <c r="H1515" s="117">
        <f t="shared" si="717"/>
        <v>45797</v>
      </c>
      <c r="I1515" s="117">
        <f t="shared" si="710"/>
        <v>45797</v>
      </c>
      <c r="J1515" s="118">
        <f t="shared" si="718"/>
        <v>19</v>
      </c>
      <c r="K1515" s="118">
        <f t="shared" si="707"/>
        <v>8</v>
      </c>
      <c r="L1515" s="8">
        <f t="shared" si="719"/>
        <v>1.0034866499999999</v>
      </c>
      <c r="M1515" s="119">
        <f t="shared" si="732"/>
        <v>1.0083006699999999</v>
      </c>
      <c r="N1515" s="119">
        <f t="shared" si="726"/>
        <v>1.4846453345934609</v>
      </c>
      <c r="O1515" s="112">
        <f t="shared" si="731"/>
        <v>1.48982177</v>
      </c>
      <c r="P1515" s="112">
        <f t="shared" si="711"/>
        <v>0</v>
      </c>
      <c r="Q1515" s="162">
        <f t="shared" si="722"/>
        <v>0</v>
      </c>
      <c r="R1515" s="30">
        <f t="shared" si="723"/>
        <v>0</v>
      </c>
      <c r="S1515" s="112">
        <f t="shared" si="728"/>
        <v>0</v>
      </c>
      <c r="T1515" s="122">
        <f t="shared" si="720"/>
        <v>0.20100000000000001</v>
      </c>
      <c r="U1515" s="120">
        <f t="shared" si="727"/>
        <v>8</v>
      </c>
      <c r="V1515" s="120">
        <v>252</v>
      </c>
      <c r="W1515" s="119">
        <f t="shared" si="712"/>
        <v>1.005831366</v>
      </c>
      <c r="X1515" s="112">
        <f t="shared" si="713"/>
        <v>0</v>
      </c>
      <c r="Y1515" s="112">
        <f t="shared" si="714"/>
        <v>0</v>
      </c>
      <c r="Z1515" s="125" t="str">
        <f t="shared" si="724"/>
        <v>A+J=</v>
      </c>
      <c r="AA1515" s="117">
        <f t="shared" si="725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4"/>
      <c r="DO1515" s="1"/>
      <c r="DP1515" s="1"/>
      <c r="DQ1515" s="1"/>
      <c r="DR1515" s="1"/>
      <c r="DS1515" s="1"/>
      <c r="DT1515" s="1"/>
    </row>
    <row r="1516" spans="1:124" ht="12.75" x14ac:dyDescent="0.2">
      <c r="A1516" s="111">
        <f t="shared" si="715"/>
        <v>45781</v>
      </c>
      <c r="B1516" s="112">
        <f t="shared" si="708"/>
        <v>0</v>
      </c>
      <c r="C1516" s="112">
        <f t="shared" si="721"/>
        <v>0</v>
      </c>
      <c r="D1516" s="113">
        <f t="shared" si="716"/>
        <v>5692.31</v>
      </c>
      <c r="E1516" s="114">
        <f t="shared" si="729"/>
        <v>5739.56</v>
      </c>
      <c r="F1516" s="115">
        <f t="shared" si="730"/>
        <v>45738</v>
      </c>
      <c r="G1516" s="116">
        <f t="shared" si="709"/>
        <v>8.3006723105383262E-3</v>
      </c>
      <c r="H1516" s="117">
        <f t="shared" si="717"/>
        <v>45797</v>
      </c>
      <c r="I1516" s="117">
        <f t="shared" si="710"/>
        <v>45797</v>
      </c>
      <c r="J1516" s="118">
        <f t="shared" si="718"/>
        <v>19</v>
      </c>
      <c r="K1516" s="118">
        <f t="shared" si="707"/>
        <v>8</v>
      </c>
      <c r="L1516" s="8">
        <f t="shared" si="719"/>
        <v>1.0034866499999999</v>
      </c>
      <c r="M1516" s="119">
        <f t="shared" si="732"/>
        <v>1.0083006699999999</v>
      </c>
      <c r="N1516" s="119">
        <f t="shared" si="726"/>
        <v>1.4846453345934609</v>
      </c>
      <c r="O1516" s="112">
        <f t="shared" si="731"/>
        <v>1.48982177</v>
      </c>
      <c r="P1516" s="112">
        <f t="shared" si="711"/>
        <v>0</v>
      </c>
      <c r="Q1516" s="162">
        <f t="shared" si="722"/>
        <v>0</v>
      </c>
      <c r="R1516" s="30">
        <f t="shared" si="723"/>
        <v>0</v>
      </c>
      <c r="S1516" s="112">
        <f t="shared" si="728"/>
        <v>0</v>
      </c>
      <c r="T1516" s="122">
        <f t="shared" si="720"/>
        <v>0.20100000000000001</v>
      </c>
      <c r="U1516" s="120">
        <f t="shared" si="727"/>
        <v>8</v>
      </c>
      <c r="V1516" s="120">
        <v>252</v>
      </c>
      <c r="W1516" s="119">
        <f t="shared" si="712"/>
        <v>1.005831366</v>
      </c>
      <c r="X1516" s="112">
        <f t="shared" si="713"/>
        <v>0</v>
      </c>
      <c r="Y1516" s="112">
        <f t="shared" si="714"/>
        <v>0</v>
      </c>
      <c r="Z1516" s="125" t="str">
        <f t="shared" si="724"/>
        <v>A+J=</v>
      </c>
      <c r="AA1516" s="117">
        <f t="shared" si="725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4"/>
      <c r="DO1516" s="1"/>
      <c r="DP1516" s="1"/>
      <c r="DQ1516" s="1"/>
      <c r="DR1516" s="1"/>
      <c r="DS1516" s="1"/>
      <c r="DT1516" s="1"/>
    </row>
    <row r="1517" spans="1:124" ht="12.75" x14ac:dyDescent="0.2">
      <c r="A1517" s="111">
        <f t="shared" si="715"/>
        <v>45782</v>
      </c>
      <c r="B1517" s="112">
        <f t="shared" si="708"/>
        <v>0</v>
      </c>
      <c r="C1517" s="112">
        <f t="shared" si="721"/>
        <v>0</v>
      </c>
      <c r="D1517" s="113">
        <f t="shared" si="716"/>
        <v>5692.31</v>
      </c>
      <c r="E1517" s="114">
        <f t="shared" si="729"/>
        <v>5739.56</v>
      </c>
      <c r="F1517" s="115">
        <f t="shared" si="730"/>
        <v>45738</v>
      </c>
      <c r="G1517" s="116">
        <f t="shared" si="709"/>
        <v>8.3006723105383262E-3</v>
      </c>
      <c r="H1517" s="117">
        <f t="shared" si="717"/>
        <v>45797</v>
      </c>
      <c r="I1517" s="117">
        <f t="shared" si="710"/>
        <v>45797</v>
      </c>
      <c r="J1517" s="118">
        <f t="shared" si="718"/>
        <v>19</v>
      </c>
      <c r="K1517" s="118">
        <f t="shared" si="707"/>
        <v>8</v>
      </c>
      <c r="L1517" s="8">
        <f t="shared" si="719"/>
        <v>1.0034866499999999</v>
      </c>
      <c r="M1517" s="119">
        <f t="shared" si="732"/>
        <v>1.0083006699999999</v>
      </c>
      <c r="N1517" s="119">
        <f t="shared" si="726"/>
        <v>1.4846453345934609</v>
      </c>
      <c r="O1517" s="112">
        <f t="shared" si="731"/>
        <v>1.48982177</v>
      </c>
      <c r="P1517" s="112">
        <f t="shared" si="711"/>
        <v>0</v>
      </c>
      <c r="Q1517" s="162">
        <f t="shared" si="722"/>
        <v>0</v>
      </c>
      <c r="R1517" s="30">
        <f t="shared" si="723"/>
        <v>0</v>
      </c>
      <c r="S1517" s="112">
        <f t="shared" si="728"/>
        <v>0</v>
      </c>
      <c r="T1517" s="122">
        <f t="shared" si="720"/>
        <v>0.20100000000000001</v>
      </c>
      <c r="U1517" s="120">
        <f t="shared" si="727"/>
        <v>8</v>
      </c>
      <c r="V1517" s="120">
        <v>252</v>
      </c>
      <c r="W1517" s="119">
        <f t="shared" si="712"/>
        <v>1.005831366</v>
      </c>
      <c r="X1517" s="112">
        <f t="shared" si="713"/>
        <v>0</v>
      </c>
      <c r="Y1517" s="112">
        <f t="shared" si="714"/>
        <v>0</v>
      </c>
      <c r="Z1517" s="125" t="str">
        <f t="shared" si="724"/>
        <v>A+J=</v>
      </c>
      <c r="AA1517" s="117">
        <f t="shared" si="725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4"/>
      <c r="DO1517" s="1"/>
      <c r="DP1517" s="1"/>
      <c r="DQ1517" s="1"/>
      <c r="DR1517" s="1"/>
      <c r="DS1517" s="1"/>
      <c r="DT1517" s="1"/>
    </row>
    <row r="1518" spans="1:124" ht="12.75" x14ac:dyDescent="0.2">
      <c r="A1518" s="111">
        <f t="shared" si="715"/>
        <v>45783</v>
      </c>
      <c r="B1518" s="112">
        <f t="shared" si="708"/>
        <v>0</v>
      </c>
      <c r="C1518" s="112">
        <f t="shared" si="721"/>
        <v>0</v>
      </c>
      <c r="D1518" s="113">
        <f t="shared" si="716"/>
        <v>5692.31</v>
      </c>
      <c r="E1518" s="114">
        <f t="shared" si="729"/>
        <v>5739.56</v>
      </c>
      <c r="F1518" s="115">
        <f t="shared" si="730"/>
        <v>45738</v>
      </c>
      <c r="G1518" s="116">
        <f t="shared" si="709"/>
        <v>8.3006723105383262E-3</v>
      </c>
      <c r="H1518" s="117">
        <f t="shared" si="717"/>
        <v>45797</v>
      </c>
      <c r="I1518" s="117">
        <f t="shared" si="710"/>
        <v>45797</v>
      </c>
      <c r="J1518" s="118">
        <f t="shared" si="718"/>
        <v>19</v>
      </c>
      <c r="K1518" s="118">
        <f t="shared" ref="K1518:K1532" si="733">(J1518-(NETWORKDAYS(A1518,I1518,AD$148:AD$502)-1))</f>
        <v>9</v>
      </c>
      <c r="L1518" s="8">
        <f t="shared" si="719"/>
        <v>1.0039233400000001</v>
      </c>
      <c r="M1518" s="119">
        <f t="shared" si="732"/>
        <v>1.0083006699999999</v>
      </c>
      <c r="N1518" s="119">
        <f t="shared" si="726"/>
        <v>1.4846453345934609</v>
      </c>
      <c r="O1518" s="112">
        <f t="shared" si="731"/>
        <v>1.4904701</v>
      </c>
      <c r="P1518" s="112">
        <f t="shared" si="711"/>
        <v>0</v>
      </c>
      <c r="Q1518" s="162">
        <f t="shared" si="722"/>
        <v>0</v>
      </c>
      <c r="R1518" s="30">
        <f t="shared" si="723"/>
        <v>0</v>
      </c>
      <c r="S1518" s="112">
        <f t="shared" si="728"/>
        <v>0</v>
      </c>
      <c r="T1518" s="122">
        <f t="shared" si="720"/>
        <v>0.20100000000000001</v>
      </c>
      <c r="U1518" s="120">
        <f t="shared" si="727"/>
        <v>9</v>
      </c>
      <c r="V1518" s="120">
        <v>252</v>
      </c>
      <c r="W1518" s="119">
        <f t="shared" si="712"/>
        <v>1.006562674</v>
      </c>
      <c r="X1518" s="112">
        <f t="shared" si="713"/>
        <v>0</v>
      </c>
      <c r="Y1518" s="112">
        <f t="shared" si="714"/>
        <v>0</v>
      </c>
      <c r="Z1518" s="125" t="str">
        <f t="shared" si="724"/>
        <v>A+J=</v>
      </c>
      <c r="AA1518" s="117">
        <f t="shared" si="725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4"/>
      <c r="DO1518" s="1"/>
      <c r="DP1518" s="1"/>
      <c r="DQ1518" s="1"/>
      <c r="DR1518" s="1"/>
      <c r="DS1518" s="1"/>
      <c r="DT1518" s="1"/>
    </row>
    <row r="1519" spans="1:124" ht="12.75" x14ac:dyDescent="0.2">
      <c r="A1519" s="111">
        <f t="shared" si="715"/>
        <v>45784</v>
      </c>
      <c r="B1519" s="112">
        <f t="shared" si="708"/>
        <v>0</v>
      </c>
      <c r="C1519" s="112">
        <f t="shared" si="721"/>
        <v>0</v>
      </c>
      <c r="D1519" s="113">
        <f t="shared" si="716"/>
        <v>5692.31</v>
      </c>
      <c r="E1519" s="114">
        <f t="shared" si="729"/>
        <v>5739.56</v>
      </c>
      <c r="F1519" s="115">
        <f t="shared" si="730"/>
        <v>45738</v>
      </c>
      <c r="G1519" s="116">
        <f t="shared" si="709"/>
        <v>8.3006723105383262E-3</v>
      </c>
      <c r="H1519" s="117">
        <f t="shared" si="717"/>
        <v>45797</v>
      </c>
      <c r="I1519" s="117">
        <f t="shared" si="710"/>
        <v>45797</v>
      </c>
      <c r="J1519" s="118">
        <f t="shared" si="718"/>
        <v>19</v>
      </c>
      <c r="K1519" s="118">
        <f t="shared" si="733"/>
        <v>10</v>
      </c>
      <c r="L1519" s="8">
        <f t="shared" si="719"/>
        <v>1.0043602199999999</v>
      </c>
      <c r="M1519" s="119">
        <f t="shared" si="732"/>
        <v>1.0083006699999999</v>
      </c>
      <c r="N1519" s="119">
        <f t="shared" si="726"/>
        <v>1.4846453345934609</v>
      </c>
      <c r="O1519" s="112">
        <f t="shared" si="731"/>
        <v>1.4911187100000001</v>
      </c>
      <c r="P1519" s="112">
        <f t="shared" si="711"/>
        <v>0</v>
      </c>
      <c r="Q1519" s="162">
        <f t="shared" si="722"/>
        <v>0</v>
      </c>
      <c r="R1519" s="30">
        <f t="shared" si="723"/>
        <v>0</v>
      </c>
      <c r="S1519" s="112">
        <f t="shared" si="728"/>
        <v>0</v>
      </c>
      <c r="T1519" s="122">
        <f t="shared" si="720"/>
        <v>0.20100000000000001</v>
      </c>
      <c r="U1519" s="120">
        <f t="shared" si="727"/>
        <v>10</v>
      </c>
      <c r="V1519" s="120">
        <v>252</v>
      </c>
      <c r="W1519" s="119">
        <f t="shared" si="712"/>
        <v>1.007294514</v>
      </c>
      <c r="X1519" s="112">
        <f t="shared" si="713"/>
        <v>0</v>
      </c>
      <c r="Y1519" s="112">
        <f t="shared" si="714"/>
        <v>0</v>
      </c>
      <c r="Z1519" s="125" t="str">
        <f t="shared" si="724"/>
        <v>A+J=</v>
      </c>
      <c r="AA1519" s="117">
        <f t="shared" si="725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4"/>
      <c r="DO1519" s="1"/>
      <c r="DP1519" s="1"/>
      <c r="DQ1519" s="1"/>
      <c r="DR1519" s="1"/>
      <c r="DS1519" s="1"/>
      <c r="DT1519" s="1"/>
    </row>
    <row r="1520" spans="1:124" ht="12.75" x14ac:dyDescent="0.2">
      <c r="A1520" s="111">
        <f t="shared" si="715"/>
        <v>45785</v>
      </c>
      <c r="B1520" s="112">
        <f t="shared" si="708"/>
        <v>0</v>
      </c>
      <c r="C1520" s="112">
        <f t="shared" si="721"/>
        <v>0</v>
      </c>
      <c r="D1520" s="113">
        <f t="shared" si="716"/>
        <v>5692.31</v>
      </c>
      <c r="E1520" s="114">
        <f t="shared" si="729"/>
        <v>5739.56</v>
      </c>
      <c r="F1520" s="115">
        <f t="shared" si="730"/>
        <v>45738</v>
      </c>
      <c r="G1520" s="116">
        <f t="shared" si="709"/>
        <v>8.3006723105383262E-3</v>
      </c>
      <c r="H1520" s="117">
        <f t="shared" si="717"/>
        <v>45797</v>
      </c>
      <c r="I1520" s="117">
        <f t="shared" si="710"/>
        <v>45797</v>
      </c>
      <c r="J1520" s="118">
        <f t="shared" si="718"/>
        <v>19</v>
      </c>
      <c r="K1520" s="118">
        <f t="shared" si="733"/>
        <v>11</v>
      </c>
      <c r="L1520" s="8">
        <f t="shared" si="719"/>
        <v>1.00479728</v>
      </c>
      <c r="M1520" s="119">
        <f t="shared" si="732"/>
        <v>1.0083006699999999</v>
      </c>
      <c r="N1520" s="119">
        <f t="shared" si="726"/>
        <v>1.4846453345934609</v>
      </c>
      <c r="O1520" s="112">
        <f t="shared" si="731"/>
        <v>1.49176759</v>
      </c>
      <c r="P1520" s="112">
        <f t="shared" si="711"/>
        <v>0</v>
      </c>
      <c r="Q1520" s="162">
        <f t="shared" si="722"/>
        <v>0</v>
      </c>
      <c r="R1520" s="30">
        <f t="shared" si="723"/>
        <v>0</v>
      </c>
      <c r="S1520" s="112">
        <f t="shared" si="728"/>
        <v>0</v>
      </c>
      <c r="T1520" s="122">
        <f t="shared" si="720"/>
        <v>0.20100000000000001</v>
      </c>
      <c r="U1520" s="120">
        <f t="shared" si="727"/>
        <v>11</v>
      </c>
      <c r="V1520" s="120">
        <v>252</v>
      </c>
      <c r="W1520" s="119">
        <f t="shared" si="712"/>
        <v>1.008026885</v>
      </c>
      <c r="X1520" s="112">
        <f t="shared" si="713"/>
        <v>0</v>
      </c>
      <c r="Y1520" s="112">
        <f t="shared" si="714"/>
        <v>0</v>
      </c>
      <c r="Z1520" s="125" t="str">
        <f t="shared" si="724"/>
        <v>A+J=</v>
      </c>
      <c r="AA1520" s="117">
        <f t="shared" si="725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4"/>
      <c r="DO1520" s="1"/>
      <c r="DP1520" s="1"/>
      <c r="DQ1520" s="1"/>
      <c r="DR1520" s="1"/>
      <c r="DS1520" s="1"/>
      <c r="DT1520" s="1"/>
    </row>
    <row r="1521" spans="1:124" ht="12.75" x14ac:dyDescent="0.2">
      <c r="A1521" s="111">
        <f t="shared" si="715"/>
        <v>45786</v>
      </c>
      <c r="B1521" s="112">
        <f t="shared" si="708"/>
        <v>0</v>
      </c>
      <c r="C1521" s="112">
        <f t="shared" si="721"/>
        <v>0</v>
      </c>
      <c r="D1521" s="113">
        <f t="shared" si="716"/>
        <v>5692.31</v>
      </c>
      <c r="E1521" s="114">
        <f t="shared" si="729"/>
        <v>5739.56</v>
      </c>
      <c r="F1521" s="115">
        <f t="shared" si="730"/>
        <v>45738</v>
      </c>
      <c r="G1521" s="116">
        <f t="shared" si="709"/>
        <v>8.3006723105383262E-3</v>
      </c>
      <c r="H1521" s="117">
        <f t="shared" si="717"/>
        <v>45797</v>
      </c>
      <c r="I1521" s="117">
        <f t="shared" si="710"/>
        <v>45797</v>
      </c>
      <c r="J1521" s="118">
        <f t="shared" si="718"/>
        <v>19</v>
      </c>
      <c r="K1521" s="118">
        <f t="shared" si="733"/>
        <v>12</v>
      </c>
      <c r="L1521" s="8">
        <f t="shared" si="719"/>
        <v>1.00523454</v>
      </c>
      <c r="M1521" s="119">
        <f t="shared" si="732"/>
        <v>1.0083006699999999</v>
      </c>
      <c r="N1521" s="119">
        <f t="shared" si="726"/>
        <v>1.4846453345934609</v>
      </c>
      <c r="O1521" s="112">
        <f t="shared" si="731"/>
        <v>1.49241676</v>
      </c>
      <c r="P1521" s="112">
        <f t="shared" si="711"/>
        <v>0</v>
      </c>
      <c r="Q1521" s="162">
        <f t="shared" si="722"/>
        <v>0</v>
      </c>
      <c r="R1521" s="30">
        <f t="shared" si="723"/>
        <v>0</v>
      </c>
      <c r="S1521" s="112">
        <f t="shared" si="728"/>
        <v>0</v>
      </c>
      <c r="T1521" s="122">
        <f t="shared" si="720"/>
        <v>0.20100000000000001</v>
      </c>
      <c r="U1521" s="120">
        <f t="shared" si="727"/>
        <v>12</v>
      </c>
      <c r="V1521" s="120">
        <v>252</v>
      </c>
      <c r="W1521" s="119">
        <f t="shared" si="712"/>
        <v>1.008759789</v>
      </c>
      <c r="X1521" s="112">
        <f t="shared" si="713"/>
        <v>0</v>
      </c>
      <c r="Y1521" s="112">
        <f t="shared" si="714"/>
        <v>0</v>
      </c>
      <c r="Z1521" s="125" t="str">
        <f t="shared" si="724"/>
        <v>A+J=</v>
      </c>
      <c r="AA1521" s="117">
        <f t="shared" si="725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4"/>
      <c r="DO1521" s="1"/>
      <c r="DP1521" s="1"/>
      <c r="DQ1521" s="1"/>
      <c r="DR1521" s="1"/>
      <c r="DS1521" s="1"/>
      <c r="DT1521" s="1"/>
    </row>
    <row r="1522" spans="1:124" ht="12.75" x14ac:dyDescent="0.2">
      <c r="A1522" s="111">
        <f t="shared" si="715"/>
        <v>45787</v>
      </c>
      <c r="B1522" s="112">
        <f t="shared" si="708"/>
        <v>0</v>
      </c>
      <c r="C1522" s="112">
        <f t="shared" si="721"/>
        <v>0</v>
      </c>
      <c r="D1522" s="113">
        <f t="shared" si="716"/>
        <v>5692.31</v>
      </c>
      <c r="E1522" s="114">
        <f t="shared" si="729"/>
        <v>5739.56</v>
      </c>
      <c r="F1522" s="115">
        <f t="shared" si="730"/>
        <v>45738</v>
      </c>
      <c r="G1522" s="116">
        <f t="shared" si="709"/>
        <v>8.3006723105383262E-3</v>
      </c>
      <c r="H1522" s="117">
        <f t="shared" si="717"/>
        <v>45797</v>
      </c>
      <c r="I1522" s="117">
        <f t="shared" si="710"/>
        <v>45797</v>
      </c>
      <c r="J1522" s="118">
        <f t="shared" si="718"/>
        <v>19</v>
      </c>
      <c r="K1522" s="118">
        <f t="shared" si="733"/>
        <v>13</v>
      </c>
      <c r="L1522" s="8">
        <f t="shared" si="719"/>
        <v>1.00567199</v>
      </c>
      <c r="M1522" s="119">
        <f t="shared" si="732"/>
        <v>1.0083006699999999</v>
      </c>
      <c r="N1522" s="119">
        <f t="shared" si="726"/>
        <v>1.4846453345934609</v>
      </c>
      <c r="O1522" s="112">
        <f t="shared" si="731"/>
        <v>1.49306622</v>
      </c>
      <c r="P1522" s="112">
        <f t="shared" si="711"/>
        <v>0</v>
      </c>
      <c r="Q1522" s="162">
        <f t="shared" si="722"/>
        <v>0</v>
      </c>
      <c r="R1522" s="30">
        <f t="shared" si="723"/>
        <v>0</v>
      </c>
      <c r="S1522" s="112">
        <f t="shared" si="728"/>
        <v>0</v>
      </c>
      <c r="T1522" s="122">
        <f t="shared" si="720"/>
        <v>0.20100000000000001</v>
      </c>
      <c r="U1522" s="120">
        <f t="shared" si="727"/>
        <v>13</v>
      </c>
      <c r="V1522" s="120">
        <v>252</v>
      </c>
      <c r="W1522" s="119">
        <f t="shared" si="712"/>
        <v>1.009493226</v>
      </c>
      <c r="X1522" s="112">
        <f t="shared" si="713"/>
        <v>0</v>
      </c>
      <c r="Y1522" s="112">
        <f t="shared" si="714"/>
        <v>0</v>
      </c>
      <c r="Z1522" s="125" t="str">
        <f t="shared" si="724"/>
        <v>A+J=</v>
      </c>
      <c r="AA1522" s="117">
        <f t="shared" si="725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4"/>
      <c r="DO1522" s="1"/>
      <c r="DP1522" s="1"/>
      <c r="DQ1522" s="1"/>
      <c r="DR1522" s="1"/>
      <c r="DS1522" s="1"/>
      <c r="DT1522" s="1"/>
    </row>
    <row r="1523" spans="1:124" ht="12.75" x14ac:dyDescent="0.2">
      <c r="A1523" s="111">
        <f t="shared" si="715"/>
        <v>45788</v>
      </c>
      <c r="B1523" s="112">
        <f t="shared" si="708"/>
        <v>0</v>
      </c>
      <c r="C1523" s="112">
        <f t="shared" si="721"/>
        <v>0</v>
      </c>
      <c r="D1523" s="113">
        <f t="shared" si="716"/>
        <v>5692.31</v>
      </c>
      <c r="E1523" s="114">
        <f t="shared" si="729"/>
        <v>5739.56</v>
      </c>
      <c r="F1523" s="115">
        <f t="shared" si="730"/>
        <v>45738</v>
      </c>
      <c r="G1523" s="116">
        <f t="shared" si="709"/>
        <v>8.3006723105383262E-3</v>
      </c>
      <c r="H1523" s="117">
        <f t="shared" si="717"/>
        <v>45797</v>
      </c>
      <c r="I1523" s="117">
        <f t="shared" si="710"/>
        <v>45797</v>
      </c>
      <c r="J1523" s="118">
        <f t="shared" si="718"/>
        <v>19</v>
      </c>
      <c r="K1523" s="118">
        <f t="shared" si="733"/>
        <v>13</v>
      </c>
      <c r="L1523" s="8">
        <f t="shared" si="719"/>
        <v>1.00567199</v>
      </c>
      <c r="M1523" s="119">
        <f t="shared" si="732"/>
        <v>1.0083006699999999</v>
      </c>
      <c r="N1523" s="119">
        <f t="shared" si="726"/>
        <v>1.4846453345934609</v>
      </c>
      <c r="O1523" s="112">
        <f t="shared" si="731"/>
        <v>1.49306622</v>
      </c>
      <c r="P1523" s="112">
        <f t="shared" si="711"/>
        <v>0</v>
      </c>
      <c r="Q1523" s="162">
        <f t="shared" si="722"/>
        <v>0</v>
      </c>
      <c r="R1523" s="30">
        <f t="shared" si="723"/>
        <v>0</v>
      </c>
      <c r="S1523" s="112">
        <f t="shared" si="728"/>
        <v>0</v>
      </c>
      <c r="T1523" s="122">
        <f t="shared" si="720"/>
        <v>0.20100000000000001</v>
      </c>
      <c r="U1523" s="120">
        <f t="shared" si="727"/>
        <v>13</v>
      </c>
      <c r="V1523" s="120">
        <v>252</v>
      </c>
      <c r="W1523" s="119">
        <f t="shared" si="712"/>
        <v>1.009493226</v>
      </c>
      <c r="X1523" s="112">
        <f t="shared" si="713"/>
        <v>0</v>
      </c>
      <c r="Y1523" s="112">
        <f t="shared" si="714"/>
        <v>0</v>
      </c>
      <c r="Z1523" s="125" t="str">
        <f t="shared" si="724"/>
        <v>A+J=</v>
      </c>
      <c r="AA1523" s="117">
        <f t="shared" si="725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4"/>
      <c r="DO1523" s="1"/>
      <c r="DP1523" s="1"/>
      <c r="DQ1523" s="1"/>
      <c r="DR1523" s="1"/>
      <c r="DS1523" s="1"/>
      <c r="DT1523" s="1"/>
    </row>
    <row r="1524" spans="1:124" ht="12.75" x14ac:dyDescent="0.2">
      <c r="A1524" s="111">
        <f t="shared" si="715"/>
        <v>45789</v>
      </c>
      <c r="B1524" s="112">
        <f t="shared" si="708"/>
        <v>0</v>
      </c>
      <c r="C1524" s="112">
        <f t="shared" si="721"/>
        <v>0</v>
      </c>
      <c r="D1524" s="113">
        <f t="shared" si="716"/>
        <v>5692.31</v>
      </c>
      <c r="E1524" s="114">
        <f t="shared" si="729"/>
        <v>5739.56</v>
      </c>
      <c r="F1524" s="115">
        <f t="shared" si="730"/>
        <v>45738</v>
      </c>
      <c r="G1524" s="116">
        <f t="shared" si="709"/>
        <v>8.3006723105383262E-3</v>
      </c>
      <c r="H1524" s="117">
        <f t="shared" si="717"/>
        <v>45797</v>
      </c>
      <c r="I1524" s="117">
        <f t="shared" si="710"/>
        <v>45797</v>
      </c>
      <c r="J1524" s="118">
        <f t="shared" si="718"/>
        <v>19</v>
      </c>
      <c r="K1524" s="118">
        <f t="shared" si="733"/>
        <v>13</v>
      </c>
      <c r="L1524" s="8">
        <f t="shared" si="719"/>
        <v>1.00567199</v>
      </c>
      <c r="M1524" s="119">
        <f t="shared" si="732"/>
        <v>1.0083006699999999</v>
      </c>
      <c r="N1524" s="119">
        <f t="shared" si="726"/>
        <v>1.4846453345934609</v>
      </c>
      <c r="O1524" s="112">
        <f t="shared" si="731"/>
        <v>1.49306622</v>
      </c>
      <c r="P1524" s="112">
        <f t="shared" si="711"/>
        <v>0</v>
      </c>
      <c r="Q1524" s="162">
        <f t="shared" si="722"/>
        <v>0</v>
      </c>
      <c r="R1524" s="30">
        <f t="shared" si="723"/>
        <v>0</v>
      </c>
      <c r="S1524" s="112">
        <f t="shared" si="728"/>
        <v>0</v>
      </c>
      <c r="T1524" s="122">
        <f t="shared" si="720"/>
        <v>0.20100000000000001</v>
      </c>
      <c r="U1524" s="120">
        <f t="shared" si="727"/>
        <v>13</v>
      </c>
      <c r="V1524" s="120">
        <v>252</v>
      </c>
      <c r="W1524" s="119">
        <f t="shared" si="712"/>
        <v>1.009493226</v>
      </c>
      <c r="X1524" s="112">
        <f t="shared" si="713"/>
        <v>0</v>
      </c>
      <c r="Y1524" s="112">
        <f t="shared" si="714"/>
        <v>0</v>
      </c>
      <c r="Z1524" s="125" t="str">
        <f t="shared" si="724"/>
        <v>A+J=</v>
      </c>
      <c r="AA1524" s="117">
        <f t="shared" si="725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4"/>
      <c r="DO1524" s="1"/>
      <c r="DP1524" s="1"/>
      <c r="DQ1524" s="1"/>
      <c r="DR1524" s="1"/>
      <c r="DS1524" s="1"/>
      <c r="DT1524" s="1"/>
    </row>
    <row r="1525" spans="1:124" ht="12.75" x14ac:dyDescent="0.2">
      <c r="A1525" s="111">
        <f t="shared" si="715"/>
        <v>45790</v>
      </c>
      <c r="B1525" s="112">
        <f t="shared" si="708"/>
        <v>0</v>
      </c>
      <c r="C1525" s="112">
        <f t="shared" si="721"/>
        <v>0</v>
      </c>
      <c r="D1525" s="113">
        <f t="shared" si="716"/>
        <v>5692.31</v>
      </c>
      <c r="E1525" s="114">
        <f t="shared" si="729"/>
        <v>5739.56</v>
      </c>
      <c r="F1525" s="115">
        <f t="shared" si="730"/>
        <v>45738</v>
      </c>
      <c r="G1525" s="116">
        <f t="shared" si="709"/>
        <v>8.3006723105383262E-3</v>
      </c>
      <c r="H1525" s="117">
        <f t="shared" si="717"/>
        <v>45797</v>
      </c>
      <c r="I1525" s="117">
        <f t="shared" si="710"/>
        <v>45797</v>
      </c>
      <c r="J1525" s="118">
        <f t="shared" si="718"/>
        <v>19</v>
      </c>
      <c r="K1525" s="118">
        <f t="shared" si="733"/>
        <v>14</v>
      </c>
      <c r="L1525" s="8">
        <f t="shared" si="719"/>
        <v>1.0061096199999999</v>
      </c>
      <c r="M1525" s="119">
        <f t="shared" si="732"/>
        <v>1.0083006699999999</v>
      </c>
      <c r="N1525" s="119">
        <f t="shared" si="726"/>
        <v>1.4846453345934609</v>
      </c>
      <c r="O1525" s="112">
        <f t="shared" si="731"/>
        <v>1.4937159499999999</v>
      </c>
      <c r="P1525" s="112">
        <f t="shared" si="711"/>
        <v>0</v>
      </c>
      <c r="Q1525" s="162">
        <f t="shared" si="722"/>
        <v>0</v>
      </c>
      <c r="R1525" s="30">
        <f t="shared" si="723"/>
        <v>0</v>
      </c>
      <c r="S1525" s="112">
        <f t="shared" si="728"/>
        <v>0</v>
      </c>
      <c r="T1525" s="122">
        <f t="shared" si="720"/>
        <v>0.20100000000000001</v>
      </c>
      <c r="U1525" s="120">
        <f t="shared" si="727"/>
        <v>14</v>
      </c>
      <c r="V1525" s="120">
        <v>252</v>
      </c>
      <c r="W1525" s="119">
        <f t="shared" si="712"/>
        <v>1.010227196</v>
      </c>
      <c r="X1525" s="112">
        <f t="shared" si="713"/>
        <v>0</v>
      </c>
      <c r="Y1525" s="112">
        <f t="shared" si="714"/>
        <v>0</v>
      </c>
      <c r="Z1525" s="125" t="str">
        <f t="shared" si="724"/>
        <v>A+J=</v>
      </c>
      <c r="AA1525" s="117">
        <f t="shared" si="725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4"/>
      <c r="DO1525" s="1"/>
      <c r="DP1525" s="1"/>
      <c r="DQ1525" s="1"/>
      <c r="DR1525" s="1"/>
      <c r="DS1525" s="1"/>
      <c r="DT1525" s="1"/>
    </row>
    <row r="1526" spans="1:124" ht="12.75" x14ac:dyDescent="0.2">
      <c r="A1526" s="111">
        <f t="shared" si="715"/>
        <v>45791</v>
      </c>
      <c r="B1526" s="112">
        <f t="shared" si="708"/>
        <v>0</v>
      </c>
      <c r="C1526" s="112">
        <f t="shared" si="721"/>
        <v>0</v>
      </c>
      <c r="D1526" s="113">
        <f t="shared" si="716"/>
        <v>5692.31</v>
      </c>
      <c r="E1526" s="114">
        <f t="shared" si="729"/>
        <v>5739.56</v>
      </c>
      <c r="F1526" s="115">
        <f t="shared" si="730"/>
        <v>45738</v>
      </c>
      <c r="G1526" s="116">
        <f t="shared" si="709"/>
        <v>8.3006723105383262E-3</v>
      </c>
      <c r="H1526" s="117">
        <f t="shared" si="717"/>
        <v>45797</v>
      </c>
      <c r="I1526" s="117">
        <f t="shared" si="710"/>
        <v>45797</v>
      </c>
      <c r="J1526" s="118">
        <f t="shared" si="718"/>
        <v>19</v>
      </c>
      <c r="K1526" s="118">
        <f t="shared" si="733"/>
        <v>15</v>
      </c>
      <c r="L1526" s="8">
        <f t="shared" si="719"/>
        <v>1.00654745</v>
      </c>
      <c r="M1526" s="119">
        <f t="shared" si="732"/>
        <v>1.0083006699999999</v>
      </c>
      <c r="N1526" s="119">
        <f t="shared" si="726"/>
        <v>1.4846453345934609</v>
      </c>
      <c r="O1526" s="112">
        <f t="shared" si="731"/>
        <v>1.49436597</v>
      </c>
      <c r="P1526" s="112">
        <f t="shared" si="711"/>
        <v>0</v>
      </c>
      <c r="Q1526" s="162">
        <f t="shared" si="722"/>
        <v>0</v>
      </c>
      <c r="R1526" s="30">
        <f t="shared" si="723"/>
        <v>0</v>
      </c>
      <c r="S1526" s="112">
        <f t="shared" si="728"/>
        <v>0</v>
      </c>
      <c r="T1526" s="122">
        <f t="shared" si="720"/>
        <v>0.20100000000000001</v>
      </c>
      <c r="U1526" s="120">
        <f t="shared" si="727"/>
        <v>15</v>
      </c>
      <c r="V1526" s="120">
        <v>252</v>
      </c>
      <c r="W1526" s="119">
        <f t="shared" si="712"/>
        <v>1.0109617</v>
      </c>
      <c r="X1526" s="112">
        <f t="shared" si="713"/>
        <v>0</v>
      </c>
      <c r="Y1526" s="112">
        <f t="shared" si="714"/>
        <v>0</v>
      </c>
      <c r="Z1526" s="125" t="str">
        <f t="shared" si="724"/>
        <v>A+J=</v>
      </c>
      <c r="AA1526" s="117">
        <f t="shared" si="725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4"/>
      <c r="DO1526" s="1"/>
      <c r="DP1526" s="1"/>
      <c r="DQ1526" s="1"/>
      <c r="DR1526" s="1"/>
      <c r="DS1526" s="1"/>
      <c r="DT1526" s="1"/>
    </row>
    <row r="1527" spans="1:124" ht="12.75" x14ac:dyDescent="0.2">
      <c r="A1527" s="111">
        <f t="shared" si="715"/>
        <v>45792</v>
      </c>
      <c r="B1527" s="112">
        <f t="shared" si="708"/>
        <v>0</v>
      </c>
      <c r="C1527" s="112">
        <f t="shared" si="721"/>
        <v>0</v>
      </c>
      <c r="D1527" s="113">
        <f t="shared" si="716"/>
        <v>5692.31</v>
      </c>
      <c r="E1527" s="114">
        <f t="shared" si="729"/>
        <v>5739.56</v>
      </c>
      <c r="F1527" s="115">
        <f t="shared" si="730"/>
        <v>45738</v>
      </c>
      <c r="G1527" s="116">
        <f t="shared" si="709"/>
        <v>8.3006723105383262E-3</v>
      </c>
      <c r="H1527" s="117">
        <f t="shared" si="717"/>
        <v>45797</v>
      </c>
      <c r="I1527" s="117">
        <f t="shared" si="710"/>
        <v>45797</v>
      </c>
      <c r="J1527" s="118">
        <f t="shared" si="718"/>
        <v>19</v>
      </c>
      <c r="K1527" s="118">
        <f t="shared" si="733"/>
        <v>16</v>
      </c>
      <c r="L1527" s="8">
        <f t="shared" si="719"/>
        <v>1.00698547</v>
      </c>
      <c r="M1527" s="119">
        <f t="shared" si="732"/>
        <v>1.0083006699999999</v>
      </c>
      <c r="N1527" s="119">
        <f t="shared" si="726"/>
        <v>1.4846453345934609</v>
      </c>
      <c r="O1527" s="112">
        <f t="shared" si="731"/>
        <v>1.49501628</v>
      </c>
      <c r="P1527" s="112">
        <f t="shared" si="711"/>
        <v>0</v>
      </c>
      <c r="Q1527" s="162">
        <f t="shared" si="722"/>
        <v>0</v>
      </c>
      <c r="R1527" s="30">
        <f t="shared" si="723"/>
        <v>0</v>
      </c>
      <c r="S1527" s="112">
        <f t="shared" si="728"/>
        <v>0</v>
      </c>
      <c r="T1527" s="122">
        <f t="shared" si="720"/>
        <v>0.20100000000000001</v>
      </c>
      <c r="U1527" s="120">
        <f t="shared" si="727"/>
        <v>16</v>
      </c>
      <c r="V1527" s="120">
        <v>252</v>
      </c>
      <c r="W1527" s="119">
        <f t="shared" si="712"/>
        <v>1.0116967379999999</v>
      </c>
      <c r="X1527" s="112">
        <f t="shared" si="713"/>
        <v>0</v>
      </c>
      <c r="Y1527" s="112">
        <f t="shared" si="714"/>
        <v>0</v>
      </c>
      <c r="Z1527" s="125" t="str">
        <f t="shared" si="724"/>
        <v>A+J=</v>
      </c>
      <c r="AA1527" s="117">
        <f t="shared" si="725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4"/>
      <c r="DO1527" s="1"/>
      <c r="DP1527" s="1"/>
      <c r="DQ1527" s="1"/>
      <c r="DR1527" s="1"/>
      <c r="DS1527" s="1"/>
      <c r="DT1527" s="1"/>
    </row>
    <row r="1528" spans="1:124" ht="12.75" x14ac:dyDescent="0.2">
      <c r="A1528" s="111">
        <f t="shared" si="715"/>
        <v>45793</v>
      </c>
      <c r="B1528" s="112">
        <f t="shared" si="708"/>
        <v>0</v>
      </c>
      <c r="C1528" s="112">
        <f t="shared" si="721"/>
        <v>0</v>
      </c>
      <c r="D1528" s="113">
        <f t="shared" si="716"/>
        <v>5692.31</v>
      </c>
      <c r="E1528" s="114">
        <f t="shared" si="729"/>
        <v>5739.56</v>
      </c>
      <c r="F1528" s="115">
        <f t="shared" si="730"/>
        <v>45738</v>
      </c>
      <c r="G1528" s="116">
        <f t="shared" si="709"/>
        <v>8.3006723105383262E-3</v>
      </c>
      <c r="H1528" s="117">
        <f t="shared" si="717"/>
        <v>45797</v>
      </c>
      <c r="I1528" s="117">
        <f t="shared" si="710"/>
        <v>45797</v>
      </c>
      <c r="J1528" s="118">
        <f t="shared" si="718"/>
        <v>19</v>
      </c>
      <c r="K1528" s="118">
        <f t="shared" si="733"/>
        <v>17</v>
      </c>
      <c r="L1528" s="8">
        <f t="shared" si="719"/>
        <v>1.00742368</v>
      </c>
      <c r="M1528" s="119">
        <f t="shared" si="732"/>
        <v>1.0083006699999999</v>
      </c>
      <c r="N1528" s="119">
        <f t="shared" si="726"/>
        <v>1.4846453345934609</v>
      </c>
      <c r="O1528" s="112">
        <f t="shared" si="731"/>
        <v>1.49566686</v>
      </c>
      <c r="P1528" s="112">
        <f t="shared" si="711"/>
        <v>0</v>
      </c>
      <c r="Q1528" s="162">
        <f t="shared" si="722"/>
        <v>0</v>
      </c>
      <c r="R1528" s="30">
        <f t="shared" si="723"/>
        <v>0</v>
      </c>
      <c r="S1528" s="112">
        <f t="shared" si="728"/>
        <v>0</v>
      </c>
      <c r="T1528" s="122">
        <f t="shared" si="720"/>
        <v>0.20100000000000001</v>
      </c>
      <c r="U1528" s="120">
        <f t="shared" si="727"/>
        <v>17</v>
      </c>
      <c r="V1528" s="120">
        <v>252</v>
      </c>
      <c r="W1528" s="119">
        <f t="shared" si="712"/>
        <v>1.0124323099999999</v>
      </c>
      <c r="X1528" s="112">
        <f t="shared" si="713"/>
        <v>0</v>
      </c>
      <c r="Y1528" s="112">
        <f t="shared" si="714"/>
        <v>0</v>
      </c>
      <c r="Z1528" s="125" t="str">
        <f t="shared" si="724"/>
        <v>A+J=</v>
      </c>
      <c r="AA1528" s="117">
        <f t="shared" si="725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4"/>
      <c r="DO1528" s="1"/>
      <c r="DP1528" s="1"/>
      <c r="DQ1528" s="1"/>
      <c r="DR1528" s="1"/>
      <c r="DS1528" s="1"/>
      <c r="DT1528" s="1"/>
    </row>
    <row r="1529" spans="1:124" ht="12.75" x14ac:dyDescent="0.2">
      <c r="A1529" s="111">
        <f t="shared" si="715"/>
        <v>45794</v>
      </c>
      <c r="B1529" s="112">
        <f t="shared" si="708"/>
        <v>0</v>
      </c>
      <c r="C1529" s="112">
        <f t="shared" si="721"/>
        <v>0</v>
      </c>
      <c r="D1529" s="113">
        <f t="shared" si="716"/>
        <v>5692.31</v>
      </c>
      <c r="E1529" s="114">
        <f t="shared" si="729"/>
        <v>5739.56</v>
      </c>
      <c r="F1529" s="115">
        <f t="shared" si="730"/>
        <v>45738</v>
      </c>
      <c r="G1529" s="116">
        <f t="shared" si="709"/>
        <v>8.3006723105383262E-3</v>
      </c>
      <c r="H1529" s="117">
        <f t="shared" si="717"/>
        <v>45797</v>
      </c>
      <c r="I1529" s="117">
        <f t="shared" si="710"/>
        <v>45797</v>
      </c>
      <c r="J1529" s="118">
        <f t="shared" si="718"/>
        <v>19</v>
      </c>
      <c r="K1529" s="118">
        <f t="shared" si="733"/>
        <v>18</v>
      </c>
      <c r="L1529" s="8">
        <f t="shared" si="719"/>
        <v>1.00786208</v>
      </c>
      <c r="M1529" s="119">
        <f t="shared" si="732"/>
        <v>1.0083006699999999</v>
      </c>
      <c r="N1529" s="119">
        <f t="shared" si="726"/>
        <v>1.4846453345934609</v>
      </c>
      <c r="O1529" s="112">
        <f t="shared" si="731"/>
        <v>1.4963177299999999</v>
      </c>
      <c r="P1529" s="112">
        <f t="shared" si="711"/>
        <v>0</v>
      </c>
      <c r="Q1529" s="162">
        <f t="shared" si="722"/>
        <v>0</v>
      </c>
      <c r="R1529" s="30">
        <f t="shared" si="723"/>
        <v>0</v>
      </c>
      <c r="S1529" s="112">
        <f t="shared" si="728"/>
        <v>0</v>
      </c>
      <c r="T1529" s="122">
        <f t="shared" si="720"/>
        <v>0.20100000000000001</v>
      </c>
      <c r="U1529" s="120">
        <f t="shared" si="727"/>
        <v>18</v>
      </c>
      <c r="V1529" s="120">
        <v>252</v>
      </c>
      <c r="W1529" s="119">
        <f t="shared" si="712"/>
        <v>1.0131684169999999</v>
      </c>
      <c r="X1529" s="112">
        <f t="shared" si="713"/>
        <v>0</v>
      </c>
      <c r="Y1529" s="112">
        <f t="shared" si="714"/>
        <v>0</v>
      </c>
      <c r="Z1529" s="125" t="str">
        <f t="shared" si="724"/>
        <v>A+J=</v>
      </c>
      <c r="AA1529" s="117">
        <f t="shared" si="725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4"/>
      <c r="DO1529" s="1"/>
      <c r="DP1529" s="1"/>
      <c r="DQ1529" s="1"/>
      <c r="DR1529" s="1"/>
      <c r="DS1529" s="1"/>
      <c r="DT1529" s="1"/>
    </row>
    <row r="1530" spans="1:124" ht="12.75" x14ac:dyDescent="0.2">
      <c r="A1530" s="111">
        <f t="shared" si="715"/>
        <v>45795</v>
      </c>
      <c r="B1530" s="112">
        <f t="shared" si="708"/>
        <v>0</v>
      </c>
      <c r="C1530" s="112">
        <f t="shared" si="721"/>
        <v>0</v>
      </c>
      <c r="D1530" s="113">
        <f t="shared" si="716"/>
        <v>5692.31</v>
      </c>
      <c r="E1530" s="114">
        <f t="shared" si="729"/>
        <v>5739.56</v>
      </c>
      <c r="F1530" s="115">
        <f t="shared" si="730"/>
        <v>45738</v>
      </c>
      <c r="G1530" s="116">
        <f t="shared" si="709"/>
        <v>8.3006723105383262E-3</v>
      </c>
      <c r="H1530" s="117">
        <f t="shared" si="717"/>
        <v>45797</v>
      </c>
      <c r="I1530" s="117">
        <f t="shared" si="710"/>
        <v>45797</v>
      </c>
      <c r="J1530" s="118">
        <f t="shared" si="718"/>
        <v>19</v>
      </c>
      <c r="K1530" s="118">
        <f t="shared" si="733"/>
        <v>18</v>
      </c>
      <c r="L1530" s="8">
        <f t="shared" si="719"/>
        <v>1.00786208</v>
      </c>
      <c r="M1530" s="119">
        <f t="shared" si="732"/>
        <v>1.0083006699999999</v>
      </c>
      <c r="N1530" s="119">
        <f t="shared" si="726"/>
        <v>1.4846453345934609</v>
      </c>
      <c r="O1530" s="112">
        <f t="shared" si="731"/>
        <v>1.4963177299999999</v>
      </c>
      <c r="P1530" s="112">
        <f t="shared" si="711"/>
        <v>0</v>
      </c>
      <c r="Q1530" s="162">
        <f t="shared" si="722"/>
        <v>0</v>
      </c>
      <c r="R1530" s="30">
        <f t="shared" si="723"/>
        <v>0</v>
      </c>
      <c r="S1530" s="112">
        <f t="shared" si="728"/>
        <v>0</v>
      </c>
      <c r="T1530" s="122">
        <f t="shared" si="720"/>
        <v>0.20100000000000001</v>
      </c>
      <c r="U1530" s="120">
        <f t="shared" si="727"/>
        <v>18</v>
      </c>
      <c r="V1530" s="120">
        <v>252</v>
      </c>
      <c r="W1530" s="119">
        <f t="shared" si="712"/>
        <v>1.0131684169999999</v>
      </c>
      <c r="X1530" s="112">
        <f t="shared" si="713"/>
        <v>0</v>
      </c>
      <c r="Y1530" s="112">
        <f t="shared" si="714"/>
        <v>0</v>
      </c>
      <c r="Z1530" s="125" t="str">
        <f t="shared" si="724"/>
        <v>A+J=</v>
      </c>
      <c r="AA1530" s="117">
        <f t="shared" si="725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4"/>
      <c r="DO1530" s="1"/>
      <c r="DP1530" s="1"/>
      <c r="DQ1530" s="1"/>
      <c r="DR1530" s="1"/>
      <c r="DS1530" s="1"/>
      <c r="DT1530" s="1"/>
    </row>
    <row r="1531" spans="1:124" ht="12.75" x14ac:dyDescent="0.2">
      <c r="A1531" s="111">
        <f t="shared" si="715"/>
        <v>45796</v>
      </c>
      <c r="B1531" s="112">
        <f t="shared" si="708"/>
        <v>0</v>
      </c>
      <c r="C1531" s="112">
        <f t="shared" si="721"/>
        <v>0</v>
      </c>
      <c r="D1531" s="113">
        <f t="shared" si="716"/>
        <v>5692.31</v>
      </c>
      <c r="E1531" s="114">
        <f t="shared" si="729"/>
        <v>5739.56</v>
      </c>
      <c r="F1531" s="115">
        <f t="shared" si="730"/>
        <v>45738</v>
      </c>
      <c r="G1531" s="116">
        <f t="shared" si="709"/>
        <v>8.3006723105383262E-3</v>
      </c>
      <c r="H1531" s="117">
        <f t="shared" si="717"/>
        <v>45797</v>
      </c>
      <c r="I1531" s="117">
        <f t="shared" si="710"/>
        <v>45797</v>
      </c>
      <c r="J1531" s="118">
        <f t="shared" si="718"/>
        <v>19</v>
      </c>
      <c r="K1531" s="118">
        <f t="shared" si="733"/>
        <v>18</v>
      </c>
      <c r="L1531" s="8">
        <f t="shared" si="719"/>
        <v>1.00786208</v>
      </c>
      <c r="M1531" s="119">
        <f t="shared" si="732"/>
        <v>1.0083006699999999</v>
      </c>
      <c r="N1531" s="119">
        <f t="shared" si="726"/>
        <v>1.4846453345934609</v>
      </c>
      <c r="O1531" s="112">
        <f t="shared" si="731"/>
        <v>1.4963177299999999</v>
      </c>
      <c r="P1531" s="112">
        <f t="shared" si="711"/>
        <v>0</v>
      </c>
      <c r="Q1531" s="162">
        <f t="shared" si="722"/>
        <v>0</v>
      </c>
      <c r="R1531" s="30">
        <f t="shared" si="723"/>
        <v>0</v>
      </c>
      <c r="S1531" s="112">
        <f t="shared" si="728"/>
        <v>0</v>
      </c>
      <c r="T1531" s="122">
        <f t="shared" si="720"/>
        <v>0.20100000000000001</v>
      </c>
      <c r="U1531" s="120">
        <f t="shared" si="727"/>
        <v>18</v>
      </c>
      <c r="V1531" s="120">
        <v>252</v>
      </c>
      <c r="W1531" s="119">
        <f t="shared" si="712"/>
        <v>1.0131684169999999</v>
      </c>
      <c r="X1531" s="112">
        <f t="shared" si="713"/>
        <v>0</v>
      </c>
      <c r="Y1531" s="112">
        <f t="shared" si="714"/>
        <v>0</v>
      </c>
      <c r="Z1531" s="125" t="str">
        <f t="shared" si="724"/>
        <v>A+J=</v>
      </c>
      <c r="AA1531" s="117">
        <f t="shared" si="725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4"/>
      <c r="DO1531" s="1"/>
      <c r="DP1531" s="1"/>
      <c r="DQ1531" s="1"/>
      <c r="DR1531" s="1"/>
      <c r="DS1531" s="1"/>
      <c r="DT1531" s="1"/>
    </row>
    <row r="1532" spans="1:124" ht="12.75" x14ac:dyDescent="0.2">
      <c r="A1532" s="111">
        <f t="shared" si="715"/>
        <v>45797</v>
      </c>
      <c r="B1532" s="112">
        <f t="shared" si="708"/>
        <v>0</v>
      </c>
      <c r="C1532" s="112">
        <f t="shared" si="721"/>
        <v>0</v>
      </c>
      <c r="D1532" s="113">
        <f t="shared" si="716"/>
        <v>5692.31</v>
      </c>
      <c r="E1532" s="114">
        <f t="shared" si="729"/>
        <v>5739.56</v>
      </c>
      <c r="F1532" s="115">
        <f t="shared" si="730"/>
        <v>45738</v>
      </c>
      <c r="G1532" s="116">
        <f t="shared" si="709"/>
        <v>8.3006723105383262E-3</v>
      </c>
      <c r="H1532" s="117">
        <f t="shared" si="717"/>
        <v>45828</v>
      </c>
      <c r="I1532" s="117">
        <f t="shared" si="710"/>
        <v>45797</v>
      </c>
      <c r="J1532" s="118">
        <f t="shared" si="718"/>
        <v>19</v>
      </c>
      <c r="K1532" s="118">
        <f t="shared" si="733"/>
        <v>19</v>
      </c>
      <c r="L1532" s="8">
        <f t="shared" si="719"/>
        <v>1.0083006699999999</v>
      </c>
      <c r="M1532" s="119">
        <f t="shared" si="732"/>
        <v>1.0083006699999999</v>
      </c>
      <c r="N1532" s="119">
        <f t="shared" si="726"/>
        <v>1.4846453345934609</v>
      </c>
      <c r="O1532" s="112">
        <f t="shared" si="731"/>
        <v>1.4969688800000001</v>
      </c>
      <c r="P1532" s="112">
        <f t="shared" si="711"/>
        <v>0</v>
      </c>
      <c r="Q1532" s="162">
        <f t="shared" si="722"/>
        <v>50</v>
      </c>
      <c r="R1532" s="30">
        <f t="shared" si="723"/>
        <v>1</v>
      </c>
      <c r="S1532" s="112">
        <f t="shared" si="728"/>
        <v>0</v>
      </c>
      <c r="T1532" s="122">
        <f t="shared" si="720"/>
        <v>0.20100000000000001</v>
      </c>
      <c r="U1532" s="120">
        <f t="shared" si="727"/>
        <v>19</v>
      </c>
      <c r="V1532" s="120">
        <v>252</v>
      </c>
      <c r="W1532" s="119">
        <f t="shared" si="712"/>
        <v>1.0139050590000001</v>
      </c>
      <c r="X1532" s="112">
        <f t="shared" si="713"/>
        <v>0</v>
      </c>
      <c r="Y1532" s="112">
        <f t="shared" si="714"/>
        <v>0</v>
      </c>
      <c r="Z1532" s="125" t="str">
        <f t="shared" si="724"/>
        <v>A+J=</v>
      </c>
      <c r="AA1532" s="117">
        <f t="shared" si="725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4"/>
      <c r="DO1532" s="1"/>
      <c r="DP1532" s="1"/>
      <c r="DQ1532" s="1"/>
      <c r="DR1532" s="1"/>
      <c r="DS1532" s="1"/>
      <c r="DT1532" s="1"/>
    </row>
    <row r="1533" spans="1:124" ht="12.75" x14ac:dyDescent="0.2">
      <c r="A1533" s="111"/>
      <c r="B1533" s="112"/>
      <c r="C1533" s="112"/>
      <c r="D1533" s="113"/>
      <c r="E1533" s="114"/>
      <c r="F1533" s="115"/>
      <c r="G1533" s="116"/>
      <c r="H1533" s="117"/>
      <c r="I1533" s="117"/>
      <c r="J1533" s="118"/>
      <c r="K1533" s="118"/>
      <c r="L1533" s="8"/>
      <c r="M1533" s="119"/>
      <c r="N1533" s="119"/>
      <c r="O1533" s="112"/>
      <c r="P1533" s="112"/>
      <c r="Q1533" s="162"/>
      <c r="R1533" s="30"/>
      <c r="S1533" s="112"/>
      <c r="T1533" s="122"/>
      <c r="U1533" s="120"/>
      <c r="V1533" s="120"/>
      <c r="W1533" s="119"/>
      <c r="X1533" s="112"/>
      <c r="Y1533" s="112"/>
      <c r="Z1533" s="125"/>
      <c r="AA1533" s="117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4"/>
      <c r="DO1533" s="1"/>
      <c r="DP1533" s="1"/>
      <c r="DQ1533" s="1"/>
      <c r="DR1533" s="1"/>
      <c r="DS1533" s="1"/>
      <c r="DT1533" s="1"/>
    </row>
    <row r="1534" spans="1:124" ht="12.75" x14ac:dyDescent="0.2">
      <c r="A1534" s="111"/>
      <c r="B1534" s="112"/>
      <c r="C1534" s="112"/>
      <c r="D1534" s="113"/>
      <c r="E1534" s="114"/>
      <c r="F1534" s="115"/>
      <c r="G1534" s="116"/>
      <c r="H1534" s="117"/>
      <c r="I1534" s="117"/>
      <c r="J1534" s="118"/>
      <c r="K1534" s="118"/>
      <c r="L1534" s="8"/>
      <c r="M1534" s="119"/>
      <c r="N1534" s="119"/>
      <c r="O1534" s="112"/>
      <c r="P1534" s="112"/>
      <c r="Q1534" s="162"/>
      <c r="R1534" s="30"/>
      <c r="S1534" s="112"/>
      <c r="T1534" s="122"/>
      <c r="U1534" s="120"/>
      <c r="V1534" s="120"/>
      <c r="W1534" s="119"/>
      <c r="X1534" s="112"/>
      <c r="Y1534" s="112"/>
      <c r="Z1534" s="125"/>
      <c r="AA1534" s="117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4"/>
      <c r="DO1534" s="1"/>
      <c r="DP1534" s="1"/>
      <c r="DQ1534" s="1"/>
      <c r="DR1534" s="1"/>
      <c r="DS1534" s="1"/>
      <c r="DT1534" s="1"/>
    </row>
    <row r="1535" spans="1:124" ht="12.75" x14ac:dyDescent="0.2">
      <c r="A1535" s="111"/>
      <c r="B1535" s="112"/>
      <c r="C1535" s="112"/>
      <c r="D1535" s="113"/>
      <c r="E1535" s="114"/>
      <c r="F1535" s="115"/>
      <c r="G1535" s="116"/>
      <c r="H1535" s="117"/>
      <c r="I1535" s="117"/>
      <c r="J1535" s="118"/>
      <c r="K1535" s="118"/>
      <c r="L1535" s="8"/>
      <c r="M1535" s="119"/>
      <c r="N1535" s="119"/>
      <c r="O1535" s="112"/>
      <c r="P1535" s="112"/>
      <c r="Q1535" s="162"/>
      <c r="R1535" s="30"/>
      <c r="S1535" s="112"/>
      <c r="T1535" s="122"/>
      <c r="U1535" s="120"/>
      <c r="V1535" s="120"/>
      <c r="W1535" s="119"/>
      <c r="X1535" s="112"/>
      <c r="Y1535" s="112"/>
      <c r="Z1535" s="125"/>
      <c r="AA1535" s="117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4"/>
      <c r="DO1535" s="1"/>
      <c r="DP1535" s="1"/>
      <c r="DQ1535" s="1"/>
      <c r="DR1535" s="1"/>
      <c r="DS1535" s="1"/>
      <c r="DT1535" s="1"/>
    </row>
    <row r="1536" spans="1:124" ht="12.75" x14ac:dyDescent="0.2">
      <c r="A1536" s="111"/>
      <c r="B1536" s="112"/>
      <c r="C1536" s="112"/>
      <c r="D1536" s="113"/>
      <c r="E1536" s="114"/>
      <c r="F1536" s="115"/>
      <c r="G1536" s="116"/>
      <c r="H1536" s="117"/>
      <c r="I1536" s="117"/>
      <c r="J1536" s="118"/>
      <c r="K1536" s="118"/>
      <c r="L1536" s="8"/>
      <c r="M1536" s="119"/>
      <c r="N1536" s="119"/>
      <c r="O1536" s="112"/>
      <c r="P1536" s="112"/>
      <c r="Q1536" s="162"/>
      <c r="R1536" s="30"/>
      <c r="S1536" s="112"/>
      <c r="T1536" s="122"/>
      <c r="U1536" s="120"/>
      <c r="V1536" s="120"/>
      <c r="W1536" s="119"/>
      <c r="X1536" s="112"/>
      <c r="Y1536" s="112"/>
      <c r="Z1536" s="125"/>
      <c r="AA1536" s="117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4"/>
      <c r="DO1536" s="1"/>
      <c r="DP1536" s="1"/>
      <c r="DQ1536" s="1"/>
      <c r="DR1536" s="1"/>
      <c r="DS1536" s="1"/>
      <c r="DT1536" s="1"/>
    </row>
    <row r="1537" spans="1:124" ht="12.75" x14ac:dyDescent="0.2">
      <c r="A1537" s="111"/>
      <c r="B1537" s="112"/>
      <c r="C1537" s="112"/>
      <c r="D1537" s="113"/>
      <c r="E1537" s="114"/>
      <c r="F1537" s="115"/>
      <c r="G1537" s="116"/>
      <c r="H1537" s="117"/>
      <c r="I1537" s="117"/>
      <c r="J1537" s="118"/>
      <c r="K1537" s="118"/>
      <c r="L1537" s="8"/>
      <c r="M1537" s="119"/>
      <c r="N1537" s="119"/>
      <c r="O1537" s="112"/>
      <c r="P1537" s="112"/>
      <c r="Q1537" s="162"/>
      <c r="R1537" s="30"/>
      <c r="S1537" s="112"/>
      <c r="T1537" s="122"/>
      <c r="U1537" s="120"/>
      <c r="V1537" s="120"/>
      <c r="W1537" s="119"/>
      <c r="X1537" s="112"/>
      <c r="Y1537" s="112"/>
      <c r="Z1537" s="125"/>
      <c r="AA1537" s="117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4"/>
      <c r="DO1537" s="1"/>
      <c r="DP1537" s="1"/>
      <c r="DQ1537" s="1"/>
      <c r="DR1537" s="1"/>
      <c r="DS1537" s="1"/>
      <c r="DT1537" s="1"/>
    </row>
    <row r="1538" spans="1:124" ht="12.75" x14ac:dyDescent="0.2">
      <c r="A1538" s="111"/>
      <c r="B1538" s="112"/>
      <c r="C1538" s="112"/>
      <c r="D1538" s="113"/>
      <c r="E1538" s="114"/>
      <c r="F1538" s="115"/>
      <c r="G1538" s="116"/>
      <c r="H1538" s="117"/>
      <c r="I1538" s="117"/>
      <c r="J1538" s="118"/>
      <c r="K1538" s="118"/>
      <c r="L1538" s="8"/>
      <c r="M1538" s="119"/>
      <c r="N1538" s="119"/>
      <c r="O1538" s="112"/>
      <c r="P1538" s="112"/>
      <c r="Q1538" s="162"/>
      <c r="R1538" s="30"/>
      <c r="S1538" s="112"/>
      <c r="T1538" s="122"/>
      <c r="U1538" s="120"/>
      <c r="V1538" s="120"/>
      <c r="W1538" s="119"/>
      <c r="X1538" s="112"/>
      <c r="Y1538" s="112"/>
      <c r="Z1538" s="125"/>
      <c r="AA1538" s="117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4"/>
      <c r="DO1538" s="1"/>
      <c r="DP1538" s="1"/>
      <c r="DQ1538" s="1"/>
      <c r="DR1538" s="1"/>
      <c r="DS1538" s="1"/>
      <c r="DT1538" s="1"/>
    </row>
    <row r="1539" spans="1:124" ht="12.75" x14ac:dyDescent="0.2">
      <c r="A1539" s="111"/>
      <c r="B1539" s="112"/>
      <c r="C1539" s="112"/>
      <c r="D1539" s="113"/>
      <c r="E1539" s="114"/>
      <c r="F1539" s="115"/>
      <c r="G1539" s="116"/>
      <c r="H1539" s="117"/>
      <c r="I1539" s="117"/>
      <c r="J1539" s="118"/>
      <c r="K1539" s="118"/>
      <c r="L1539" s="8"/>
      <c r="M1539" s="119"/>
      <c r="N1539" s="119"/>
      <c r="O1539" s="112"/>
      <c r="P1539" s="112"/>
      <c r="Q1539" s="162"/>
      <c r="R1539" s="30"/>
      <c r="S1539" s="112"/>
      <c r="T1539" s="122"/>
      <c r="U1539" s="120"/>
      <c r="V1539" s="120"/>
      <c r="W1539" s="119"/>
      <c r="X1539" s="112"/>
      <c r="Y1539" s="112"/>
      <c r="Z1539" s="125"/>
      <c r="AA1539" s="117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4"/>
      <c r="DO1539" s="1"/>
      <c r="DP1539" s="1"/>
      <c r="DQ1539" s="1"/>
      <c r="DR1539" s="1"/>
      <c r="DS1539" s="1"/>
      <c r="DT1539" s="1"/>
    </row>
    <row r="1540" spans="1:124" ht="12.75" x14ac:dyDescent="0.2">
      <c r="A1540" s="111"/>
      <c r="B1540" s="112"/>
      <c r="C1540" s="112"/>
      <c r="D1540" s="113"/>
      <c r="E1540" s="114"/>
      <c r="F1540" s="115"/>
      <c r="G1540" s="116"/>
      <c r="H1540" s="117"/>
      <c r="I1540" s="117"/>
      <c r="J1540" s="118"/>
      <c r="K1540" s="118"/>
      <c r="L1540" s="8"/>
      <c r="M1540" s="119"/>
      <c r="N1540" s="119"/>
      <c r="O1540" s="112"/>
      <c r="P1540" s="112"/>
      <c r="Q1540" s="162"/>
      <c r="R1540" s="30"/>
      <c r="S1540" s="112"/>
      <c r="T1540" s="122"/>
      <c r="U1540" s="120"/>
      <c r="V1540" s="120"/>
      <c r="W1540" s="119"/>
      <c r="X1540" s="112"/>
      <c r="Y1540" s="112"/>
      <c r="Z1540" s="125"/>
      <c r="AA1540" s="117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4"/>
      <c r="DO1540" s="1"/>
      <c r="DP1540" s="1"/>
      <c r="DQ1540" s="1"/>
      <c r="DR1540" s="1"/>
      <c r="DS1540" s="1"/>
      <c r="DT1540" s="1"/>
    </row>
    <row r="1541" spans="1:124" ht="12.75" x14ac:dyDescent="0.2">
      <c r="A1541" s="111"/>
      <c r="B1541" s="112"/>
      <c r="C1541" s="112"/>
      <c r="D1541" s="113"/>
      <c r="E1541" s="114"/>
      <c r="F1541" s="115"/>
      <c r="G1541" s="116"/>
      <c r="H1541" s="117"/>
      <c r="I1541" s="117"/>
      <c r="J1541" s="118"/>
      <c r="K1541" s="118"/>
      <c r="L1541" s="8"/>
      <c r="M1541" s="119"/>
      <c r="N1541" s="119"/>
      <c r="O1541" s="112"/>
      <c r="P1541" s="112"/>
      <c r="Q1541" s="162"/>
      <c r="R1541" s="30"/>
      <c r="S1541" s="112"/>
      <c r="T1541" s="122"/>
      <c r="U1541" s="120"/>
      <c r="V1541" s="120"/>
      <c r="W1541" s="119"/>
      <c r="X1541" s="112"/>
      <c r="Y1541" s="112"/>
      <c r="Z1541" s="125"/>
      <c r="AA1541" s="117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4"/>
      <c r="DO1541" s="1"/>
      <c r="DP1541" s="1"/>
      <c r="DQ1541" s="1"/>
      <c r="DR1541" s="1"/>
      <c r="DS1541" s="1"/>
      <c r="DT1541" s="1"/>
    </row>
    <row r="1542" spans="1:124" ht="12.75" x14ac:dyDescent="0.2">
      <c r="A1542" s="111"/>
      <c r="B1542" s="112"/>
      <c r="C1542" s="112"/>
      <c r="D1542" s="113"/>
      <c r="E1542" s="114"/>
      <c r="F1542" s="115"/>
      <c r="G1542" s="116"/>
      <c r="H1542" s="117"/>
      <c r="I1542" s="117"/>
      <c r="J1542" s="118"/>
      <c r="K1542" s="118"/>
      <c r="L1542" s="8"/>
      <c r="M1542" s="119"/>
      <c r="N1542" s="119"/>
      <c r="O1542" s="112"/>
      <c r="P1542" s="112"/>
      <c r="Q1542" s="162"/>
      <c r="R1542" s="30"/>
      <c r="S1542" s="112"/>
      <c r="T1542" s="122"/>
      <c r="U1542" s="120"/>
      <c r="V1542" s="120"/>
      <c r="W1542" s="119"/>
      <c r="X1542" s="112"/>
      <c r="Y1542" s="112"/>
      <c r="Z1542" s="125"/>
      <c r="AA1542" s="117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4"/>
      <c r="DO1542" s="1"/>
      <c r="DP1542" s="1"/>
      <c r="DQ1542" s="1"/>
      <c r="DR1542" s="1"/>
      <c r="DS1542" s="1"/>
      <c r="DT1542" s="1"/>
    </row>
    <row r="1543" spans="1:124" ht="12.75" x14ac:dyDescent="0.2">
      <c r="A1543" s="111"/>
      <c r="B1543" s="112"/>
      <c r="C1543" s="112"/>
      <c r="D1543" s="113"/>
      <c r="E1543" s="114"/>
      <c r="F1543" s="115"/>
      <c r="G1543" s="116"/>
      <c r="H1543" s="117"/>
      <c r="I1543" s="117"/>
      <c r="J1543" s="118"/>
      <c r="K1543" s="118"/>
      <c r="L1543" s="8"/>
      <c r="M1543" s="119"/>
      <c r="N1543" s="119"/>
      <c r="O1543" s="112"/>
      <c r="P1543" s="112"/>
      <c r="Q1543" s="162"/>
      <c r="R1543" s="30"/>
      <c r="S1543" s="112"/>
      <c r="T1543" s="122"/>
      <c r="U1543" s="120"/>
      <c r="V1543" s="120"/>
      <c r="W1543" s="119"/>
      <c r="X1543" s="112"/>
      <c r="Y1543" s="112"/>
      <c r="Z1543" s="125"/>
      <c r="AA1543" s="117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4"/>
      <c r="DO1543" s="1"/>
      <c r="DP1543" s="1"/>
      <c r="DQ1543" s="1"/>
      <c r="DR1543" s="1"/>
      <c r="DS1543" s="1"/>
      <c r="DT1543" s="1"/>
    </row>
    <row r="1544" spans="1:124" ht="12.75" x14ac:dyDescent="0.2">
      <c r="A1544" s="111"/>
      <c r="B1544" s="112"/>
      <c r="C1544" s="112"/>
      <c r="D1544" s="113"/>
      <c r="E1544" s="114"/>
      <c r="F1544" s="115"/>
      <c r="G1544" s="116"/>
      <c r="H1544" s="117"/>
      <c r="I1544" s="117"/>
      <c r="J1544" s="118"/>
      <c r="K1544" s="118"/>
      <c r="L1544" s="8"/>
      <c r="M1544" s="119"/>
      <c r="N1544" s="119"/>
      <c r="O1544" s="112"/>
      <c r="P1544" s="112"/>
      <c r="Q1544" s="162"/>
      <c r="R1544" s="30"/>
      <c r="S1544" s="112"/>
      <c r="T1544" s="122"/>
      <c r="U1544" s="120"/>
      <c r="V1544" s="120"/>
      <c r="W1544" s="119"/>
      <c r="X1544" s="112"/>
      <c r="Y1544" s="112"/>
      <c r="Z1544" s="125"/>
      <c r="AA1544" s="117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4"/>
      <c r="DO1544" s="1"/>
      <c r="DP1544" s="1"/>
      <c r="DQ1544" s="1"/>
      <c r="DR1544" s="1"/>
      <c r="DS1544" s="1"/>
      <c r="DT1544" s="1"/>
    </row>
    <row r="1545" spans="1:124" ht="12.75" x14ac:dyDescent="0.2">
      <c r="A1545" s="111"/>
      <c r="B1545" s="112"/>
      <c r="C1545" s="112"/>
      <c r="D1545" s="113"/>
      <c r="E1545" s="114"/>
      <c r="F1545" s="115"/>
      <c r="G1545" s="116"/>
      <c r="H1545" s="117"/>
      <c r="I1545" s="117"/>
      <c r="J1545" s="118"/>
      <c r="K1545" s="118"/>
      <c r="L1545" s="8"/>
      <c r="M1545" s="119"/>
      <c r="N1545" s="119"/>
      <c r="O1545" s="112"/>
      <c r="P1545" s="112"/>
      <c r="Q1545" s="162"/>
      <c r="R1545" s="30"/>
      <c r="S1545" s="112"/>
      <c r="T1545" s="122"/>
      <c r="U1545" s="120"/>
      <c r="V1545" s="120"/>
      <c r="W1545" s="119"/>
      <c r="X1545" s="112"/>
      <c r="Y1545" s="112"/>
      <c r="Z1545" s="125"/>
      <c r="AA1545" s="117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4"/>
      <c r="DO1545" s="1"/>
      <c r="DP1545" s="1"/>
      <c r="DQ1545" s="1"/>
      <c r="DR1545" s="1"/>
      <c r="DS1545" s="1"/>
      <c r="DT1545" s="1"/>
    </row>
    <row r="1546" spans="1:124" ht="12.75" x14ac:dyDescent="0.2">
      <c r="A1546" s="111"/>
      <c r="B1546" s="112"/>
      <c r="C1546" s="112"/>
      <c r="D1546" s="113"/>
      <c r="E1546" s="114"/>
      <c r="F1546" s="115"/>
      <c r="G1546" s="116"/>
      <c r="H1546" s="117"/>
      <c r="I1546" s="117"/>
      <c r="J1546" s="118"/>
      <c r="K1546" s="118"/>
      <c r="L1546" s="8"/>
      <c r="M1546" s="119"/>
      <c r="N1546" s="119"/>
      <c r="O1546" s="112"/>
      <c r="P1546" s="112"/>
      <c r="Q1546" s="162"/>
      <c r="R1546" s="30"/>
      <c r="S1546" s="112"/>
      <c r="T1546" s="122"/>
      <c r="U1546" s="120"/>
      <c r="V1546" s="120"/>
      <c r="W1546" s="119"/>
      <c r="X1546" s="112"/>
      <c r="Y1546" s="112"/>
      <c r="Z1546" s="125"/>
      <c r="AA1546" s="117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4"/>
      <c r="DO1546" s="1"/>
      <c r="DP1546" s="1"/>
      <c r="DQ1546" s="1"/>
      <c r="DR1546" s="1"/>
      <c r="DS1546" s="1"/>
      <c r="DT1546" s="1"/>
    </row>
    <row r="1547" spans="1:124" ht="12.75" x14ac:dyDescent="0.2">
      <c r="A1547" s="111"/>
      <c r="B1547" s="112"/>
      <c r="C1547" s="112"/>
      <c r="D1547" s="113"/>
      <c r="E1547" s="114"/>
      <c r="F1547" s="115"/>
      <c r="G1547" s="116"/>
      <c r="H1547" s="117"/>
      <c r="I1547" s="117"/>
      <c r="J1547" s="118"/>
      <c r="K1547" s="118"/>
      <c r="L1547" s="8"/>
      <c r="M1547" s="119"/>
      <c r="N1547" s="119"/>
      <c r="O1547" s="112"/>
      <c r="P1547" s="112"/>
      <c r="Q1547" s="162"/>
      <c r="R1547" s="30"/>
      <c r="S1547" s="112"/>
      <c r="T1547" s="122"/>
      <c r="U1547" s="120"/>
      <c r="V1547" s="120"/>
      <c r="W1547" s="119"/>
      <c r="X1547" s="112"/>
      <c r="Y1547" s="112"/>
      <c r="Z1547" s="125"/>
      <c r="AA1547" s="117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4"/>
      <c r="DO1547" s="1"/>
      <c r="DP1547" s="1"/>
      <c r="DQ1547" s="1"/>
      <c r="DR1547" s="1"/>
      <c r="DS1547" s="1"/>
      <c r="DT1547" s="1"/>
    </row>
    <row r="1548" spans="1:124" ht="12.75" x14ac:dyDescent="0.2">
      <c r="A1548" s="111"/>
      <c r="B1548" s="112"/>
      <c r="C1548" s="112"/>
      <c r="D1548" s="113"/>
      <c r="E1548" s="114"/>
      <c r="F1548" s="115"/>
      <c r="G1548" s="116"/>
      <c r="H1548" s="117"/>
      <c r="I1548" s="117"/>
      <c r="J1548" s="118"/>
      <c r="K1548" s="118"/>
      <c r="L1548" s="8"/>
      <c r="M1548" s="119"/>
      <c r="N1548" s="119"/>
      <c r="O1548" s="112"/>
      <c r="P1548" s="112"/>
      <c r="Q1548" s="162"/>
      <c r="R1548" s="30"/>
      <c r="S1548" s="112"/>
      <c r="T1548" s="122"/>
      <c r="U1548" s="120"/>
      <c r="V1548" s="120"/>
      <c r="W1548" s="119"/>
      <c r="X1548" s="112"/>
      <c r="Y1548" s="112"/>
      <c r="Z1548" s="125"/>
      <c r="AA1548" s="117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4"/>
      <c r="DO1548" s="1"/>
      <c r="DP1548" s="1"/>
      <c r="DQ1548" s="1"/>
      <c r="DR1548" s="1"/>
      <c r="DS1548" s="1"/>
      <c r="DT1548" s="1"/>
    </row>
    <row r="1549" spans="1:124" ht="12.75" x14ac:dyDescent="0.2">
      <c r="A1549" s="111"/>
      <c r="B1549" s="112"/>
      <c r="C1549" s="112"/>
      <c r="D1549" s="113"/>
      <c r="E1549" s="114"/>
      <c r="F1549" s="115"/>
      <c r="G1549" s="116"/>
      <c r="H1549" s="117"/>
      <c r="I1549" s="117"/>
      <c r="J1549" s="118"/>
      <c r="K1549" s="118"/>
      <c r="L1549" s="8"/>
      <c r="M1549" s="119"/>
      <c r="N1549" s="119"/>
      <c r="O1549" s="112"/>
      <c r="P1549" s="112"/>
      <c r="Q1549" s="162"/>
      <c r="R1549" s="30"/>
      <c r="S1549" s="112"/>
      <c r="T1549" s="122"/>
      <c r="U1549" s="120"/>
      <c r="V1549" s="120"/>
      <c r="W1549" s="119"/>
      <c r="X1549" s="112"/>
      <c r="Y1549" s="112"/>
      <c r="Z1549" s="125"/>
      <c r="AA1549" s="117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4"/>
      <c r="DO1549" s="1"/>
      <c r="DP1549" s="1"/>
      <c r="DQ1549" s="1"/>
      <c r="DR1549" s="1"/>
      <c r="DS1549" s="1"/>
      <c r="DT1549" s="1"/>
    </row>
    <row r="1550" spans="1:124" ht="12.75" x14ac:dyDescent="0.2">
      <c r="A1550" s="111"/>
      <c r="B1550" s="112"/>
      <c r="C1550" s="112"/>
      <c r="D1550" s="113"/>
      <c r="E1550" s="114"/>
      <c r="F1550" s="115"/>
      <c r="G1550" s="116"/>
      <c r="H1550" s="117"/>
      <c r="I1550" s="117"/>
      <c r="J1550" s="118"/>
      <c r="K1550" s="118"/>
      <c r="L1550" s="8"/>
      <c r="M1550" s="119"/>
      <c r="N1550" s="119"/>
      <c r="O1550" s="112"/>
      <c r="P1550" s="112"/>
      <c r="Q1550" s="162"/>
      <c r="R1550" s="30"/>
      <c r="S1550" s="112"/>
      <c r="T1550" s="122"/>
      <c r="U1550" s="120"/>
      <c r="V1550" s="120"/>
      <c r="W1550" s="119"/>
      <c r="X1550" s="112"/>
      <c r="Y1550" s="112"/>
      <c r="Z1550" s="125"/>
      <c r="AA1550" s="117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4"/>
      <c r="DO1550" s="1"/>
      <c r="DP1550" s="1"/>
      <c r="DQ1550" s="1"/>
      <c r="DR1550" s="1"/>
      <c r="DS1550" s="1"/>
      <c r="DT1550" s="1"/>
    </row>
    <row r="1551" spans="1:124" ht="12.75" x14ac:dyDescent="0.2">
      <c r="A1551" s="111"/>
      <c r="B1551" s="112"/>
      <c r="C1551" s="112"/>
      <c r="D1551" s="113"/>
      <c r="E1551" s="114"/>
      <c r="F1551" s="115"/>
      <c r="G1551" s="116"/>
      <c r="H1551" s="117"/>
      <c r="I1551" s="117"/>
      <c r="J1551" s="118"/>
      <c r="K1551" s="118"/>
      <c r="L1551" s="8"/>
      <c r="M1551" s="119"/>
      <c r="N1551" s="119"/>
      <c r="O1551" s="112"/>
      <c r="P1551" s="112"/>
      <c r="Q1551" s="162"/>
      <c r="R1551" s="30"/>
      <c r="S1551" s="112"/>
      <c r="T1551" s="122"/>
      <c r="U1551" s="120"/>
      <c r="V1551" s="120"/>
      <c r="W1551" s="119"/>
      <c r="X1551" s="112"/>
      <c r="Y1551" s="112"/>
      <c r="Z1551" s="125"/>
      <c r="AA1551" s="117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4"/>
      <c r="DO1551" s="1"/>
      <c r="DP1551" s="1"/>
      <c r="DQ1551" s="1"/>
      <c r="DR1551" s="1"/>
      <c r="DS1551" s="1"/>
      <c r="DT1551" s="1"/>
    </row>
    <row r="1552" spans="1:124" ht="12.75" x14ac:dyDescent="0.2">
      <c r="A1552" s="111"/>
      <c r="B1552" s="112"/>
      <c r="C1552" s="112"/>
      <c r="D1552" s="113"/>
      <c r="E1552" s="114"/>
      <c r="F1552" s="115"/>
      <c r="G1552" s="116"/>
      <c r="H1552" s="117"/>
      <c r="I1552" s="117"/>
      <c r="J1552" s="118"/>
      <c r="K1552" s="118"/>
      <c r="L1552" s="8"/>
      <c r="M1552" s="119"/>
      <c r="N1552" s="119"/>
      <c r="O1552" s="112"/>
      <c r="P1552" s="112"/>
      <c r="Q1552" s="162"/>
      <c r="R1552" s="30"/>
      <c r="S1552" s="112"/>
      <c r="T1552" s="122"/>
      <c r="U1552" s="120"/>
      <c r="V1552" s="120"/>
      <c r="W1552" s="119"/>
      <c r="X1552" s="112"/>
      <c r="Y1552" s="112"/>
      <c r="Z1552" s="125"/>
      <c r="AA1552" s="117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4"/>
      <c r="DO1552" s="1"/>
      <c r="DP1552" s="1"/>
      <c r="DQ1552" s="1"/>
      <c r="DR1552" s="1"/>
      <c r="DS1552" s="1"/>
      <c r="DT1552" s="1"/>
    </row>
    <row r="1553" spans="1:124" ht="12.75" x14ac:dyDescent="0.2">
      <c r="A1553" s="111"/>
      <c r="B1553" s="112"/>
      <c r="C1553" s="112"/>
      <c r="D1553" s="113"/>
      <c r="E1553" s="114"/>
      <c r="F1553" s="115"/>
      <c r="G1553" s="116"/>
      <c r="H1553" s="117"/>
      <c r="I1553" s="117"/>
      <c r="J1553" s="118"/>
      <c r="K1553" s="118"/>
      <c r="L1553" s="8"/>
      <c r="M1553" s="119"/>
      <c r="N1553" s="119"/>
      <c r="O1553" s="112"/>
      <c r="P1553" s="112"/>
      <c r="Q1553" s="162"/>
      <c r="R1553" s="30"/>
      <c r="S1553" s="112"/>
      <c r="T1553" s="122"/>
      <c r="U1553" s="120"/>
      <c r="V1553" s="120"/>
      <c r="W1553" s="119"/>
      <c r="X1553" s="112"/>
      <c r="Y1553" s="112"/>
      <c r="Z1553" s="125"/>
      <c r="AA1553" s="117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4"/>
      <c r="DO1553" s="1"/>
      <c r="DP1553" s="1"/>
      <c r="DQ1553" s="1"/>
      <c r="DR1553" s="1"/>
      <c r="DS1553" s="1"/>
      <c r="DT1553" s="1"/>
    </row>
    <row r="1554" spans="1:124" ht="12.75" x14ac:dyDescent="0.2">
      <c r="A1554" s="111"/>
      <c r="B1554" s="112"/>
      <c r="C1554" s="112"/>
      <c r="D1554" s="113"/>
      <c r="E1554" s="114"/>
      <c r="F1554" s="115"/>
      <c r="G1554" s="116"/>
      <c r="H1554" s="117"/>
      <c r="I1554" s="117"/>
      <c r="J1554" s="118"/>
      <c r="K1554" s="118"/>
      <c r="L1554" s="8"/>
      <c r="M1554" s="119"/>
      <c r="N1554" s="119"/>
      <c r="O1554" s="112"/>
      <c r="P1554" s="112"/>
      <c r="Q1554" s="162"/>
      <c r="R1554" s="30"/>
      <c r="S1554" s="112"/>
      <c r="T1554" s="122"/>
      <c r="U1554" s="120"/>
      <c r="V1554" s="120"/>
      <c r="W1554" s="119"/>
      <c r="X1554" s="112"/>
      <c r="Y1554" s="112"/>
      <c r="Z1554" s="125"/>
      <c r="AA1554" s="117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4"/>
      <c r="DO1554" s="1"/>
      <c r="DP1554" s="1"/>
      <c r="DQ1554" s="1"/>
      <c r="DR1554" s="1"/>
      <c r="DS1554" s="1"/>
      <c r="DT1554" s="1"/>
    </row>
    <row r="1555" spans="1:124" ht="12.75" x14ac:dyDescent="0.2">
      <c r="A1555" s="111"/>
      <c r="B1555" s="112"/>
      <c r="C1555" s="112"/>
      <c r="D1555" s="113"/>
      <c r="E1555" s="114"/>
      <c r="F1555" s="115"/>
      <c r="G1555" s="116"/>
      <c r="H1555" s="117"/>
      <c r="I1555" s="117"/>
      <c r="J1555" s="118"/>
      <c r="K1555" s="118"/>
      <c r="L1555" s="8"/>
      <c r="M1555" s="119"/>
      <c r="N1555" s="119"/>
      <c r="O1555" s="112"/>
      <c r="P1555" s="112"/>
      <c r="Q1555" s="162"/>
      <c r="R1555" s="30"/>
      <c r="S1555" s="112"/>
      <c r="T1555" s="122"/>
      <c r="U1555" s="120"/>
      <c r="V1555" s="120"/>
      <c r="W1555" s="119"/>
      <c r="X1555" s="112"/>
      <c r="Y1555" s="112"/>
      <c r="Z1555" s="125"/>
      <c r="AA1555" s="117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4"/>
      <c r="DO1555" s="1"/>
      <c r="DP1555" s="1"/>
      <c r="DQ1555" s="1"/>
      <c r="DR1555" s="1"/>
      <c r="DS1555" s="1"/>
      <c r="DT1555" s="1"/>
    </row>
    <row r="1556" spans="1:124" ht="12.75" x14ac:dyDescent="0.2">
      <c r="A1556" s="111"/>
      <c r="B1556" s="112"/>
      <c r="C1556" s="112"/>
      <c r="D1556" s="113"/>
      <c r="E1556" s="114"/>
      <c r="F1556" s="115"/>
      <c r="G1556" s="116"/>
      <c r="H1556" s="117"/>
      <c r="I1556" s="117"/>
      <c r="J1556" s="118"/>
      <c r="K1556" s="118"/>
      <c r="L1556" s="8"/>
      <c r="M1556" s="119"/>
      <c r="N1556" s="119"/>
      <c r="O1556" s="112"/>
      <c r="P1556" s="112"/>
      <c r="Q1556" s="162"/>
      <c r="R1556" s="30"/>
      <c r="S1556" s="112"/>
      <c r="T1556" s="122"/>
      <c r="U1556" s="120"/>
      <c r="V1556" s="120"/>
      <c r="W1556" s="119"/>
      <c r="X1556" s="112"/>
      <c r="Y1556" s="112"/>
      <c r="Z1556" s="125"/>
      <c r="AA1556" s="117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4"/>
      <c r="DO1556" s="1"/>
      <c r="DP1556" s="1"/>
      <c r="DQ1556" s="1"/>
      <c r="DR1556" s="1"/>
      <c r="DS1556" s="1"/>
      <c r="DT1556" s="1"/>
    </row>
    <row r="1557" spans="1:124" ht="12.75" x14ac:dyDescent="0.2">
      <c r="A1557" s="111"/>
      <c r="B1557" s="112"/>
      <c r="C1557" s="112"/>
      <c r="D1557" s="113"/>
      <c r="E1557" s="114"/>
      <c r="F1557" s="115"/>
      <c r="G1557" s="116"/>
      <c r="H1557" s="117"/>
      <c r="I1557" s="117"/>
      <c r="J1557" s="118"/>
      <c r="K1557" s="118"/>
      <c r="L1557" s="8"/>
      <c r="M1557" s="119"/>
      <c r="N1557" s="119"/>
      <c r="O1557" s="112"/>
      <c r="P1557" s="112"/>
      <c r="Q1557" s="162"/>
      <c r="R1557" s="30"/>
      <c r="S1557" s="112"/>
      <c r="T1557" s="122"/>
      <c r="U1557" s="120"/>
      <c r="V1557" s="120"/>
      <c r="W1557" s="119"/>
      <c r="X1557" s="112"/>
      <c r="Y1557" s="112"/>
      <c r="Z1557" s="125"/>
      <c r="AA1557" s="117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4"/>
      <c r="DO1557" s="1"/>
      <c r="DP1557" s="1"/>
      <c r="DQ1557" s="1"/>
      <c r="DR1557" s="1"/>
      <c r="DS1557" s="1"/>
      <c r="DT1557" s="1"/>
    </row>
    <row r="1558" spans="1:124" ht="12.75" x14ac:dyDescent="0.2">
      <c r="A1558" s="111"/>
      <c r="B1558" s="112"/>
      <c r="C1558" s="112"/>
      <c r="D1558" s="113"/>
      <c r="E1558" s="114"/>
      <c r="F1558" s="115"/>
      <c r="G1558" s="116"/>
      <c r="H1558" s="117"/>
      <c r="I1558" s="117"/>
      <c r="J1558" s="118"/>
      <c r="K1558" s="118"/>
      <c r="L1558" s="8"/>
      <c r="M1558" s="119"/>
      <c r="N1558" s="119"/>
      <c r="O1558" s="112"/>
      <c r="P1558" s="112"/>
      <c r="Q1558" s="162"/>
      <c r="R1558" s="30"/>
      <c r="S1558" s="112"/>
      <c r="T1558" s="122"/>
      <c r="U1558" s="120"/>
      <c r="V1558" s="120"/>
      <c r="W1558" s="119"/>
      <c r="X1558" s="112"/>
      <c r="Y1558" s="112"/>
      <c r="Z1558" s="125"/>
      <c r="AA1558" s="117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4"/>
      <c r="DO1558" s="1"/>
      <c r="DP1558" s="1"/>
      <c r="DQ1558" s="1"/>
      <c r="DR1558" s="1"/>
      <c r="DS1558" s="1"/>
      <c r="DT1558" s="1"/>
    </row>
    <row r="1559" spans="1:124" ht="12.75" x14ac:dyDescent="0.2">
      <c r="A1559" s="111"/>
      <c r="B1559" s="112"/>
      <c r="C1559" s="112"/>
      <c r="D1559" s="113"/>
      <c r="E1559" s="114"/>
      <c r="F1559" s="115"/>
      <c r="G1559" s="116"/>
      <c r="H1559" s="117"/>
      <c r="I1559" s="117"/>
      <c r="J1559" s="118"/>
      <c r="K1559" s="118"/>
      <c r="L1559" s="8"/>
      <c r="M1559" s="119"/>
      <c r="N1559" s="119"/>
      <c r="O1559" s="112"/>
      <c r="P1559" s="112"/>
      <c r="Q1559" s="162"/>
      <c r="R1559" s="30"/>
      <c r="S1559" s="112"/>
      <c r="T1559" s="122"/>
      <c r="U1559" s="120"/>
      <c r="V1559" s="120"/>
      <c r="W1559" s="119"/>
      <c r="X1559" s="112"/>
      <c r="Y1559" s="112"/>
      <c r="Z1559" s="125"/>
      <c r="AA1559" s="117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4"/>
      <c r="DO1559" s="1"/>
      <c r="DP1559" s="1"/>
      <c r="DQ1559" s="1"/>
      <c r="DR1559" s="1"/>
      <c r="DS1559" s="1"/>
      <c r="DT1559" s="1"/>
    </row>
    <row r="1560" spans="1:124" ht="12.75" x14ac:dyDescent="0.2">
      <c r="A1560" s="111"/>
      <c r="B1560" s="112"/>
      <c r="C1560" s="112"/>
      <c r="D1560" s="113"/>
      <c r="E1560" s="114"/>
      <c r="F1560" s="115"/>
      <c r="G1560" s="116"/>
      <c r="H1560" s="117"/>
      <c r="I1560" s="117"/>
      <c r="J1560" s="118"/>
      <c r="K1560" s="118"/>
      <c r="L1560" s="8"/>
      <c r="M1560" s="119"/>
      <c r="N1560" s="119"/>
      <c r="O1560" s="112"/>
      <c r="P1560" s="112"/>
      <c r="Q1560" s="162"/>
      <c r="R1560" s="30"/>
      <c r="S1560" s="112"/>
      <c r="T1560" s="122"/>
      <c r="U1560" s="120"/>
      <c r="V1560" s="120"/>
      <c r="W1560" s="119"/>
      <c r="X1560" s="112"/>
      <c r="Y1560" s="112"/>
      <c r="Z1560" s="125"/>
      <c r="AA1560" s="117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4"/>
      <c r="DO1560" s="1"/>
      <c r="DP1560" s="1"/>
      <c r="DQ1560" s="1"/>
      <c r="DR1560" s="1"/>
      <c r="DS1560" s="1"/>
      <c r="DT1560" s="1"/>
    </row>
    <row r="1561" spans="1:124" ht="12.75" x14ac:dyDescent="0.2">
      <c r="A1561" s="111"/>
      <c r="B1561" s="112"/>
      <c r="C1561" s="112"/>
      <c r="D1561" s="113"/>
      <c r="E1561" s="114"/>
      <c r="F1561" s="115"/>
      <c r="G1561" s="116"/>
      <c r="H1561" s="117"/>
      <c r="I1561" s="117"/>
      <c r="J1561" s="118"/>
      <c r="K1561" s="118"/>
      <c r="L1561" s="8"/>
      <c r="M1561" s="119"/>
      <c r="N1561" s="119"/>
      <c r="O1561" s="112"/>
      <c r="P1561" s="112"/>
      <c r="Q1561" s="162"/>
      <c r="R1561" s="30"/>
      <c r="S1561" s="112"/>
      <c r="T1561" s="122"/>
      <c r="U1561" s="120"/>
      <c r="V1561" s="120"/>
      <c r="W1561" s="119"/>
      <c r="X1561" s="112"/>
      <c r="Y1561" s="112"/>
      <c r="Z1561" s="125"/>
      <c r="AA1561" s="117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4"/>
      <c r="DO1561" s="1"/>
      <c r="DP1561" s="1"/>
      <c r="DQ1561" s="1"/>
      <c r="DR1561" s="1"/>
      <c r="DS1561" s="1"/>
      <c r="DT1561" s="1"/>
    </row>
    <row r="1562" spans="1:124" ht="12.75" x14ac:dyDescent="0.2">
      <c r="A1562" s="111"/>
      <c r="B1562" s="112"/>
      <c r="C1562" s="112"/>
      <c r="D1562" s="113"/>
      <c r="E1562" s="114"/>
      <c r="F1562" s="115"/>
      <c r="G1562" s="116"/>
      <c r="H1562" s="117"/>
      <c r="I1562" s="117"/>
      <c r="J1562" s="118"/>
      <c r="K1562" s="118"/>
      <c r="L1562" s="8"/>
      <c r="M1562" s="119"/>
      <c r="N1562" s="119"/>
      <c r="O1562" s="112"/>
      <c r="P1562" s="112"/>
      <c r="Q1562" s="162"/>
      <c r="R1562" s="30"/>
      <c r="S1562" s="112"/>
      <c r="T1562" s="122"/>
      <c r="U1562" s="120"/>
      <c r="V1562" s="120"/>
      <c r="W1562" s="119"/>
      <c r="X1562" s="112"/>
      <c r="Y1562" s="112"/>
      <c r="Z1562" s="125"/>
      <c r="AA1562" s="117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4"/>
      <c r="DO1562" s="1"/>
      <c r="DP1562" s="1"/>
      <c r="DQ1562" s="1"/>
      <c r="DR1562" s="1"/>
      <c r="DS1562" s="1"/>
      <c r="DT1562" s="1"/>
    </row>
    <row r="1563" spans="1:124" ht="12.75" x14ac:dyDescent="0.2">
      <c r="A1563" s="111"/>
      <c r="B1563" s="112"/>
      <c r="C1563" s="112"/>
      <c r="D1563" s="113"/>
      <c r="E1563" s="114"/>
      <c r="F1563" s="115"/>
      <c r="G1563" s="116"/>
      <c r="H1563" s="117"/>
      <c r="I1563" s="117"/>
      <c r="J1563" s="118"/>
      <c r="K1563" s="118"/>
      <c r="L1563" s="8"/>
      <c r="M1563" s="119"/>
      <c r="N1563" s="119"/>
      <c r="O1563" s="112"/>
      <c r="P1563" s="112"/>
      <c r="Q1563" s="162"/>
      <c r="R1563" s="30"/>
      <c r="S1563" s="112"/>
      <c r="T1563" s="122"/>
      <c r="U1563" s="120"/>
      <c r="V1563" s="120"/>
      <c r="W1563" s="119"/>
      <c r="X1563" s="112"/>
      <c r="Y1563" s="112"/>
      <c r="Z1563" s="125"/>
      <c r="AA1563" s="117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4"/>
      <c r="DO1563" s="1"/>
      <c r="DP1563" s="1"/>
      <c r="DQ1563" s="1"/>
      <c r="DR1563" s="1"/>
      <c r="DS1563" s="1"/>
      <c r="DT1563" s="1"/>
    </row>
    <row r="1564" spans="1:124" ht="12.75" x14ac:dyDescent="0.2">
      <c r="A1564" s="111"/>
      <c r="B1564" s="112"/>
      <c r="C1564" s="112"/>
      <c r="D1564" s="113"/>
      <c r="E1564" s="114"/>
      <c r="F1564" s="115"/>
      <c r="G1564" s="116"/>
      <c r="H1564" s="117"/>
      <c r="I1564" s="117"/>
      <c r="J1564" s="118"/>
      <c r="K1564" s="118"/>
      <c r="L1564" s="8"/>
      <c r="M1564" s="119"/>
      <c r="N1564" s="119"/>
      <c r="O1564" s="112"/>
      <c r="P1564" s="112"/>
      <c r="Q1564" s="162"/>
      <c r="R1564" s="30"/>
      <c r="S1564" s="112"/>
      <c r="T1564" s="122"/>
      <c r="U1564" s="120"/>
      <c r="V1564" s="120"/>
      <c r="W1564" s="119"/>
      <c r="X1564" s="112"/>
      <c r="Y1564" s="112"/>
      <c r="Z1564" s="125"/>
      <c r="AA1564" s="117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4"/>
      <c r="DO1564" s="1"/>
      <c r="DP1564" s="1"/>
      <c r="DQ1564" s="1"/>
      <c r="DR1564" s="1"/>
      <c r="DS1564" s="1"/>
      <c r="DT1564" s="1"/>
    </row>
    <row r="1565" spans="1:124" ht="12.75" x14ac:dyDescent="0.2">
      <c r="A1565" s="111"/>
      <c r="B1565" s="112"/>
      <c r="C1565" s="112"/>
      <c r="D1565" s="113"/>
      <c r="E1565" s="114"/>
      <c r="F1565" s="115"/>
      <c r="G1565" s="116"/>
      <c r="H1565" s="117"/>
      <c r="I1565" s="117"/>
      <c r="J1565" s="118"/>
      <c r="K1565" s="118"/>
      <c r="L1565" s="8"/>
      <c r="M1565" s="119"/>
      <c r="N1565" s="119"/>
      <c r="O1565" s="112"/>
      <c r="P1565" s="112"/>
      <c r="Q1565" s="162"/>
      <c r="R1565" s="30"/>
      <c r="S1565" s="112"/>
      <c r="T1565" s="122"/>
      <c r="U1565" s="120"/>
      <c r="V1565" s="120"/>
      <c r="W1565" s="119"/>
      <c r="X1565" s="112"/>
      <c r="Y1565" s="112"/>
      <c r="Z1565" s="125"/>
      <c r="AA1565" s="117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4"/>
      <c r="DO1565" s="1"/>
      <c r="DP1565" s="1"/>
      <c r="DQ1565" s="1"/>
      <c r="DR1565" s="1"/>
      <c r="DS1565" s="1"/>
      <c r="DT1565" s="1"/>
    </row>
    <row r="1566" spans="1:124" ht="12.75" x14ac:dyDescent="0.2">
      <c r="A1566" s="111"/>
      <c r="B1566" s="112"/>
      <c r="C1566" s="112"/>
      <c r="D1566" s="113"/>
      <c r="E1566" s="114"/>
      <c r="F1566" s="115"/>
      <c r="G1566" s="116"/>
      <c r="H1566" s="117"/>
      <c r="I1566" s="117"/>
      <c r="J1566" s="118"/>
      <c r="K1566" s="118"/>
      <c r="L1566" s="8"/>
      <c r="M1566" s="119"/>
      <c r="N1566" s="119"/>
      <c r="O1566" s="112"/>
      <c r="P1566" s="112"/>
      <c r="Q1566" s="162"/>
      <c r="R1566" s="30"/>
      <c r="S1566" s="112"/>
      <c r="T1566" s="122"/>
      <c r="U1566" s="120"/>
      <c r="V1566" s="120"/>
      <c r="W1566" s="119"/>
      <c r="X1566" s="112"/>
      <c r="Y1566" s="112"/>
      <c r="Z1566" s="125"/>
      <c r="AA1566" s="117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4"/>
      <c r="DO1566" s="1"/>
      <c r="DP1566" s="1"/>
      <c r="DQ1566" s="1"/>
      <c r="DR1566" s="1"/>
      <c r="DS1566" s="1"/>
      <c r="DT1566" s="1"/>
    </row>
    <row r="1567" spans="1:124" ht="12.75" x14ac:dyDescent="0.2">
      <c r="A1567" s="111"/>
      <c r="B1567" s="112"/>
      <c r="C1567" s="112"/>
      <c r="D1567" s="113"/>
      <c r="E1567" s="114"/>
      <c r="F1567" s="115"/>
      <c r="G1567" s="116"/>
      <c r="H1567" s="117"/>
      <c r="I1567" s="117"/>
      <c r="J1567" s="118"/>
      <c r="K1567" s="118"/>
      <c r="L1567" s="8"/>
      <c r="M1567" s="119"/>
      <c r="N1567" s="119"/>
      <c r="O1567" s="112"/>
      <c r="P1567" s="112"/>
      <c r="Q1567" s="162"/>
      <c r="R1567" s="30"/>
      <c r="S1567" s="112"/>
      <c r="T1567" s="122"/>
      <c r="U1567" s="120"/>
      <c r="V1567" s="120"/>
      <c r="W1567" s="119"/>
      <c r="X1567" s="112"/>
      <c r="Y1567" s="112"/>
      <c r="Z1567" s="125"/>
      <c r="AA1567" s="117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4"/>
      <c r="DO1567" s="1"/>
      <c r="DP1567" s="1"/>
      <c r="DQ1567" s="1"/>
      <c r="DR1567" s="1"/>
      <c r="DS1567" s="1"/>
      <c r="DT1567" s="1"/>
    </row>
    <row r="1568" spans="1:124" ht="12.75" x14ac:dyDescent="0.2">
      <c r="A1568" s="111"/>
      <c r="B1568" s="112"/>
      <c r="C1568" s="112"/>
      <c r="D1568" s="113"/>
      <c r="E1568" s="114"/>
      <c r="F1568" s="115"/>
      <c r="G1568" s="116"/>
      <c r="H1568" s="117"/>
      <c r="I1568" s="117"/>
      <c r="J1568" s="118"/>
      <c r="K1568" s="118"/>
      <c r="L1568" s="8"/>
      <c r="M1568" s="119"/>
      <c r="N1568" s="119"/>
      <c r="O1568" s="112"/>
      <c r="P1568" s="112"/>
      <c r="Q1568" s="162"/>
      <c r="R1568" s="30"/>
      <c r="S1568" s="112"/>
      <c r="T1568" s="122"/>
      <c r="U1568" s="120"/>
      <c r="V1568" s="120"/>
      <c r="W1568" s="119"/>
      <c r="X1568" s="112"/>
      <c r="Y1568" s="112"/>
      <c r="Z1568" s="125"/>
      <c r="AA1568" s="117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4"/>
      <c r="DO1568" s="1"/>
      <c r="DP1568" s="1"/>
      <c r="DQ1568" s="1"/>
      <c r="DR1568" s="1"/>
      <c r="DS1568" s="1"/>
      <c r="DT1568" s="1"/>
    </row>
    <row r="1569" spans="1:124" ht="12.75" x14ac:dyDescent="0.2">
      <c r="A1569" s="111"/>
      <c r="B1569" s="112"/>
      <c r="C1569" s="112"/>
      <c r="D1569" s="113"/>
      <c r="E1569" s="114"/>
      <c r="F1569" s="115"/>
      <c r="G1569" s="116"/>
      <c r="H1569" s="117"/>
      <c r="I1569" s="117"/>
      <c r="J1569" s="118"/>
      <c r="K1569" s="118"/>
      <c r="L1569" s="8"/>
      <c r="M1569" s="119"/>
      <c r="N1569" s="119"/>
      <c r="O1569" s="112"/>
      <c r="P1569" s="112"/>
      <c r="Q1569" s="162"/>
      <c r="R1569" s="30"/>
      <c r="S1569" s="112"/>
      <c r="T1569" s="122"/>
      <c r="U1569" s="120"/>
      <c r="V1569" s="120"/>
      <c r="W1569" s="119"/>
      <c r="X1569" s="112"/>
      <c r="Y1569" s="112"/>
      <c r="Z1569" s="125"/>
      <c r="AA1569" s="117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4"/>
      <c r="DO1569" s="1"/>
      <c r="DP1569" s="1"/>
      <c r="DQ1569" s="1"/>
      <c r="DR1569" s="1"/>
      <c r="DS1569" s="1"/>
      <c r="DT1569" s="1"/>
    </row>
    <row r="1570" spans="1:124" ht="12.75" x14ac:dyDescent="0.2">
      <c r="A1570" s="111"/>
      <c r="B1570" s="112"/>
      <c r="C1570" s="112"/>
      <c r="D1570" s="113"/>
      <c r="E1570" s="114"/>
      <c r="F1570" s="115"/>
      <c r="G1570" s="116"/>
      <c r="H1570" s="117"/>
      <c r="I1570" s="117"/>
      <c r="J1570" s="118"/>
      <c r="K1570" s="118"/>
      <c r="L1570" s="8"/>
      <c r="M1570" s="119"/>
      <c r="N1570" s="119"/>
      <c r="O1570" s="112"/>
      <c r="P1570" s="112"/>
      <c r="Q1570" s="162"/>
      <c r="R1570" s="30"/>
      <c r="S1570" s="112"/>
      <c r="T1570" s="122"/>
      <c r="U1570" s="120"/>
      <c r="V1570" s="120"/>
      <c r="W1570" s="119"/>
      <c r="X1570" s="112"/>
      <c r="Y1570" s="112"/>
      <c r="Z1570" s="125"/>
      <c r="AA1570" s="117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4"/>
      <c r="DO1570" s="1"/>
      <c r="DP1570" s="1"/>
      <c r="DQ1570" s="1"/>
      <c r="DR1570" s="1"/>
      <c r="DS1570" s="1"/>
      <c r="DT1570" s="1"/>
    </row>
    <row r="1571" spans="1:124" ht="12.75" x14ac:dyDescent="0.2">
      <c r="A1571" s="111"/>
      <c r="B1571" s="112"/>
      <c r="C1571" s="112"/>
      <c r="D1571" s="113"/>
      <c r="E1571" s="114"/>
      <c r="F1571" s="115"/>
      <c r="G1571" s="116"/>
      <c r="H1571" s="117"/>
      <c r="I1571" s="117"/>
      <c r="J1571" s="118"/>
      <c r="K1571" s="118"/>
      <c r="L1571" s="8"/>
      <c r="M1571" s="119"/>
      <c r="N1571" s="119"/>
      <c r="O1571" s="112"/>
      <c r="P1571" s="112"/>
      <c r="Q1571" s="162"/>
      <c r="R1571" s="30"/>
      <c r="S1571" s="112"/>
      <c r="T1571" s="122"/>
      <c r="U1571" s="120"/>
      <c r="V1571" s="120"/>
      <c r="W1571" s="119"/>
      <c r="X1571" s="112"/>
      <c r="Y1571" s="112"/>
      <c r="Z1571" s="125"/>
      <c r="AA1571" s="117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4"/>
      <c r="DO1571" s="1"/>
      <c r="DP1571" s="1"/>
      <c r="DQ1571" s="1"/>
      <c r="DR1571" s="1"/>
      <c r="DS1571" s="1"/>
      <c r="DT1571" s="1"/>
    </row>
    <row r="1572" spans="1:124" ht="12.75" x14ac:dyDescent="0.2">
      <c r="A1572" s="111"/>
      <c r="B1572" s="112"/>
      <c r="C1572" s="112"/>
      <c r="D1572" s="113"/>
      <c r="E1572" s="114"/>
      <c r="F1572" s="115"/>
      <c r="G1572" s="116"/>
      <c r="H1572" s="117"/>
      <c r="I1572" s="117"/>
      <c r="J1572" s="118"/>
      <c r="K1572" s="118"/>
      <c r="L1572" s="8"/>
      <c r="M1572" s="119"/>
      <c r="N1572" s="119"/>
      <c r="O1572" s="112"/>
      <c r="P1572" s="112"/>
      <c r="Q1572" s="162"/>
      <c r="R1572" s="30"/>
      <c r="S1572" s="112"/>
      <c r="T1572" s="122"/>
      <c r="U1572" s="120"/>
      <c r="V1572" s="120"/>
      <c r="W1572" s="119"/>
      <c r="X1572" s="112"/>
      <c r="Y1572" s="112"/>
      <c r="Z1572" s="125"/>
      <c r="AA1572" s="117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4"/>
      <c r="DO1572" s="1"/>
      <c r="DP1572" s="1"/>
      <c r="DQ1572" s="1"/>
      <c r="DR1572" s="1"/>
      <c r="DS1572" s="1"/>
      <c r="DT1572" s="1"/>
    </row>
    <row r="1573" spans="1:124" ht="12.75" x14ac:dyDescent="0.2">
      <c r="A1573" s="111"/>
      <c r="B1573" s="112"/>
      <c r="C1573" s="112"/>
      <c r="D1573" s="113"/>
      <c r="E1573" s="114"/>
      <c r="F1573" s="115"/>
      <c r="G1573" s="116"/>
      <c r="H1573" s="117"/>
      <c r="I1573" s="117"/>
      <c r="J1573" s="118"/>
      <c r="K1573" s="118"/>
      <c r="L1573" s="8"/>
      <c r="M1573" s="119"/>
      <c r="N1573" s="119"/>
      <c r="O1573" s="112"/>
      <c r="P1573" s="112"/>
      <c r="Q1573" s="162"/>
      <c r="R1573" s="30"/>
      <c r="S1573" s="112"/>
      <c r="T1573" s="122"/>
      <c r="U1573" s="120"/>
      <c r="V1573" s="120"/>
      <c r="W1573" s="119"/>
      <c r="X1573" s="112"/>
      <c r="Y1573" s="112"/>
      <c r="Z1573" s="125"/>
      <c r="AA1573" s="117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4"/>
      <c r="DO1573" s="1"/>
      <c r="DP1573" s="1"/>
      <c r="DQ1573" s="1"/>
      <c r="DR1573" s="1"/>
      <c r="DS1573" s="1"/>
      <c r="DT1573" s="1"/>
    </row>
    <row r="1574" spans="1:124" ht="12.75" x14ac:dyDescent="0.2">
      <c r="A1574" s="111"/>
      <c r="B1574" s="112"/>
      <c r="C1574" s="112"/>
      <c r="D1574" s="113"/>
      <c r="E1574" s="114"/>
      <c r="F1574" s="115"/>
      <c r="G1574" s="116"/>
      <c r="H1574" s="117"/>
      <c r="I1574" s="117"/>
      <c r="J1574" s="118"/>
      <c r="K1574" s="118"/>
      <c r="L1574" s="8"/>
      <c r="M1574" s="119"/>
      <c r="N1574" s="119"/>
      <c r="O1574" s="112"/>
      <c r="P1574" s="112"/>
      <c r="Q1574" s="162"/>
      <c r="R1574" s="30"/>
      <c r="S1574" s="112"/>
      <c r="T1574" s="122"/>
      <c r="U1574" s="120"/>
      <c r="V1574" s="120"/>
      <c r="W1574" s="119"/>
      <c r="X1574" s="112"/>
      <c r="Y1574" s="112"/>
      <c r="Z1574" s="125"/>
      <c r="AA1574" s="117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4"/>
      <c r="DO1574" s="1"/>
      <c r="DP1574" s="1"/>
      <c r="DQ1574" s="1"/>
      <c r="DR1574" s="1"/>
      <c r="DS1574" s="1"/>
      <c r="DT1574" s="1"/>
    </row>
    <row r="1575" spans="1:124" ht="12.75" x14ac:dyDescent="0.2">
      <c r="A1575" s="111"/>
      <c r="B1575" s="112"/>
      <c r="C1575" s="112"/>
      <c r="D1575" s="113"/>
      <c r="E1575" s="114"/>
      <c r="F1575" s="115"/>
      <c r="G1575" s="116"/>
      <c r="H1575" s="117"/>
      <c r="I1575" s="117"/>
      <c r="J1575" s="118"/>
      <c r="K1575" s="118"/>
      <c r="L1575" s="8"/>
      <c r="M1575" s="119"/>
      <c r="N1575" s="119"/>
      <c r="O1575" s="112"/>
      <c r="P1575" s="112"/>
      <c r="Q1575" s="162"/>
      <c r="R1575" s="30"/>
      <c r="S1575" s="112"/>
      <c r="T1575" s="122"/>
      <c r="U1575" s="120"/>
      <c r="V1575" s="120"/>
      <c r="W1575" s="119"/>
      <c r="X1575" s="112"/>
      <c r="Y1575" s="112"/>
      <c r="Z1575" s="125"/>
      <c r="AA1575" s="117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4"/>
      <c r="DO1575" s="1"/>
      <c r="DP1575" s="1"/>
      <c r="DQ1575" s="1"/>
      <c r="DR1575" s="1"/>
      <c r="DS1575" s="1"/>
      <c r="DT1575" s="1"/>
    </row>
    <row r="1576" spans="1:124" ht="12.75" x14ac:dyDescent="0.2">
      <c r="A1576" s="111"/>
      <c r="B1576" s="112"/>
      <c r="C1576" s="112"/>
      <c r="D1576" s="113"/>
      <c r="E1576" s="114"/>
      <c r="F1576" s="115"/>
      <c r="G1576" s="116"/>
      <c r="H1576" s="117"/>
      <c r="I1576" s="117"/>
      <c r="J1576" s="118"/>
      <c r="K1576" s="118"/>
      <c r="L1576" s="8"/>
      <c r="M1576" s="119"/>
      <c r="N1576" s="119"/>
      <c r="O1576" s="112"/>
      <c r="P1576" s="112"/>
      <c r="Q1576" s="162"/>
      <c r="R1576" s="30"/>
      <c r="S1576" s="112"/>
      <c r="T1576" s="122"/>
      <c r="U1576" s="120"/>
      <c r="V1576" s="120"/>
      <c r="W1576" s="119"/>
      <c r="X1576" s="112"/>
      <c r="Y1576" s="112"/>
      <c r="Z1576" s="125"/>
      <c r="AA1576" s="117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4"/>
      <c r="DO1576" s="1"/>
      <c r="DP1576" s="1"/>
      <c r="DQ1576" s="1"/>
      <c r="DR1576" s="1"/>
      <c r="DS1576" s="1"/>
      <c r="DT1576" s="1"/>
    </row>
    <row r="1577" spans="1:124" ht="12.75" x14ac:dyDescent="0.2">
      <c r="A1577" s="111"/>
      <c r="B1577" s="112"/>
      <c r="C1577" s="112"/>
      <c r="D1577" s="113"/>
      <c r="E1577" s="114"/>
      <c r="F1577" s="115"/>
      <c r="G1577" s="116"/>
      <c r="H1577" s="117"/>
      <c r="I1577" s="117"/>
      <c r="J1577" s="118"/>
      <c r="K1577" s="118"/>
      <c r="L1577" s="8"/>
      <c r="M1577" s="119"/>
      <c r="N1577" s="119"/>
      <c r="O1577" s="112"/>
      <c r="P1577" s="112"/>
      <c r="Q1577" s="162"/>
      <c r="R1577" s="30"/>
      <c r="S1577" s="112"/>
      <c r="T1577" s="122"/>
      <c r="U1577" s="120"/>
      <c r="V1577" s="120"/>
      <c r="W1577" s="119"/>
      <c r="X1577" s="112"/>
      <c r="Y1577" s="112"/>
      <c r="Z1577" s="125"/>
      <c r="AA1577" s="117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4"/>
      <c r="DO1577" s="1"/>
      <c r="DP1577" s="1"/>
      <c r="DQ1577" s="1"/>
      <c r="DR1577" s="1"/>
      <c r="DS1577" s="1"/>
      <c r="DT1577" s="1"/>
    </row>
    <row r="1578" spans="1:124" ht="12.75" x14ac:dyDescent="0.2">
      <c r="A1578" s="111"/>
      <c r="B1578" s="112"/>
      <c r="C1578" s="112"/>
      <c r="D1578" s="113"/>
      <c r="E1578" s="114"/>
      <c r="F1578" s="115"/>
      <c r="G1578" s="116"/>
      <c r="H1578" s="117"/>
      <c r="I1578" s="117"/>
      <c r="J1578" s="118"/>
      <c r="K1578" s="118"/>
      <c r="L1578" s="8"/>
      <c r="M1578" s="119"/>
      <c r="N1578" s="119"/>
      <c r="O1578" s="112"/>
      <c r="P1578" s="112"/>
      <c r="Q1578" s="162"/>
      <c r="R1578" s="30"/>
      <c r="S1578" s="112"/>
      <c r="T1578" s="122"/>
      <c r="U1578" s="120"/>
      <c r="V1578" s="120"/>
      <c r="W1578" s="119"/>
      <c r="X1578" s="112"/>
      <c r="Y1578" s="112"/>
      <c r="Z1578" s="125"/>
      <c r="AA1578" s="117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4"/>
      <c r="DO1578" s="1"/>
      <c r="DP1578" s="1"/>
      <c r="DQ1578" s="1"/>
      <c r="DR1578" s="1"/>
      <c r="DS1578" s="1"/>
      <c r="DT1578" s="1"/>
    </row>
    <row r="1579" spans="1:124" ht="12.75" x14ac:dyDescent="0.2">
      <c r="A1579" s="111"/>
      <c r="B1579" s="112"/>
      <c r="C1579" s="112"/>
      <c r="D1579" s="113"/>
      <c r="E1579" s="114"/>
      <c r="F1579" s="115"/>
      <c r="G1579" s="116"/>
      <c r="H1579" s="117"/>
      <c r="I1579" s="117"/>
      <c r="J1579" s="118"/>
      <c r="K1579" s="118"/>
      <c r="L1579" s="8"/>
      <c r="M1579" s="119"/>
      <c r="N1579" s="119"/>
      <c r="O1579" s="112"/>
      <c r="P1579" s="112"/>
      <c r="Q1579" s="162"/>
      <c r="R1579" s="30"/>
      <c r="S1579" s="112"/>
      <c r="T1579" s="122"/>
      <c r="U1579" s="120"/>
      <c r="V1579" s="120"/>
      <c r="W1579" s="119"/>
      <c r="X1579" s="112"/>
      <c r="Y1579" s="112"/>
      <c r="Z1579" s="125"/>
      <c r="AA1579" s="117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4"/>
      <c r="DO1579" s="1"/>
      <c r="DP1579" s="1"/>
      <c r="DQ1579" s="1"/>
      <c r="DR1579" s="1"/>
      <c r="DS1579" s="1"/>
      <c r="DT1579" s="1"/>
    </row>
    <row r="1580" spans="1:124" ht="12.75" x14ac:dyDescent="0.2">
      <c r="A1580" s="111"/>
      <c r="B1580" s="112"/>
      <c r="C1580" s="112"/>
      <c r="D1580" s="113"/>
      <c r="E1580" s="114"/>
      <c r="F1580" s="115"/>
      <c r="G1580" s="116"/>
      <c r="H1580" s="117"/>
      <c r="I1580" s="117"/>
      <c r="J1580" s="118"/>
      <c r="K1580" s="118"/>
      <c r="L1580" s="8"/>
      <c r="M1580" s="119"/>
      <c r="N1580" s="119"/>
      <c r="O1580" s="112"/>
      <c r="P1580" s="112"/>
      <c r="Q1580" s="162"/>
      <c r="R1580" s="30"/>
      <c r="S1580" s="112"/>
      <c r="T1580" s="122"/>
      <c r="U1580" s="120"/>
      <c r="V1580" s="120"/>
      <c r="W1580" s="119"/>
      <c r="X1580" s="112"/>
      <c r="Y1580" s="112"/>
      <c r="Z1580" s="125"/>
      <c r="AA1580" s="117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4"/>
      <c r="DO1580" s="1"/>
      <c r="DP1580" s="1"/>
      <c r="DQ1580" s="1"/>
      <c r="DR1580" s="1"/>
      <c r="DS1580" s="1"/>
      <c r="DT1580" s="1"/>
    </row>
    <row r="1581" spans="1:124" ht="12.75" x14ac:dyDescent="0.2">
      <c r="A1581" s="111"/>
      <c r="B1581" s="112"/>
      <c r="C1581" s="112"/>
      <c r="D1581" s="113"/>
      <c r="E1581" s="114"/>
      <c r="F1581" s="115"/>
      <c r="G1581" s="116"/>
      <c r="H1581" s="117"/>
      <c r="I1581" s="117"/>
      <c r="J1581" s="118"/>
      <c r="K1581" s="118"/>
      <c r="L1581" s="8"/>
      <c r="M1581" s="119"/>
      <c r="N1581" s="119"/>
      <c r="O1581" s="112"/>
      <c r="P1581" s="112"/>
      <c r="Q1581" s="162"/>
      <c r="R1581" s="30"/>
      <c r="S1581" s="112"/>
      <c r="T1581" s="122"/>
      <c r="U1581" s="120"/>
      <c r="V1581" s="120"/>
      <c r="W1581" s="119"/>
      <c r="X1581" s="112"/>
      <c r="Y1581" s="112"/>
      <c r="Z1581" s="125"/>
      <c r="AA1581" s="117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4"/>
      <c r="DO1581" s="1"/>
      <c r="DP1581" s="1"/>
      <c r="DQ1581" s="1"/>
      <c r="DR1581" s="1"/>
      <c r="DS1581" s="1"/>
      <c r="DT1581" s="1"/>
    </row>
    <row r="1582" spans="1:124" ht="12.75" x14ac:dyDescent="0.2">
      <c r="A1582" s="111"/>
      <c r="B1582" s="112"/>
      <c r="C1582" s="112"/>
      <c r="D1582" s="113"/>
      <c r="E1582" s="114"/>
      <c r="F1582" s="115"/>
      <c r="G1582" s="116"/>
      <c r="H1582" s="117"/>
      <c r="I1582" s="117"/>
      <c r="J1582" s="118"/>
      <c r="K1582" s="118"/>
      <c r="L1582" s="8"/>
      <c r="M1582" s="119"/>
      <c r="N1582" s="119"/>
      <c r="O1582" s="112"/>
      <c r="P1582" s="112"/>
      <c r="Q1582" s="162"/>
      <c r="R1582" s="30"/>
      <c r="S1582" s="112"/>
      <c r="T1582" s="122"/>
      <c r="U1582" s="120"/>
      <c r="V1582" s="120"/>
      <c r="W1582" s="119"/>
      <c r="X1582" s="112"/>
      <c r="Y1582" s="112"/>
      <c r="Z1582" s="125"/>
      <c r="AA1582" s="117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4"/>
      <c r="DO1582" s="1"/>
      <c r="DP1582" s="1"/>
      <c r="DQ1582" s="1"/>
      <c r="DR1582" s="1"/>
      <c r="DS1582" s="1"/>
      <c r="DT1582" s="1"/>
    </row>
    <row r="1583" spans="1:124" ht="12.75" x14ac:dyDescent="0.2">
      <c r="A1583" s="111"/>
      <c r="B1583" s="112"/>
      <c r="C1583" s="112"/>
      <c r="D1583" s="113"/>
      <c r="E1583" s="114"/>
      <c r="F1583" s="115"/>
      <c r="G1583" s="116"/>
      <c r="H1583" s="117"/>
      <c r="I1583" s="117"/>
      <c r="J1583" s="118"/>
      <c r="K1583" s="118"/>
      <c r="L1583" s="8"/>
      <c r="M1583" s="119"/>
      <c r="N1583" s="119"/>
      <c r="O1583" s="112"/>
      <c r="P1583" s="112"/>
      <c r="Q1583" s="162"/>
      <c r="R1583" s="30"/>
      <c r="S1583" s="112"/>
      <c r="T1583" s="122"/>
      <c r="U1583" s="120"/>
      <c r="V1583" s="120"/>
      <c r="W1583" s="119"/>
      <c r="X1583" s="112"/>
      <c r="Y1583" s="112"/>
      <c r="Z1583" s="125"/>
      <c r="AA1583" s="117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4"/>
      <c r="DO1583" s="1"/>
      <c r="DP1583" s="1"/>
      <c r="DQ1583" s="1"/>
      <c r="DR1583" s="1"/>
      <c r="DS1583" s="1"/>
      <c r="DT1583" s="1"/>
    </row>
    <row r="1584" spans="1:124" ht="12.75" x14ac:dyDescent="0.2">
      <c r="A1584" s="111"/>
      <c r="B1584" s="112"/>
      <c r="C1584" s="112"/>
      <c r="D1584" s="113"/>
      <c r="E1584" s="114"/>
      <c r="F1584" s="115"/>
      <c r="G1584" s="116"/>
      <c r="H1584" s="117"/>
      <c r="I1584" s="117"/>
      <c r="J1584" s="118"/>
      <c r="K1584" s="118"/>
      <c r="L1584" s="8"/>
      <c r="M1584" s="119"/>
      <c r="N1584" s="119"/>
      <c r="O1584" s="112"/>
      <c r="P1584" s="112"/>
      <c r="Q1584" s="162"/>
      <c r="R1584" s="30"/>
      <c r="S1584" s="112"/>
      <c r="T1584" s="122"/>
      <c r="U1584" s="120"/>
      <c r="V1584" s="120"/>
      <c r="W1584" s="119"/>
      <c r="X1584" s="112"/>
      <c r="Y1584" s="112"/>
      <c r="Z1584" s="125"/>
      <c r="AA1584" s="117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4"/>
      <c r="DO1584" s="1"/>
      <c r="DP1584" s="1"/>
      <c r="DQ1584" s="1"/>
      <c r="DR1584" s="1"/>
      <c r="DS1584" s="1"/>
      <c r="DT1584" s="1"/>
    </row>
    <row r="1585" spans="1:124" ht="12.75" x14ac:dyDescent="0.2">
      <c r="A1585" s="111"/>
      <c r="B1585" s="112"/>
      <c r="C1585" s="112"/>
      <c r="D1585" s="113"/>
      <c r="E1585" s="114"/>
      <c r="F1585" s="115"/>
      <c r="G1585" s="116"/>
      <c r="H1585" s="117"/>
      <c r="I1585" s="117"/>
      <c r="J1585" s="118"/>
      <c r="K1585" s="118"/>
      <c r="L1585" s="8"/>
      <c r="M1585" s="119"/>
      <c r="N1585" s="119"/>
      <c r="O1585" s="112"/>
      <c r="P1585" s="112"/>
      <c r="Q1585" s="162"/>
      <c r="R1585" s="30"/>
      <c r="S1585" s="112"/>
      <c r="T1585" s="122"/>
      <c r="U1585" s="120"/>
      <c r="V1585" s="120"/>
      <c r="W1585" s="119"/>
      <c r="X1585" s="112"/>
      <c r="Y1585" s="112"/>
      <c r="Z1585" s="125"/>
      <c r="AA1585" s="117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4"/>
      <c r="DO1585" s="1"/>
      <c r="DP1585" s="1"/>
      <c r="DQ1585" s="1"/>
      <c r="DR1585" s="1"/>
      <c r="DS1585" s="1"/>
      <c r="DT1585" s="1"/>
    </row>
    <row r="1586" spans="1:124" ht="12.75" x14ac:dyDescent="0.2">
      <c r="A1586" s="111"/>
      <c r="B1586" s="112"/>
      <c r="C1586" s="112"/>
      <c r="D1586" s="113"/>
      <c r="E1586" s="114"/>
      <c r="F1586" s="115"/>
      <c r="G1586" s="116"/>
      <c r="H1586" s="117"/>
      <c r="I1586" s="117"/>
      <c r="J1586" s="118"/>
      <c r="K1586" s="118"/>
      <c r="L1586" s="8"/>
      <c r="M1586" s="119"/>
      <c r="N1586" s="119"/>
      <c r="O1586" s="112"/>
      <c r="P1586" s="112"/>
      <c r="Q1586" s="162"/>
      <c r="R1586" s="30"/>
      <c r="S1586" s="112"/>
      <c r="T1586" s="122"/>
      <c r="U1586" s="120"/>
      <c r="V1586" s="120"/>
      <c r="W1586" s="119"/>
      <c r="X1586" s="112"/>
      <c r="Y1586" s="112"/>
      <c r="Z1586" s="125"/>
      <c r="AA1586" s="117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4"/>
      <c r="DO1586" s="1"/>
      <c r="DP1586" s="1"/>
      <c r="DQ1586" s="1"/>
      <c r="DR1586" s="1"/>
      <c r="DS1586" s="1"/>
      <c r="DT1586" s="1"/>
    </row>
    <row r="1587" spans="1:124" ht="12.75" x14ac:dyDescent="0.2">
      <c r="A1587" s="111"/>
      <c r="B1587" s="112"/>
      <c r="C1587" s="112"/>
      <c r="D1587" s="113"/>
      <c r="E1587" s="114"/>
      <c r="F1587" s="115"/>
      <c r="G1587" s="116"/>
      <c r="H1587" s="117"/>
      <c r="I1587" s="117"/>
      <c r="J1587" s="118"/>
      <c r="K1587" s="118"/>
      <c r="L1587" s="8"/>
      <c r="M1587" s="119"/>
      <c r="N1587" s="119"/>
      <c r="O1587" s="112"/>
      <c r="P1587" s="112"/>
      <c r="Q1587" s="162"/>
      <c r="R1587" s="30"/>
      <c r="S1587" s="112"/>
      <c r="T1587" s="122"/>
      <c r="U1587" s="120"/>
      <c r="V1587" s="120"/>
      <c r="W1587" s="119"/>
      <c r="X1587" s="112"/>
      <c r="Y1587" s="112"/>
      <c r="Z1587" s="125"/>
      <c r="AA1587" s="117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4"/>
      <c r="DO1587" s="1"/>
      <c r="DP1587" s="1"/>
      <c r="DQ1587" s="1"/>
      <c r="DR1587" s="1"/>
      <c r="DS1587" s="1"/>
      <c r="DT1587" s="1"/>
    </row>
    <row r="1588" spans="1:124" ht="12.75" x14ac:dyDescent="0.2">
      <c r="A1588" s="111"/>
      <c r="B1588" s="112"/>
      <c r="C1588" s="112"/>
      <c r="D1588" s="113"/>
      <c r="E1588" s="114"/>
      <c r="F1588" s="115"/>
      <c r="G1588" s="116"/>
      <c r="H1588" s="117"/>
      <c r="I1588" s="117"/>
      <c r="J1588" s="118"/>
      <c r="K1588" s="118"/>
      <c r="L1588" s="8"/>
      <c r="M1588" s="119"/>
      <c r="N1588" s="119"/>
      <c r="O1588" s="112"/>
      <c r="P1588" s="112"/>
      <c r="Q1588" s="162"/>
      <c r="R1588" s="30"/>
      <c r="S1588" s="112"/>
      <c r="T1588" s="122"/>
      <c r="U1588" s="120"/>
      <c r="V1588" s="120"/>
      <c r="W1588" s="119"/>
      <c r="X1588" s="112"/>
      <c r="Y1588" s="112"/>
      <c r="Z1588" s="125"/>
      <c r="AA1588" s="117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4"/>
      <c r="DO1588" s="1"/>
      <c r="DP1588" s="1"/>
      <c r="DQ1588" s="1"/>
      <c r="DR1588" s="1"/>
      <c r="DS1588" s="1"/>
      <c r="DT1588" s="1"/>
    </row>
    <row r="1589" spans="1:124" ht="12.75" x14ac:dyDescent="0.2">
      <c r="A1589" s="111"/>
      <c r="B1589" s="112"/>
      <c r="C1589" s="112"/>
      <c r="D1589" s="113"/>
      <c r="E1589" s="114"/>
      <c r="F1589" s="115"/>
      <c r="G1589" s="116"/>
      <c r="H1589" s="117"/>
      <c r="I1589" s="117"/>
      <c r="J1589" s="118"/>
      <c r="K1589" s="118"/>
      <c r="L1589" s="8"/>
      <c r="M1589" s="119"/>
      <c r="N1589" s="119"/>
      <c r="O1589" s="112"/>
      <c r="P1589" s="112"/>
      <c r="Q1589" s="162"/>
      <c r="R1589" s="30"/>
      <c r="S1589" s="112"/>
      <c r="T1589" s="122"/>
      <c r="U1589" s="120"/>
      <c r="V1589" s="120"/>
      <c r="W1589" s="119"/>
      <c r="X1589" s="112"/>
      <c r="Y1589" s="112"/>
      <c r="Z1589" s="125"/>
      <c r="AA1589" s="117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4"/>
      <c r="DO1589" s="1"/>
      <c r="DP1589" s="1"/>
      <c r="DQ1589" s="1"/>
      <c r="DR1589" s="1"/>
      <c r="DS1589" s="1"/>
      <c r="DT1589" s="1"/>
    </row>
    <row r="1590" spans="1:124" ht="12.75" x14ac:dyDescent="0.2">
      <c r="A1590" s="111"/>
      <c r="B1590" s="112"/>
      <c r="C1590" s="112"/>
      <c r="D1590" s="113"/>
      <c r="E1590" s="114"/>
      <c r="F1590" s="115"/>
      <c r="G1590" s="116"/>
      <c r="H1590" s="117"/>
      <c r="I1590" s="117"/>
      <c r="J1590" s="118"/>
      <c r="K1590" s="118"/>
      <c r="L1590" s="8"/>
      <c r="M1590" s="119"/>
      <c r="N1590" s="119"/>
      <c r="O1590" s="112"/>
      <c r="P1590" s="112"/>
      <c r="Q1590" s="162"/>
      <c r="R1590" s="30"/>
      <c r="S1590" s="112"/>
      <c r="T1590" s="122"/>
      <c r="U1590" s="120"/>
      <c r="V1590" s="120"/>
      <c r="W1590" s="119"/>
      <c r="X1590" s="112"/>
      <c r="Y1590" s="112"/>
      <c r="Z1590" s="125"/>
      <c r="AA1590" s="117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4"/>
      <c r="DO1590" s="1"/>
      <c r="DP1590" s="1"/>
      <c r="DQ1590" s="1"/>
      <c r="DR1590" s="1"/>
      <c r="DS1590" s="1"/>
      <c r="DT1590" s="1"/>
    </row>
    <row r="1591" spans="1:124" ht="12.75" x14ac:dyDescent="0.2">
      <c r="A1591" s="111"/>
      <c r="B1591" s="112"/>
      <c r="C1591" s="112"/>
      <c r="D1591" s="113"/>
      <c r="E1591" s="114"/>
      <c r="F1591" s="115"/>
      <c r="G1591" s="116"/>
      <c r="H1591" s="117"/>
      <c r="I1591" s="117"/>
      <c r="J1591" s="118"/>
      <c r="K1591" s="118"/>
      <c r="L1591" s="8"/>
      <c r="M1591" s="119"/>
      <c r="N1591" s="119"/>
      <c r="O1591" s="112"/>
      <c r="P1591" s="112"/>
      <c r="Q1591" s="162"/>
      <c r="R1591" s="30"/>
      <c r="S1591" s="112"/>
      <c r="T1591" s="122"/>
      <c r="U1591" s="120"/>
      <c r="V1591" s="120"/>
      <c r="W1591" s="119"/>
      <c r="X1591" s="112"/>
      <c r="Y1591" s="112"/>
      <c r="Z1591" s="125"/>
      <c r="AA1591" s="117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4"/>
      <c r="DO1591" s="1"/>
      <c r="DP1591" s="1"/>
      <c r="DQ1591" s="1"/>
      <c r="DR1591" s="1"/>
      <c r="DS1591" s="1"/>
      <c r="DT1591" s="1"/>
    </row>
    <row r="1592" spans="1:124" ht="12.75" x14ac:dyDescent="0.2">
      <c r="A1592" s="111"/>
      <c r="B1592" s="112"/>
      <c r="C1592" s="112"/>
      <c r="D1592" s="113"/>
      <c r="E1592" s="114"/>
      <c r="F1592" s="115"/>
      <c r="G1592" s="116"/>
      <c r="H1592" s="117"/>
      <c r="I1592" s="117"/>
      <c r="J1592" s="118"/>
      <c r="K1592" s="118"/>
      <c r="L1592" s="8"/>
      <c r="M1592" s="119"/>
      <c r="N1592" s="119"/>
      <c r="O1592" s="112"/>
      <c r="P1592" s="112"/>
      <c r="Q1592" s="162"/>
      <c r="R1592" s="30"/>
      <c r="S1592" s="112"/>
      <c r="T1592" s="122"/>
      <c r="U1592" s="120"/>
      <c r="V1592" s="120"/>
      <c r="W1592" s="119"/>
      <c r="X1592" s="112"/>
      <c r="Y1592" s="112"/>
      <c r="Z1592" s="125"/>
      <c r="AA1592" s="117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4"/>
      <c r="DO1592" s="1"/>
      <c r="DP1592" s="1"/>
      <c r="DQ1592" s="1"/>
      <c r="DR1592" s="1"/>
      <c r="DS1592" s="1"/>
      <c r="DT1592" s="1"/>
    </row>
    <row r="1593" spans="1:124" ht="12.75" x14ac:dyDescent="0.2">
      <c r="A1593" s="111"/>
      <c r="B1593" s="112"/>
      <c r="C1593" s="112"/>
      <c r="D1593" s="113"/>
      <c r="E1593" s="114"/>
      <c r="F1593" s="115"/>
      <c r="G1593" s="116"/>
      <c r="H1593" s="117"/>
      <c r="I1593" s="117"/>
      <c r="J1593" s="118"/>
      <c r="K1593" s="118"/>
      <c r="L1593" s="8"/>
      <c r="M1593" s="119"/>
      <c r="N1593" s="119"/>
      <c r="O1593" s="112"/>
      <c r="P1593" s="112"/>
      <c r="Q1593" s="162"/>
      <c r="R1593" s="30"/>
      <c r="S1593" s="112"/>
      <c r="T1593" s="122"/>
      <c r="U1593" s="120"/>
      <c r="V1593" s="120"/>
      <c r="W1593" s="119"/>
      <c r="X1593" s="112"/>
      <c r="Y1593" s="112"/>
      <c r="Z1593" s="125"/>
      <c r="AA1593" s="117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4"/>
      <c r="DO1593" s="1"/>
      <c r="DP1593" s="1"/>
      <c r="DQ1593" s="1"/>
      <c r="DR1593" s="1"/>
      <c r="DS1593" s="1"/>
      <c r="DT1593" s="1"/>
    </row>
    <row r="1594" spans="1:124" ht="12.75" x14ac:dyDescent="0.2">
      <c r="A1594" s="111"/>
      <c r="B1594" s="112"/>
      <c r="C1594" s="112"/>
      <c r="D1594" s="113"/>
      <c r="E1594" s="114"/>
      <c r="F1594" s="115"/>
      <c r="G1594" s="116"/>
      <c r="H1594" s="117"/>
      <c r="I1594" s="117"/>
      <c r="J1594" s="118"/>
      <c r="K1594" s="118"/>
      <c r="L1594" s="8"/>
      <c r="M1594" s="119"/>
      <c r="N1594" s="119"/>
      <c r="O1594" s="112"/>
      <c r="P1594" s="112"/>
      <c r="Q1594" s="162"/>
      <c r="R1594" s="30"/>
      <c r="S1594" s="112"/>
      <c r="T1594" s="122"/>
      <c r="U1594" s="120"/>
      <c r="V1594" s="120"/>
      <c r="W1594" s="119"/>
      <c r="X1594" s="112"/>
      <c r="Y1594" s="112"/>
      <c r="Z1594" s="125"/>
      <c r="AA1594" s="117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4"/>
      <c r="DO1594" s="1"/>
      <c r="DP1594" s="1"/>
      <c r="DQ1594" s="1"/>
      <c r="DR1594" s="1"/>
      <c r="DS1594" s="1"/>
      <c r="DT1594" s="1"/>
    </row>
    <row r="1595" spans="1:124" ht="12.75" x14ac:dyDescent="0.2">
      <c r="A1595" s="111"/>
      <c r="B1595" s="112"/>
      <c r="C1595" s="112"/>
      <c r="D1595" s="113"/>
      <c r="E1595" s="114"/>
      <c r="F1595" s="115"/>
      <c r="G1595" s="116"/>
      <c r="H1595" s="117"/>
      <c r="I1595" s="117"/>
      <c r="J1595" s="118"/>
      <c r="K1595" s="118"/>
      <c r="L1595" s="8"/>
      <c r="M1595" s="119"/>
      <c r="N1595" s="119"/>
      <c r="O1595" s="112"/>
      <c r="P1595" s="112"/>
      <c r="Q1595" s="162"/>
      <c r="R1595" s="30"/>
      <c r="S1595" s="112"/>
      <c r="T1595" s="122"/>
      <c r="U1595" s="120"/>
      <c r="V1595" s="120"/>
      <c r="W1595" s="119"/>
      <c r="X1595" s="112"/>
      <c r="Y1595" s="112"/>
      <c r="Z1595" s="125"/>
      <c r="AA1595" s="117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4"/>
      <c r="DO1595" s="1"/>
      <c r="DP1595" s="1"/>
      <c r="DQ1595" s="1"/>
      <c r="DR1595" s="1"/>
      <c r="DS1595" s="1"/>
      <c r="DT1595" s="1"/>
    </row>
    <row r="1596" spans="1:124" ht="12.75" x14ac:dyDescent="0.2">
      <c r="A1596" s="111"/>
      <c r="B1596" s="112"/>
      <c r="C1596" s="112"/>
      <c r="D1596" s="113"/>
      <c r="E1596" s="114"/>
      <c r="F1596" s="115"/>
      <c r="G1596" s="116"/>
      <c r="H1596" s="117"/>
      <c r="I1596" s="117"/>
      <c r="J1596" s="118"/>
      <c r="K1596" s="118"/>
      <c r="L1596" s="8"/>
      <c r="M1596" s="119"/>
      <c r="N1596" s="119"/>
      <c r="O1596" s="112"/>
      <c r="P1596" s="112"/>
      <c r="Q1596" s="162"/>
      <c r="R1596" s="30"/>
      <c r="S1596" s="112"/>
      <c r="T1596" s="122"/>
      <c r="U1596" s="120"/>
      <c r="V1596" s="120"/>
      <c r="W1596" s="119"/>
      <c r="X1596" s="112"/>
      <c r="Y1596" s="112"/>
      <c r="Z1596" s="125"/>
      <c r="AA1596" s="117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4"/>
      <c r="DO1596" s="1"/>
      <c r="DP1596" s="1"/>
      <c r="DQ1596" s="1"/>
      <c r="DR1596" s="1"/>
      <c r="DS1596" s="1"/>
      <c r="DT1596" s="1"/>
    </row>
    <row r="1597" spans="1:124" ht="12.75" x14ac:dyDescent="0.2">
      <c r="A1597" s="111"/>
      <c r="B1597" s="112"/>
      <c r="C1597" s="112"/>
      <c r="D1597" s="113"/>
      <c r="E1597" s="114"/>
      <c r="F1597" s="115"/>
      <c r="G1597" s="116"/>
      <c r="H1597" s="117"/>
      <c r="I1597" s="117"/>
      <c r="J1597" s="118"/>
      <c r="K1597" s="118"/>
      <c r="L1597" s="8"/>
      <c r="M1597" s="119"/>
      <c r="N1597" s="119"/>
      <c r="O1597" s="112"/>
      <c r="P1597" s="112"/>
      <c r="Q1597" s="162"/>
      <c r="R1597" s="30"/>
      <c r="S1597" s="112"/>
      <c r="T1597" s="122"/>
      <c r="U1597" s="120"/>
      <c r="V1597" s="120"/>
      <c r="W1597" s="119"/>
      <c r="X1597" s="112"/>
      <c r="Y1597" s="112"/>
      <c r="Z1597" s="125"/>
      <c r="AA1597" s="117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4"/>
      <c r="DO1597" s="1"/>
      <c r="DP1597" s="1"/>
      <c r="DQ1597" s="1"/>
      <c r="DR1597" s="1"/>
      <c r="DS1597" s="1"/>
      <c r="DT1597" s="1"/>
    </row>
    <row r="1598" spans="1:124" ht="12.75" x14ac:dyDescent="0.2">
      <c r="A1598" s="111"/>
      <c r="B1598" s="112"/>
      <c r="C1598" s="112"/>
      <c r="D1598" s="113"/>
      <c r="E1598" s="114"/>
      <c r="F1598" s="115"/>
      <c r="G1598" s="116"/>
      <c r="H1598" s="117"/>
      <c r="I1598" s="117"/>
      <c r="J1598" s="118"/>
      <c r="K1598" s="118"/>
      <c r="L1598" s="8"/>
      <c r="M1598" s="119"/>
      <c r="N1598" s="119"/>
      <c r="O1598" s="112"/>
      <c r="P1598" s="112"/>
      <c r="Q1598" s="162"/>
      <c r="R1598" s="30"/>
      <c r="S1598" s="112"/>
      <c r="T1598" s="122"/>
      <c r="U1598" s="120"/>
      <c r="V1598" s="120"/>
      <c r="W1598" s="119"/>
      <c r="X1598" s="112"/>
      <c r="Y1598" s="112"/>
      <c r="Z1598" s="125"/>
      <c r="AA1598" s="117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4"/>
      <c r="DO1598" s="1"/>
      <c r="DP1598" s="1"/>
      <c r="DQ1598" s="1"/>
      <c r="DR1598" s="1"/>
      <c r="DS1598" s="1"/>
      <c r="DT1598" s="1"/>
    </row>
    <row r="1599" spans="1:124" ht="12.75" x14ac:dyDescent="0.2">
      <c r="A1599" s="111"/>
      <c r="B1599" s="112"/>
      <c r="C1599" s="112"/>
      <c r="D1599" s="113"/>
      <c r="E1599" s="114"/>
      <c r="F1599" s="115"/>
      <c r="G1599" s="116"/>
      <c r="H1599" s="117"/>
      <c r="I1599" s="117"/>
      <c r="J1599" s="118"/>
      <c r="K1599" s="118"/>
      <c r="L1599" s="8"/>
      <c r="M1599" s="119"/>
      <c r="N1599" s="119"/>
      <c r="O1599" s="112"/>
      <c r="P1599" s="112"/>
      <c r="Q1599" s="162"/>
      <c r="R1599" s="30"/>
      <c r="S1599" s="112"/>
      <c r="T1599" s="122"/>
      <c r="U1599" s="120"/>
      <c r="V1599" s="120"/>
      <c r="W1599" s="119"/>
      <c r="X1599" s="112"/>
      <c r="Y1599" s="112"/>
      <c r="Z1599" s="125"/>
      <c r="AA1599" s="117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4"/>
      <c r="DO1599" s="1"/>
      <c r="DP1599" s="1"/>
      <c r="DQ1599" s="1"/>
      <c r="DR1599" s="1"/>
      <c r="DS1599" s="1"/>
      <c r="DT1599" s="1"/>
    </row>
    <row r="1600" spans="1:124" ht="12.75" x14ac:dyDescent="0.2">
      <c r="A1600" s="111"/>
      <c r="B1600" s="112"/>
      <c r="C1600" s="112"/>
      <c r="D1600" s="113"/>
      <c r="E1600" s="114"/>
      <c r="F1600" s="115"/>
      <c r="G1600" s="116"/>
      <c r="H1600" s="117"/>
      <c r="I1600" s="117"/>
      <c r="J1600" s="118"/>
      <c r="K1600" s="118"/>
      <c r="L1600" s="8"/>
      <c r="M1600" s="119"/>
      <c r="N1600" s="119"/>
      <c r="O1600" s="112"/>
      <c r="P1600" s="112"/>
      <c r="Q1600" s="162"/>
      <c r="R1600" s="30"/>
      <c r="S1600" s="112"/>
      <c r="T1600" s="122"/>
      <c r="U1600" s="120"/>
      <c r="V1600" s="120"/>
      <c r="W1600" s="119"/>
      <c r="X1600" s="112"/>
      <c r="Y1600" s="112"/>
      <c r="Z1600" s="125"/>
      <c r="AA1600" s="117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4"/>
      <c r="DO1600" s="1"/>
      <c r="DP1600" s="1"/>
      <c r="DQ1600" s="1"/>
      <c r="DR1600" s="1"/>
      <c r="DS1600" s="1"/>
      <c r="DT1600" s="1"/>
    </row>
    <row r="1601" spans="1:124" ht="12.75" x14ac:dyDescent="0.2">
      <c r="A1601" s="111"/>
      <c r="B1601" s="112"/>
      <c r="C1601" s="112"/>
      <c r="D1601" s="113"/>
      <c r="E1601" s="114"/>
      <c r="F1601" s="115"/>
      <c r="G1601" s="116"/>
      <c r="H1601" s="117"/>
      <c r="I1601" s="117"/>
      <c r="J1601" s="118"/>
      <c r="K1601" s="118"/>
      <c r="L1601" s="8"/>
      <c r="M1601" s="119"/>
      <c r="N1601" s="119"/>
      <c r="O1601" s="112"/>
      <c r="P1601" s="112"/>
      <c r="Q1601" s="162"/>
      <c r="R1601" s="30"/>
      <c r="S1601" s="112"/>
      <c r="T1601" s="122"/>
      <c r="U1601" s="120"/>
      <c r="V1601" s="120"/>
      <c r="W1601" s="119"/>
      <c r="X1601" s="112"/>
      <c r="Y1601" s="112"/>
      <c r="Z1601" s="125"/>
      <c r="AA1601" s="117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4"/>
      <c r="DO1601" s="1"/>
      <c r="DP1601" s="1"/>
      <c r="DQ1601" s="1"/>
      <c r="DR1601" s="1"/>
      <c r="DS1601" s="1"/>
      <c r="DT1601" s="1"/>
    </row>
    <row r="1602" spans="1:124" ht="12.75" x14ac:dyDescent="0.2">
      <c r="A1602" s="111"/>
      <c r="B1602" s="112"/>
      <c r="C1602" s="112"/>
      <c r="D1602" s="113"/>
      <c r="E1602" s="114"/>
      <c r="F1602" s="115"/>
      <c r="G1602" s="116"/>
      <c r="H1602" s="117"/>
      <c r="I1602" s="117"/>
      <c r="J1602" s="118"/>
      <c r="K1602" s="118"/>
      <c r="L1602" s="8"/>
      <c r="M1602" s="119"/>
      <c r="N1602" s="119"/>
      <c r="O1602" s="112"/>
      <c r="P1602" s="112"/>
      <c r="Q1602" s="162"/>
      <c r="R1602" s="30"/>
      <c r="S1602" s="112"/>
      <c r="T1602" s="122"/>
      <c r="U1602" s="120"/>
      <c r="V1602" s="120"/>
      <c r="W1602" s="119"/>
      <c r="X1602" s="112"/>
      <c r="Y1602" s="112"/>
      <c r="Z1602" s="125"/>
      <c r="AA1602" s="117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4"/>
      <c r="DO1602" s="1"/>
      <c r="DP1602" s="1"/>
      <c r="DQ1602" s="1"/>
      <c r="DR1602" s="1"/>
      <c r="DS1602" s="1"/>
      <c r="DT1602" s="1"/>
    </row>
    <row r="1603" spans="1:124" ht="12.75" x14ac:dyDescent="0.2">
      <c r="A1603" s="111"/>
      <c r="B1603" s="112"/>
      <c r="C1603" s="112"/>
      <c r="D1603" s="113"/>
      <c r="E1603" s="114"/>
      <c r="F1603" s="115"/>
      <c r="G1603" s="116"/>
      <c r="H1603" s="117"/>
      <c r="I1603" s="117"/>
      <c r="J1603" s="118"/>
      <c r="K1603" s="118"/>
      <c r="L1603" s="8"/>
      <c r="M1603" s="119"/>
      <c r="N1603" s="119"/>
      <c r="O1603" s="112"/>
      <c r="P1603" s="112"/>
      <c r="Q1603" s="162"/>
      <c r="R1603" s="30"/>
      <c r="S1603" s="112"/>
      <c r="T1603" s="122"/>
      <c r="U1603" s="120"/>
      <c r="V1603" s="120"/>
      <c r="W1603" s="119"/>
      <c r="X1603" s="112"/>
      <c r="Y1603" s="112"/>
      <c r="Z1603" s="125"/>
      <c r="AA1603" s="117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4"/>
      <c r="DO1603" s="1"/>
      <c r="DP1603" s="1"/>
      <c r="DQ1603" s="1"/>
      <c r="DR1603" s="1"/>
      <c r="DS1603" s="1"/>
      <c r="DT1603" s="1"/>
    </row>
    <row r="1604" spans="1:124" ht="12.75" x14ac:dyDescent="0.2">
      <c r="A1604" s="111"/>
      <c r="B1604" s="112"/>
      <c r="C1604" s="112"/>
      <c r="D1604" s="113"/>
      <c r="E1604" s="114"/>
      <c r="F1604" s="115"/>
      <c r="G1604" s="116"/>
      <c r="H1604" s="117"/>
      <c r="I1604" s="117"/>
      <c r="J1604" s="118"/>
      <c r="K1604" s="118"/>
      <c r="L1604" s="8"/>
      <c r="M1604" s="119"/>
      <c r="N1604" s="119"/>
      <c r="O1604" s="112"/>
      <c r="P1604" s="112"/>
      <c r="Q1604" s="162"/>
      <c r="R1604" s="30"/>
      <c r="S1604" s="112"/>
      <c r="T1604" s="122"/>
      <c r="U1604" s="120"/>
      <c r="V1604" s="120"/>
      <c r="W1604" s="119"/>
      <c r="X1604" s="112"/>
      <c r="Y1604" s="112"/>
      <c r="Z1604" s="125"/>
      <c r="AA1604" s="117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4"/>
      <c r="DO1604" s="1"/>
      <c r="DP1604" s="1"/>
      <c r="DQ1604" s="1"/>
      <c r="DR1604" s="1"/>
      <c r="DS1604" s="1"/>
      <c r="DT1604" s="1"/>
    </row>
    <row r="1605" spans="1:124" ht="12.75" x14ac:dyDescent="0.2">
      <c r="A1605" s="111"/>
      <c r="B1605" s="112"/>
      <c r="C1605" s="112"/>
      <c r="D1605" s="113"/>
      <c r="E1605" s="114"/>
      <c r="F1605" s="115"/>
      <c r="G1605" s="116"/>
      <c r="H1605" s="117"/>
      <c r="I1605" s="117"/>
      <c r="J1605" s="118"/>
      <c r="K1605" s="118"/>
      <c r="L1605" s="8"/>
      <c r="M1605" s="119"/>
      <c r="N1605" s="119"/>
      <c r="O1605" s="112"/>
      <c r="P1605" s="112"/>
      <c r="Q1605" s="162"/>
      <c r="R1605" s="30"/>
      <c r="S1605" s="112"/>
      <c r="T1605" s="122"/>
      <c r="U1605" s="120"/>
      <c r="V1605" s="120"/>
      <c r="W1605" s="119"/>
      <c r="X1605" s="112"/>
      <c r="Y1605" s="112"/>
      <c r="Z1605" s="125"/>
      <c r="AA1605" s="117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4"/>
      <c r="DO1605" s="1"/>
      <c r="DP1605" s="1"/>
      <c r="DQ1605" s="1"/>
      <c r="DR1605" s="1"/>
      <c r="DS1605" s="1"/>
      <c r="DT1605" s="1"/>
    </row>
    <row r="1606" spans="1:124" ht="12.75" x14ac:dyDescent="0.2">
      <c r="A1606" s="111"/>
      <c r="B1606" s="112"/>
      <c r="C1606" s="112"/>
      <c r="D1606" s="113"/>
      <c r="E1606" s="114"/>
      <c r="F1606" s="115"/>
      <c r="G1606" s="116"/>
      <c r="H1606" s="117"/>
      <c r="I1606" s="117"/>
      <c r="J1606" s="118"/>
      <c r="K1606" s="118"/>
      <c r="L1606" s="8"/>
      <c r="M1606" s="119"/>
      <c r="N1606" s="119"/>
      <c r="O1606" s="112"/>
      <c r="P1606" s="112"/>
      <c r="Q1606" s="162"/>
      <c r="R1606" s="30"/>
      <c r="S1606" s="112"/>
      <c r="T1606" s="122"/>
      <c r="U1606" s="120"/>
      <c r="V1606" s="120"/>
      <c r="W1606" s="119"/>
      <c r="X1606" s="112"/>
      <c r="Y1606" s="112"/>
      <c r="Z1606" s="125"/>
      <c r="AA1606" s="117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4"/>
      <c r="DO1606" s="1"/>
      <c r="DP1606" s="1"/>
      <c r="DQ1606" s="1"/>
      <c r="DR1606" s="1"/>
      <c r="DS1606" s="1"/>
      <c r="DT1606" s="1"/>
    </row>
    <row r="1607" spans="1:124" ht="12.75" x14ac:dyDescent="0.2">
      <c r="A1607" s="111"/>
      <c r="B1607" s="112"/>
      <c r="C1607" s="112"/>
      <c r="D1607" s="113"/>
      <c r="E1607" s="114"/>
      <c r="F1607" s="115"/>
      <c r="G1607" s="116"/>
      <c r="H1607" s="117"/>
      <c r="I1607" s="117"/>
      <c r="J1607" s="118"/>
      <c r="K1607" s="118"/>
      <c r="L1607" s="8"/>
      <c r="M1607" s="119"/>
      <c r="N1607" s="119"/>
      <c r="O1607" s="112"/>
      <c r="P1607" s="112"/>
      <c r="Q1607" s="162"/>
      <c r="R1607" s="30"/>
      <c r="S1607" s="112"/>
      <c r="T1607" s="122"/>
      <c r="U1607" s="120"/>
      <c r="V1607" s="120"/>
      <c r="W1607" s="119"/>
      <c r="X1607" s="112"/>
      <c r="Y1607" s="112"/>
      <c r="Z1607" s="125"/>
      <c r="AA1607" s="117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4"/>
      <c r="DO1607" s="1"/>
      <c r="DP1607" s="1"/>
      <c r="DQ1607" s="1"/>
      <c r="DR1607" s="1"/>
      <c r="DS1607" s="1"/>
      <c r="DT1607" s="1"/>
    </row>
    <row r="1608" spans="1:124" ht="12.75" x14ac:dyDescent="0.2">
      <c r="A1608" s="111"/>
      <c r="B1608" s="112"/>
      <c r="C1608" s="112"/>
      <c r="D1608" s="113"/>
      <c r="E1608" s="114"/>
      <c r="F1608" s="115"/>
      <c r="G1608" s="116"/>
      <c r="H1608" s="117"/>
      <c r="I1608" s="117"/>
      <c r="J1608" s="118"/>
      <c r="K1608" s="118"/>
      <c r="L1608" s="8"/>
      <c r="M1608" s="119"/>
      <c r="N1608" s="119"/>
      <c r="O1608" s="112"/>
      <c r="P1608" s="112"/>
      <c r="Q1608" s="162"/>
      <c r="R1608" s="30"/>
      <c r="S1608" s="112"/>
      <c r="T1608" s="122"/>
      <c r="U1608" s="120"/>
      <c r="V1608" s="120"/>
      <c r="W1608" s="119"/>
      <c r="X1608" s="112"/>
      <c r="Y1608" s="112"/>
      <c r="Z1608" s="125"/>
      <c r="AA1608" s="117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4"/>
      <c r="DO1608" s="1"/>
      <c r="DP1608" s="1"/>
      <c r="DQ1608" s="1"/>
      <c r="DR1608" s="1"/>
      <c r="DS1608" s="1"/>
      <c r="DT1608" s="1"/>
    </row>
    <row r="1609" spans="1:124" ht="12.75" x14ac:dyDescent="0.2">
      <c r="A1609" s="111"/>
      <c r="B1609" s="112"/>
      <c r="C1609" s="112"/>
      <c r="D1609" s="113"/>
      <c r="E1609" s="114"/>
      <c r="F1609" s="115"/>
      <c r="G1609" s="116"/>
      <c r="H1609" s="117"/>
      <c r="I1609" s="117"/>
      <c r="J1609" s="118"/>
      <c r="K1609" s="118"/>
      <c r="L1609" s="8"/>
      <c r="M1609" s="119"/>
      <c r="N1609" s="119"/>
      <c r="O1609" s="112"/>
      <c r="P1609" s="112"/>
      <c r="Q1609" s="162"/>
      <c r="R1609" s="30"/>
      <c r="S1609" s="112"/>
      <c r="T1609" s="122"/>
      <c r="U1609" s="120"/>
      <c r="V1609" s="120"/>
      <c r="W1609" s="119"/>
      <c r="X1609" s="112"/>
      <c r="Y1609" s="112"/>
      <c r="Z1609" s="125"/>
      <c r="AA1609" s="117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4"/>
      <c r="DO1609" s="1"/>
      <c r="DP1609" s="1"/>
      <c r="DQ1609" s="1"/>
      <c r="DR1609" s="1"/>
      <c r="DS1609" s="1"/>
      <c r="DT1609" s="1"/>
    </row>
    <row r="1610" spans="1:124" ht="12.75" x14ac:dyDescent="0.2">
      <c r="A1610" s="111"/>
      <c r="B1610" s="112"/>
      <c r="C1610" s="112"/>
      <c r="D1610" s="113"/>
      <c r="E1610" s="114"/>
      <c r="F1610" s="115"/>
      <c r="G1610" s="116"/>
      <c r="H1610" s="117"/>
      <c r="I1610" s="117"/>
      <c r="J1610" s="118"/>
      <c r="K1610" s="118"/>
      <c r="L1610" s="8"/>
      <c r="M1610" s="119"/>
      <c r="N1610" s="119"/>
      <c r="O1610" s="112"/>
      <c r="P1610" s="112"/>
      <c r="Q1610" s="162"/>
      <c r="R1610" s="30"/>
      <c r="S1610" s="112"/>
      <c r="T1610" s="122"/>
      <c r="U1610" s="120"/>
      <c r="V1610" s="120"/>
      <c r="W1610" s="119"/>
      <c r="X1610" s="112"/>
      <c r="Y1610" s="112"/>
      <c r="Z1610" s="125"/>
      <c r="AA1610" s="117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4"/>
      <c r="DO1610" s="1"/>
      <c r="DP1610" s="1"/>
      <c r="DQ1610" s="1"/>
      <c r="DR1610" s="1"/>
      <c r="DS1610" s="1"/>
      <c r="DT1610" s="1"/>
    </row>
    <row r="1611" spans="1:124" ht="12.75" x14ac:dyDescent="0.2">
      <c r="A1611" s="111"/>
      <c r="B1611" s="112"/>
      <c r="C1611" s="112"/>
      <c r="D1611" s="113"/>
      <c r="E1611" s="114"/>
      <c r="F1611" s="115"/>
      <c r="G1611" s="116"/>
      <c r="H1611" s="117"/>
      <c r="I1611" s="117"/>
      <c r="J1611" s="118"/>
      <c r="K1611" s="118"/>
      <c r="L1611" s="8"/>
      <c r="M1611" s="119"/>
      <c r="N1611" s="119"/>
      <c r="O1611" s="112"/>
      <c r="P1611" s="112"/>
      <c r="Q1611" s="162"/>
      <c r="R1611" s="30"/>
      <c r="S1611" s="112"/>
      <c r="T1611" s="122"/>
      <c r="U1611" s="120"/>
      <c r="V1611" s="120"/>
      <c r="W1611" s="119"/>
      <c r="X1611" s="112"/>
      <c r="Y1611" s="112"/>
      <c r="Z1611" s="125"/>
      <c r="AA1611" s="117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4"/>
      <c r="DO1611" s="1"/>
      <c r="DP1611" s="1"/>
      <c r="DQ1611" s="1"/>
      <c r="DR1611" s="1"/>
      <c r="DS1611" s="1"/>
      <c r="DT1611" s="1"/>
    </row>
    <row r="1612" spans="1:124" ht="12.75" x14ac:dyDescent="0.2">
      <c r="A1612" s="111"/>
      <c r="B1612" s="112"/>
      <c r="C1612" s="112"/>
      <c r="D1612" s="113"/>
      <c r="E1612" s="114"/>
      <c r="F1612" s="115"/>
      <c r="G1612" s="116"/>
      <c r="H1612" s="117"/>
      <c r="I1612" s="117"/>
      <c r="J1612" s="118"/>
      <c r="K1612" s="118"/>
      <c r="L1612" s="8"/>
      <c r="M1612" s="119"/>
      <c r="N1612" s="119"/>
      <c r="O1612" s="112"/>
      <c r="P1612" s="112"/>
      <c r="Q1612" s="162"/>
      <c r="R1612" s="30"/>
      <c r="S1612" s="112"/>
      <c r="T1612" s="122"/>
      <c r="U1612" s="120"/>
      <c r="V1612" s="120"/>
      <c r="W1612" s="119"/>
      <c r="X1612" s="112"/>
      <c r="Y1612" s="112"/>
      <c r="Z1612" s="125"/>
      <c r="AA1612" s="117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4"/>
      <c r="DO1612" s="1"/>
      <c r="DP1612" s="1"/>
      <c r="DQ1612" s="1"/>
      <c r="DR1612" s="1"/>
      <c r="DS1612" s="1"/>
      <c r="DT1612" s="1"/>
    </row>
    <row r="1613" spans="1:124" ht="12.75" x14ac:dyDescent="0.2">
      <c r="A1613" s="111"/>
      <c r="B1613" s="112"/>
      <c r="C1613" s="112"/>
      <c r="D1613" s="113"/>
      <c r="E1613" s="114"/>
      <c r="F1613" s="115"/>
      <c r="G1613" s="116"/>
      <c r="H1613" s="117"/>
      <c r="I1613" s="117"/>
      <c r="J1613" s="118"/>
      <c r="K1613" s="118"/>
      <c r="L1613" s="8"/>
      <c r="M1613" s="119"/>
      <c r="N1613" s="119"/>
      <c r="O1613" s="112"/>
      <c r="P1613" s="112"/>
      <c r="Q1613" s="162"/>
      <c r="R1613" s="30"/>
      <c r="S1613" s="112"/>
      <c r="T1613" s="122"/>
      <c r="U1613" s="120"/>
      <c r="V1613" s="120"/>
      <c r="W1613" s="119"/>
      <c r="X1613" s="112"/>
      <c r="Y1613" s="112"/>
      <c r="Z1613" s="125"/>
      <c r="AA1613" s="117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4"/>
      <c r="DO1613" s="1"/>
      <c r="DP1613" s="1"/>
      <c r="DQ1613" s="1"/>
      <c r="DR1613" s="1"/>
      <c r="DS1613" s="1"/>
      <c r="DT1613" s="1"/>
    </row>
    <row r="1614" spans="1:124" ht="12.75" x14ac:dyDescent="0.2">
      <c r="A1614" s="111"/>
      <c r="B1614" s="112"/>
      <c r="C1614" s="112"/>
      <c r="D1614" s="113"/>
      <c r="E1614" s="114"/>
      <c r="F1614" s="115"/>
      <c r="G1614" s="116"/>
      <c r="H1614" s="117"/>
      <c r="I1614" s="117"/>
      <c r="J1614" s="118"/>
      <c r="K1614" s="118"/>
      <c r="L1614" s="8"/>
      <c r="M1614" s="119"/>
      <c r="N1614" s="119"/>
      <c r="O1614" s="112"/>
      <c r="P1614" s="112"/>
      <c r="Q1614" s="162"/>
      <c r="R1614" s="30"/>
      <c r="S1614" s="112"/>
      <c r="T1614" s="122"/>
      <c r="U1614" s="120"/>
      <c r="V1614" s="120"/>
      <c r="W1614" s="119"/>
      <c r="X1614" s="112"/>
      <c r="Y1614" s="112"/>
      <c r="Z1614" s="125"/>
      <c r="AA1614" s="117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4"/>
      <c r="DO1614" s="1"/>
      <c r="DP1614" s="1"/>
      <c r="DQ1614" s="1"/>
      <c r="DR1614" s="1"/>
      <c r="DS1614" s="1"/>
      <c r="DT1614" s="1"/>
    </row>
    <row r="1615" spans="1:124" ht="12.75" x14ac:dyDescent="0.2">
      <c r="A1615" s="111"/>
      <c r="B1615" s="112"/>
      <c r="C1615" s="112"/>
      <c r="D1615" s="113"/>
      <c r="E1615" s="114"/>
      <c r="F1615" s="115"/>
      <c r="G1615" s="116"/>
      <c r="H1615" s="117"/>
      <c r="I1615" s="117"/>
      <c r="J1615" s="118"/>
      <c r="K1615" s="118"/>
      <c r="L1615" s="8"/>
      <c r="M1615" s="119"/>
      <c r="N1615" s="119"/>
      <c r="O1615" s="112"/>
      <c r="P1615" s="112"/>
      <c r="Q1615" s="162"/>
      <c r="R1615" s="30"/>
      <c r="S1615" s="112"/>
      <c r="T1615" s="122"/>
      <c r="U1615" s="120"/>
      <c r="V1615" s="120"/>
      <c r="W1615" s="119"/>
      <c r="X1615" s="112"/>
      <c r="Y1615" s="112"/>
      <c r="Z1615" s="125"/>
      <c r="AA1615" s="117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4"/>
      <c r="DO1615" s="1"/>
      <c r="DP1615" s="1"/>
      <c r="DQ1615" s="1"/>
      <c r="DR1615" s="1"/>
      <c r="DS1615" s="1"/>
      <c r="DT1615" s="1"/>
    </row>
    <row r="1616" spans="1:124" ht="12.75" x14ac:dyDescent="0.2">
      <c r="A1616" s="111"/>
      <c r="B1616" s="112"/>
      <c r="C1616" s="112"/>
      <c r="D1616" s="113"/>
      <c r="E1616" s="114"/>
      <c r="F1616" s="115"/>
      <c r="G1616" s="116"/>
      <c r="H1616" s="117"/>
      <c r="I1616" s="117"/>
      <c r="J1616" s="118"/>
      <c r="K1616" s="118"/>
      <c r="L1616" s="8"/>
      <c r="M1616" s="119"/>
      <c r="N1616" s="119"/>
      <c r="O1616" s="112"/>
      <c r="P1616" s="112"/>
      <c r="Q1616" s="162"/>
      <c r="R1616" s="30"/>
      <c r="S1616" s="112"/>
      <c r="T1616" s="122"/>
      <c r="U1616" s="120"/>
      <c r="V1616" s="120"/>
      <c r="W1616" s="119"/>
      <c r="X1616" s="112"/>
      <c r="Y1616" s="112"/>
      <c r="Z1616" s="125"/>
      <c r="AA1616" s="117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4"/>
      <c r="DO1616" s="1"/>
      <c r="DP1616" s="1"/>
      <c r="DQ1616" s="1"/>
      <c r="DR1616" s="1"/>
      <c r="DS1616" s="1"/>
      <c r="DT1616" s="1"/>
    </row>
    <row r="1617" spans="1:124" ht="12.75" x14ac:dyDescent="0.2">
      <c r="A1617" s="111"/>
      <c r="B1617" s="112"/>
      <c r="C1617" s="112"/>
      <c r="D1617" s="113"/>
      <c r="E1617" s="114"/>
      <c r="F1617" s="115"/>
      <c r="G1617" s="116"/>
      <c r="H1617" s="117"/>
      <c r="I1617" s="117"/>
      <c r="J1617" s="118"/>
      <c r="K1617" s="118"/>
      <c r="L1617" s="8"/>
      <c r="M1617" s="119"/>
      <c r="N1617" s="119"/>
      <c r="O1617" s="112"/>
      <c r="P1617" s="112"/>
      <c r="Q1617" s="162"/>
      <c r="R1617" s="30"/>
      <c r="S1617" s="112"/>
      <c r="T1617" s="122"/>
      <c r="U1617" s="120"/>
      <c r="V1617" s="120"/>
      <c r="W1617" s="119"/>
      <c r="X1617" s="112"/>
      <c r="Y1617" s="112"/>
      <c r="Z1617" s="125"/>
      <c r="AA1617" s="117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4"/>
      <c r="DO1617" s="1"/>
      <c r="DP1617" s="1"/>
      <c r="DQ1617" s="1"/>
      <c r="DR1617" s="1"/>
      <c r="DS1617" s="1"/>
      <c r="DT1617" s="1"/>
    </row>
    <row r="1618" spans="1:124" ht="12.75" x14ac:dyDescent="0.2">
      <c r="A1618" s="111"/>
      <c r="B1618" s="112"/>
      <c r="C1618" s="112"/>
      <c r="D1618" s="113"/>
      <c r="E1618" s="114"/>
      <c r="F1618" s="115"/>
      <c r="G1618" s="116"/>
      <c r="H1618" s="117"/>
      <c r="I1618" s="117"/>
      <c r="J1618" s="118"/>
      <c r="K1618" s="118"/>
      <c r="L1618" s="8"/>
      <c r="M1618" s="119"/>
      <c r="N1618" s="119"/>
      <c r="O1618" s="112"/>
      <c r="P1618" s="112"/>
      <c r="Q1618" s="162"/>
      <c r="R1618" s="30"/>
      <c r="S1618" s="112"/>
      <c r="T1618" s="122"/>
      <c r="U1618" s="120"/>
      <c r="V1618" s="120"/>
      <c r="W1618" s="119"/>
      <c r="X1618" s="112"/>
      <c r="Y1618" s="112"/>
      <c r="Z1618" s="125"/>
      <c r="AA1618" s="117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4"/>
      <c r="DO1618" s="1"/>
      <c r="DP1618" s="1"/>
      <c r="DQ1618" s="1"/>
      <c r="DR1618" s="1"/>
      <c r="DS1618" s="1"/>
      <c r="DT1618" s="1"/>
    </row>
    <row r="1619" spans="1:124" ht="12.75" x14ac:dyDescent="0.2">
      <c r="A1619" s="111"/>
      <c r="B1619" s="112"/>
      <c r="C1619" s="112"/>
      <c r="D1619" s="113"/>
      <c r="E1619" s="114"/>
      <c r="F1619" s="115"/>
      <c r="G1619" s="116"/>
      <c r="H1619" s="117"/>
      <c r="I1619" s="117"/>
      <c r="J1619" s="118"/>
      <c r="K1619" s="118"/>
      <c r="L1619" s="8"/>
      <c r="M1619" s="119"/>
      <c r="N1619" s="119"/>
      <c r="O1619" s="112"/>
      <c r="P1619" s="112"/>
      <c r="Q1619" s="162"/>
      <c r="R1619" s="30"/>
      <c r="S1619" s="112"/>
      <c r="T1619" s="122"/>
      <c r="U1619" s="120"/>
      <c r="V1619" s="120"/>
      <c r="W1619" s="119"/>
      <c r="X1619" s="112"/>
      <c r="Y1619" s="112"/>
      <c r="Z1619" s="125"/>
      <c r="AA1619" s="117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4"/>
      <c r="DO1619" s="1"/>
      <c r="DP1619" s="1"/>
      <c r="DQ1619" s="1"/>
      <c r="DR1619" s="1"/>
      <c r="DS1619" s="1"/>
      <c r="DT1619" s="1"/>
    </row>
    <row r="1620" spans="1:124" ht="12.75" x14ac:dyDescent="0.2">
      <c r="A1620" s="111"/>
      <c r="B1620" s="112"/>
      <c r="C1620" s="112"/>
      <c r="D1620" s="113"/>
      <c r="E1620" s="114"/>
      <c r="F1620" s="115"/>
      <c r="G1620" s="116"/>
      <c r="H1620" s="117"/>
      <c r="I1620" s="117"/>
      <c r="J1620" s="118"/>
      <c r="K1620" s="118"/>
      <c r="L1620" s="8"/>
      <c r="M1620" s="119"/>
      <c r="N1620" s="119"/>
      <c r="O1620" s="112"/>
      <c r="P1620" s="112"/>
      <c r="Q1620" s="162"/>
      <c r="R1620" s="30"/>
      <c r="S1620" s="112"/>
      <c r="T1620" s="122"/>
      <c r="U1620" s="120"/>
      <c r="V1620" s="120"/>
      <c r="W1620" s="119"/>
      <c r="X1620" s="112"/>
      <c r="Y1620" s="112"/>
      <c r="Z1620" s="125"/>
      <c r="AA1620" s="117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4"/>
      <c r="DO1620" s="1"/>
      <c r="DP1620" s="1"/>
      <c r="DQ1620" s="1"/>
      <c r="DR1620" s="1"/>
      <c r="DS1620" s="1"/>
      <c r="DT1620" s="1"/>
    </row>
    <row r="1621" spans="1:124" ht="12.75" x14ac:dyDescent="0.2">
      <c r="A1621" s="111"/>
      <c r="B1621" s="112"/>
      <c r="C1621" s="112"/>
      <c r="D1621" s="113"/>
      <c r="E1621" s="114"/>
      <c r="F1621" s="115"/>
      <c r="G1621" s="116"/>
      <c r="H1621" s="117"/>
      <c r="I1621" s="117"/>
      <c r="J1621" s="118"/>
      <c r="K1621" s="118"/>
      <c r="L1621" s="8"/>
      <c r="M1621" s="119"/>
      <c r="N1621" s="119"/>
      <c r="O1621" s="112"/>
      <c r="P1621" s="112"/>
      <c r="Q1621" s="162"/>
      <c r="R1621" s="30"/>
      <c r="S1621" s="112"/>
      <c r="T1621" s="122"/>
      <c r="U1621" s="120"/>
      <c r="V1621" s="120"/>
      <c r="W1621" s="119"/>
      <c r="X1621" s="112"/>
      <c r="Y1621" s="112"/>
      <c r="Z1621" s="125"/>
      <c r="AA1621" s="117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4"/>
      <c r="DO1621" s="1"/>
      <c r="DP1621" s="1"/>
      <c r="DQ1621" s="1"/>
      <c r="DR1621" s="1"/>
      <c r="DS1621" s="1"/>
      <c r="DT1621" s="1"/>
    </row>
    <row r="1622" spans="1:124" ht="12.75" x14ac:dyDescent="0.2">
      <c r="A1622" s="111"/>
      <c r="B1622" s="112"/>
      <c r="C1622" s="112"/>
      <c r="D1622" s="113"/>
      <c r="E1622" s="114"/>
      <c r="F1622" s="115"/>
      <c r="G1622" s="116"/>
      <c r="H1622" s="117"/>
      <c r="I1622" s="117"/>
      <c r="J1622" s="118"/>
      <c r="K1622" s="118"/>
      <c r="L1622" s="8"/>
      <c r="M1622" s="119"/>
      <c r="N1622" s="119"/>
      <c r="O1622" s="112"/>
      <c r="P1622" s="112"/>
      <c r="Q1622" s="162"/>
      <c r="R1622" s="30"/>
      <c r="S1622" s="112"/>
      <c r="T1622" s="122"/>
      <c r="U1622" s="120"/>
      <c r="V1622" s="120"/>
      <c r="W1622" s="119"/>
      <c r="X1622" s="112"/>
      <c r="Y1622" s="112"/>
      <c r="Z1622" s="125"/>
      <c r="AA1622" s="117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4"/>
      <c r="DO1622" s="1"/>
      <c r="DP1622" s="1"/>
      <c r="DQ1622" s="1"/>
      <c r="DR1622" s="1"/>
      <c r="DS1622" s="1"/>
      <c r="DT1622" s="1"/>
    </row>
    <row r="1623" spans="1:124" ht="12.75" x14ac:dyDescent="0.2">
      <c r="A1623" s="111"/>
      <c r="B1623" s="112"/>
      <c r="C1623" s="112"/>
      <c r="D1623" s="113"/>
      <c r="E1623" s="114"/>
      <c r="F1623" s="115"/>
      <c r="G1623" s="116"/>
      <c r="H1623" s="117"/>
      <c r="I1623" s="117"/>
      <c r="J1623" s="118"/>
      <c r="K1623" s="118"/>
      <c r="L1623" s="8"/>
      <c r="M1623" s="119"/>
      <c r="N1623" s="119"/>
      <c r="O1623" s="112"/>
      <c r="P1623" s="112"/>
      <c r="Q1623" s="162"/>
      <c r="R1623" s="30"/>
      <c r="S1623" s="112"/>
      <c r="T1623" s="122"/>
      <c r="U1623" s="120"/>
      <c r="V1623" s="120"/>
      <c r="W1623" s="119"/>
      <c r="X1623" s="112"/>
      <c r="Y1623" s="112"/>
      <c r="Z1623" s="125"/>
      <c r="AA1623" s="117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4"/>
      <c r="DO1623" s="1"/>
      <c r="DP1623" s="1"/>
      <c r="DQ1623" s="1"/>
      <c r="DR1623" s="1"/>
      <c r="DS1623" s="1"/>
      <c r="DT1623" s="1"/>
    </row>
    <row r="1624" spans="1:124" ht="12.75" x14ac:dyDescent="0.2">
      <c r="A1624" s="111"/>
      <c r="B1624" s="112"/>
      <c r="C1624" s="112"/>
      <c r="D1624" s="113"/>
      <c r="E1624" s="114"/>
      <c r="F1624" s="115"/>
      <c r="G1624" s="116"/>
      <c r="H1624" s="117"/>
      <c r="I1624" s="117"/>
      <c r="J1624" s="118"/>
      <c r="K1624" s="118"/>
      <c r="L1624" s="8"/>
      <c r="M1624" s="119"/>
      <c r="N1624" s="119"/>
      <c r="O1624" s="112"/>
      <c r="P1624" s="112"/>
      <c r="Q1624" s="162"/>
      <c r="R1624" s="30"/>
      <c r="S1624" s="112"/>
      <c r="T1624" s="122"/>
      <c r="U1624" s="120"/>
      <c r="V1624" s="120"/>
      <c r="W1624" s="119"/>
      <c r="X1624" s="112"/>
      <c r="Y1624" s="112"/>
      <c r="Z1624" s="125"/>
      <c r="AA1624" s="117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4"/>
      <c r="DO1624" s="1"/>
      <c r="DP1624" s="1"/>
      <c r="DQ1624" s="1"/>
      <c r="DR1624" s="1"/>
      <c r="DS1624" s="1"/>
      <c r="DT1624" s="1"/>
    </row>
    <row r="1625" spans="1:124" ht="12.75" x14ac:dyDescent="0.2">
      <c r="A1625" s="111"/>
      <c r="B1625" s="112"/>
      <c r="C1625" s="112"/>
      <c r="D1625" s="113"/>
      <c r="E1625" s="114"/>
      <c r="F1625" s="115"/>
      <c r="G1625" s="116"/>
      <c r="H1625" s="117"/>
      <c r="I1625" s="117"/>
      <c r="J1625" s="118"/>
      <c r="K1625" s="118"/>
      <c r="L1625" s="8"/>
      <c r="M1625" s="119"/>
      <c r="N1625" s="119"/>
      <c r="O1625" s="112"/>
      <c r="P1625" s="112"/>
      <c r="Q1625" s="162"/>
      <c r="R1625" s="30"/>
      <c r="S1625" s="112"/>
      <c r="T1625" s="122"/>
      <c r="U1625" s="120"/>
      <c r="V1625" s="120"/>
      <c r="W1625" s="119"/>
      <c r="X1625" s="112"/>
      <c r="Y1625" s="112"/>
      <c r="Z1625" s="125"/>
      <c r="AA1625" s="117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4"/>
      <c r="DO1625" s="1"/>
      <c r="DP1625" s="1"/>
      <c r="DQ1625" s="1"/>
      <c r="DR1625" s="1"/>
      <c r="DS1625" s="1"/>
      <c r="DT1625" s="1"/>
    </row>
    <row r="1626" spans="1:124" ht="12.75" x14ac:dyDescent="0.2">
      <c r="A1626" s="111"/>
      <c r="B1626" s="112"/>
      <c r="C1626" s="112"/>
      <c r="D1626" s="113"/>
      <c r="E1626" s="114"/>
      <c r="F1626" s="115"/>
      <c r="G1626" s="116"/>
      <c r="H1626" s="117"/>
      <c r="I1626" s="117"/>
      <c r="J1626" s="118"/>
      <c r="K1626" s="118"/>
      <c r="L1626" s="8"/>
      <c r="M1626" s="119"/>
      <c r="N1626" s="119"/>
      <c r="O1626" s="112"/>
      <c r="P1626" s="112"/>
      <c r="Q1626" s="162"/>
      <c r="R1626" s="30"/>
      <c r="S1626" s="112"/>
      <c r="T1626" s="122"/>
      <c r="U1626" s="120"/>
      <c r="V1626" s="120"/>
      <c r="W1626" s="119"/>
      <c r="X1626" s="112"/>
      <c r="Y1626" s="112"/>
      <c r="Z1626" s="125"/>
      <c r="AA1626" s="117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4"/>
      <c r="DO1626" s="1"/>
      <c r="DP1626" s="1"/>
      <c r="DQ1626" s="1"/>
      <c r="DR1626" s="1"/>
      <c r="DS1626" s="1"/>
      <c r="DT1626" s="1"/>
    </row>
    <row r="1627" spans="1:124" ht="12.75" x14ac:dyDescent="0.2">
      <c r="A1627" s="111"/>
      <c r="B1627" s="112"/>
      <c r="C1627" s="112"/>
      <c r="D1627" s="113"/>
      <c r="E1627" s="114"/>
      <c r="F1627" s="115"/>
      <c r="G1627" s="116"/>
      <c r="H1627" s="117"/>
      <c r="I1627" s="117"/>
      <c r="J1627" s="118"/>
      <c r="K1627" s="118"/>
      <c r="L1627" s="8"/>
      <c r="M1627" s="119"/>
      <c r="N1627" s="119"/>
      <c r="O1627" s="112"/>
      <c r="P1627" s="112"/>
      <c r="Q1627" s="162"/>
      <c r="R1627" s="30"/>
      <c r="S1627" s="112"/>
      <c r="T1627" s="122"/>
      <c r="U1627" s="120"/>
      <c r="V1627" s="120"/>
      <c r="W1627" s="119"/>
      <c r="X1627" s="112"/>
      <c r="Y1627" s="112"/>
      <c r="Z1627" s="125"/>
      <c r="AA1627" s="117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4"/>
      <c r="DO1627" s="1"/>
      <c r="DP1627" s="1"/>
      <c r="DQ1627" s="1"/>
      <c r="DR1627" s="1"/>
      <c r="DS1627" s="1"/>
      <c r="DT1627" s="1"/>
    </row>
    <row r="1628" spans="1:124" ht="12.75" x14ac:dyDescent="0.2">
      <c r="A1628" s="111"/>
      <c r="B1628" s="112"/>
      <c r="C1628" s="112"/>
      <c r="D1628" s="113"/>
      <c r="E1628" s="114"/>
      <c r="F1628" s="115"/>
      <c r="G1628" s="116"/>
      <c r="H1628" s="117"/>
      <c r="I1628" s="117"/>
      <c r="J1628" s="118"/>
      <c r="K1628" s="118"/>
      <c r="L1628" s="8"/>
      <c r="M1628" s="119"/>
      <c r="N1628" s="119"/>
      <c r="O1628" s="112"/>
      <c r="P1628" s="112"/>
      <c r="Q1628" s="162"/>
      <c r="R1628" s="30"/>
      <c r="S1628" s="112"/>
      <c r="T1628" s="122"/>
      <c r="U1628" s="120"/>
      <c r="V1628" s="120"/>
      <c r="W1628" s="119"/>
      <c r="X1628" s="112"/>
      <c r="Y1628" s="112"/>
      <c r="Z1628" s="125"/>
      <c r="AA1628" s="117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4"/>
      <c r="DO1628" s="1"/>
      <c r="DP1628" s="1"/>
      <c r="DQ1628" s="1"/>
      <c r="DR1628" s="1"/>
      <c r="DS1628" s="1"/>
      <c r="DT1628" s="1"/>
    </row>
    <row r="1629" spans="1:124" ht="12.75" x14ac:dyDescent="0.2">
      <c r="A1629" s="111"/>
      <c r="B1629" s="112"/>
      <c r="C1629" s="112"/>
      <c r="D1629" s="113"/>
      <c r="E1629" s="114"/>
      <c r="F1629" s="115"/>
      <c r="G1629" s="116"/>
      <c r="H1629" s="117"/>
      <c r="I1629" s="117"/>
      <c r="J1629" s="118"/>
      <c r="K1629" s="118"/>
      <c r="L1629" s="8"/>
      <c r="M1629" s="119"/>
      <c r="N1629" s="119"/>
      <c r="O1629" s="112"/>
      <c r="P1629" s="112"/>
      <c r="Q1629" s="162"/>
      <c r="R1629" s="30"/>
      <c r="S1629" s="112"/>
      <c r="T1629" s="122"/>
      <c r="U1629" s="120"/>
      <c r="V1629" s="120"/>
      <c r="W1629" s="119"/>
      <c r="X1629" s="112"/>
      <c r="Y1629" s="112"/>
      <c r="Z1629" s="125"/>
      <c r="AA1629" s="117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4"/>
      <c r="DO1629" s="1"/>
      <c r="DP1629" s="1"/>
      <c r="DQ1629" s="1"/>
      <c r="DR1629" s="1"/>
      <c r="DS1629" s="1"/>
      <c r="DT1629" s="1"/>
    </row>
    <row r="1630" spans="1:124" ht="12.75" x14ac:dyDescent="0.2">
      <c r="A1630" s="111"/>
      <c r="B1630" s="112"/>
      <c r="C1630" s="112"/>
      <c r="D1630" s="113"/>
      <c r="E1630" s="114"/>
      <c r="F1630" s="115"/>
      <c r="G1630" s="116"/>
      <c r="H1630" s="117"/>
      <c r="I1630" s="117"/>
      <c r="J1630" s="118"/>
      <c r="K1630" s="118"/>
      <c r="L1630" s="8"/>
      <c r="M1630" s="119"/>
      <c r="N1630" s="119"/>
      <c r="O1630" s="112"/>
      <c r="P1630" s="112"/>
      <c r="Q1630" s="162"/>
      <c r="R1630" s="30"/>
      <c r="S1630" s="112"/>
      <c r="T1630" s="122"/>
      <c r="U1630" s="120"/>
      <c r="V1630" s="120"/>
      <c r="W1630" s="119"/>
      <c r="X1630" s="112"/>
      <c r="Y1630" s="112"/>
      <c r="Z1630" s="125"/>
      <c r="AA1630" s="117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4"/>
      <c r="DO1630" s="1"/>
      <c r="DP1630" s="1"/>
      <c r="DQ1630" s="1"/>
      <c r="DR1630" s="1"/>
      <c r="DS1630" s="1"/>
      <c r="DT1630" s="1"/>
    </row>
    <row r="1631" spans="1:124" ht="12.75" x14ac:dyDescent="0.2">
      <c r="A1631" s="111"/>
      <c r="B1631" s="112"/>
      <c r="C1631" s="112"/>
      <c r="D1631" s="113"/>
      <c r="E1631" s="114"/>
      <c r="F1631" s="115"/>
      <c r="G1631" s="116"/>
      <c r="H1631" s="117"/>
      <c r="I1631" s="117"/>
      <c r="J1631" s="118"/>
      <c r="K1631" s="118"/>
      <c r="L1631" s="8"/>
      <c r="M1631" s="119"/>
      <c r="N1631" s="119"/>
      <c r="O1631" s="112"/>
      <c r="P1631" s="112"/>
      <c r="Q1631" s="162"/>
      <c r="R1631" s="30"/>
      <c r="S1631" s="112"/>
      <c r="T1631" s="122"/>
      <c r="U1631" s="120"/>
      <c r="V1631" s="120"/>
      <c r="W1631" s="119"/>
      <c r="X1631" s="112"/>
      <c r="Y1631" s="112"/>
      <c r="Z1631" s="125"/>
      <c r="AA1631" s="117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4"/>
      <c r="DO1631" s="1"/>
      <c r="DP1631" s="1"/>
      <c r="DQ1631" s="1"/>
      <c r="DR1631" s="1"/>
      <c r="DS1631" s="1"/>
      <c r="DT1631" s="1"/>
    </row>
    <row r="1632" spans="1:124" ht="12.75" x14ac:dyDescent="0.2">
      <c r="A1632" s="111"/>
      <c r="B1632" s="112"/>
      <c r="C1632" s="112"/>
      <c r="D1632" s="113"/>
      <c r="E1632" s="114"/>
      <c r="F1632" s="115"/>
      <c r="G1632" s="116"/>
      <c r="H1632" s="117"/>
      <c r="I1632" s="117"/>
      <c r="J1632" s="118"/>
      <c r="K1632" s="118"/>
      <c r="L1632" s="8"/>
      <c r="M1632" s="119"/>
      <c r="N1632" s="119"/>
      <c r="O1632" s="112"/>
      <c r="P1632" s="112"/>
      <c r="Q1632" s="162"/>
      <c r="R1632" s="30"/>
      <c r="S1632" s="112"/>
      <c r="T1632" s="122"/>
      <c r="U1632" s="120"/>
      <c r="V1632" s="120"/>
      <c r="W1632" s="119"/>
      <c r="X1632" s="112"/>
      <c r="Y1632" s="112"/>
      <c r="Z1632" s="125"/>
      <c r="AA1632" s="117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4"/>
      <c r="DO1632" s="1"/>
      <c r="DP1632" s="1"/>
      <c r="DQ1632" s="1"/>
      <c r="DR1632" s="1"/>
      <c r="DS1632" s="1"/>
      <c r="DT1632" s="1"/>
    </row>
    <row r="1633" spans="1:124" ht="12.75" x14ac:dyDescent="0.2">
      <c r="A1633" s="111"/>
      <c r="B1633" s="112"/>
      <c r="C1633" s="112"/>
      <c r="D1633" s="113"/>
      <c r="E1633" s="114"/>
      <c r="F1633" s="115"/>
      <c r="G1633" s="116"/>
      <c r="H1633" s="117"/>
      <c r="I1633" s="117"/>
      <c r="J1633" s="118"/>
      <c r="K1633" s="118"/>
      <c r="L1633" s="8"/>
      <c r="M1633" s="119"/>
      <c r="N1633" s="119"/>
      <c r="O1633" s="112"/>
      <c r="P1633" s="112"/>
      <c r="Q1633" s="162"/>
      <c r="R1633" s="30"/>
      <c r="S1633" s="112"/>
      <c r="T1633" s="122"/>
      <c r="U1633" s="120"/>
      <c r="V1633" s="120"/>
      <c r="W1633" s="119"/>
      <c r="X1633" s="112"/>
      <c r="Y1633" s="112"/>
      <c r="Z1633" s="125"/>
      <c r="AA1633" s="117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4"/>
      <c r="DO1633" s="1"/>
      <c r="DP1633" s="1"/>
      <c r="DQ1633" s="1"/>
      <c r="DR1633" s="1"/>
      <c r="DS1633" s="1"/>
      <c r="DT1633" s="1"/>
    </row>
    <row r="1634" spans="1:124" ht="12.75" x14ac:dyDescent="0.2">
      <c r="A1634" s="111"/>
      <c r="B1634" s="112"/>
      <c r="C1634" s="112"/>
      <c r="D1634" s="113"/>
      <c r="E1634" s="114"/>
      <c r="F1634" s="115"/>
      <c r="G1634" s="116"/>
      <c r="H1634" s="117"/>
      <c r="I1634" s="117"/>
      <c r="J1634" s="118"/>
      <c r="K1634" s="118"/>
      <c r="L1634" s="8"/>
      <c r="M1634" s="119"/>
      <c r="N1634" s="119"/>
      <c r="O1634" s="112"/>
      <c r="P1634" s="112"/>
      <c r="Q1634" s="162"/>
      <c r="R1634" s="30"/>
      <c r="S1634" s="112"/>
      <c r="T1634" s="122"/>
      <c r="U1634" s="120"/>
      <c r="V1634" s="120"/>
      <c r="W1634" s="119"/>
      <c r="X1634" s="112"/>
      <c r="Y1634" s="112"/>
      <c r="Z1634" s="125"/>
      <c r="AA1634" s="117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4"/>
      <c r="DO1634" s="1"/>
      <c r="DP1634" s="1"/>
      <c r="DQ1634" s="1"/>
      <c r="DR1634" s="1"/>
      <c r="DS1634" s="1"/>
      <c r="DT1634" s="1"/>
    </row>
    <row r="1635" spans="1:124" ht="12.75" x14ac:dyDescent="0.2">
      <c r="A1635" s="111"/>
      <c r="B1635" s="112"/>
      <c r="C1635" s="112"/>
      <c r="D1635" s="113"/>
      <c r="E1635" s="114"/>
      <c r="F1635" s="115"/>
      <c r="G1635" s="116"/>
      <c r="H1635" s="117"/>
      <c r="I1635" s="117"/>
      <c r="J1635" s="118"/>
      <c r="K1635" s="118"/>
      <c r="L1635" s="8"/>
      <c r="M1635" s="119"/>
      <c r="N1635" s="119"/>
      <c r="O1635" s="112"/>
      <c r="P1635" s="112"/>
      <c r="Q1635" s="162"/>
      <c r="R1635" s="30"/>
      <c r="S1635" s="112"/>
      <c r="T1635" s="122"/>
      <c r="U1635" s="120"/>
      <c r="V1635" s="120"/>
      <c r="W1635" s="119"/>
      <c r="X1635" s="112"/>
      <c r="Y1635" s="112"/>
      <c r="Z1635" s="125"/>
      <c r="AA1635" s="117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4"/>
      <c r="DO1635" s="1"/>
      <c r="DP1635" s="1"/>
      <c r="DQ1635" s="1"/>
      <c r="DR1635" s="1"/>
      <c r="DS1635" s="1"/>
      <c r="DT1635" s="1"/>
    </row>
    <row r="1636" spans="1:124" ht="12.75" x14ac:dyDescent="0.2">
      <c r="A1636" s="111"/>
      <c r="B1636" s="112"/>
      <c r="C1636" s="112"/>
      <c r="D1636" s="113"/>
      <c r="E1636" s="114"/>
      <c r="F1636" s="115"/>
      <c r="G1636" s="116"/>
      <c r="H1636" s="117"/>
      <c r="I1636" s="117"/>
      <c r="J1636" s="118"/>
      <c r="K1636" s="118"/>
      <c r="L1636" s="8"/>
      <c r="M1636" s="119"/>
      <c r="N1636" s="119"/>
      <c r="O1636" s="112"/>
      <c r="P1636" s="112"/>
      <c r="Q1636" s="162"/>
      <c r="R1636" s="30"/>
      <c r="S1636" s="112"/>
      <c r="T1636" s="122"/>
      <c r="U1636" s="120"/>
      <c r="V1636" s="120"/>
      <c r="W1636" s="119"/>
      <c r="X1636" s="112"/>
      <c r="Y1636" s="112"/>
      <c r="Z1636" s="125"/>
      <c r="AA1636" s="117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4"/>
      <c r="DO1636" s="1"/>
      <c r="DP1636" s="1"/>
      <c r="DQ1636" s="1"/>
      <c r="DR1636" s="1"/>
      <c r="DS1636" s="1"/>
      <c r="DT1636" s="1"/>
    </row>
    <row r="1637" spans="1:124" ht="12.75" x14ac:dyDescent="0.2">
      <c r="A1637" s="111"/>
      <c r="B1637" s="112"/>
      <c r="C1637" s="112"/>
      <c r="D1637" s="113"/>
      <c r="E1637" s="114"/>
      <c r="F1637" s="115"/>
      <c r="G1637" s="116"/>
      <c r="H1637" s="117"/>
      <c r="I1637" s="117"/>
      <c r="J1637" s="118"/>
      <c r="K1637" s="118"/>
      <c r="L1637" s="8"/>
      <c r="M1637" s="119"/>
      <c r="N1637" s="119"/>
      <c r="O1637" s="112"/>
      <c r="P1637" s="112"/>
      <c r="Q1637" s="162"/>
      <c r="R1637" s="30"/>
      <c r="S1637" s="112"/>
      <c r="T1637" s="122"/>
      <c r="U1637" s="120"/>
      <c r="V1637" s="120"/>
      <c r="W1637" s="119"/>
      <c r="X1637" s="112"/>
      <c r="Y1637" s="112"/>
      <c r="Z1637" s="125"/>
      <c r="AA1637" s="117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4"/>
      <c r="DO1637" s="1"/>
      <c r="DP1637" s="1"/>
      <c r="DQ1637" s="1"/>
      <c r="DR1637" s="1"/>
      <c r="DS1637" s="1"/>
      <c r="DT1637" s="1"/>
    </row>
    <row r="1638" spans="1:124" ht="12.75" x14ac:dyDescent="0.2">
      <c r="A1638" s="111"/>
      <c r="B1638" s="112"/>
      <c r="C1638" s="112"/>
      <c r="D1638" s="113"/>
      <c r="E1638" s="114"/>
      <c r="F1638" s="115"/>
      <c r="G1638" s="116"/>
      <c r="H1638" s="117"/>
      <c r="I1638" s="117"/>
      <c r="J1638" s="118"/>
      <c r="K1638" s="118"/>
      <c r="L1638" s="8"/>
      <c r="M1638" s="119"/>
      <c r="N1638" s="119"/>
      <c r="O1638" s="112"/>
      <c r="P1638" s="112"/>
      <c r="Q1638" s="162"/>
      <c r="R1638" s="30"/>
      <c r="S1638" s="112"/>
      <c r="T1638" s="122"/>
      <c r="U1638" s="120"/>
      <c r="V1638" s="120"/>
      <c r="W1638" s="119"/>
      <c r="X1638" s="112"/>
      <c r="Y1638" s="112"/>
      <c r="Z1638" s="125"/>
      <c r="AA1638" s="117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4"/>
      <c r="DO1638" s="1"/>
      <c r="DP1638" s="1"/>
      <c r="DQ1638" s="1"/>
      <c r="DR1638" s="1"/>
      <c r="DS1638" s="1"/>
      <c r="DT1638" s="1"/>
    </row>
    <row r="1639" spans="1:124" ht="12.75" x14ac:dyDescent="0.2">
      <c r="A1639" s="111"/>
      <c r="B1639" s="112"/>
      <c r="C1639" s="112"/>
      <c r="D1639" s="113"/>
      <c r="E1639" s="114"/>
      <c r="F1639" s="115"/>
      <c r="G1639" s="116"/>
      <c r="H1639" s="117"/>
      <c r="I1639" s="117"/>
      <c r="J1639" s="118"/>
      <c r="K1639" s="118"/>
      <c r="L1639" s="8"/>
      <c r="M1639" s="119"/>
      <c r="N1639" s="119"/>
      <c r="O1639" s="112"/>
      <c r="P1639" s="112"/>
      <c r="Q1639" s="162"/>
      <c r="R1639" s="30"/>
      <c r="S1639" s="112"/>
      <c r="T1639" s="122"/>
      <c r="U1639" s="120"/>
      <c r="V1639" s="120"/>
      <c r="W1639" s="119"/>
      <c r="X1639" s="112"/>
      <c r="Y1639" s="112"/>
      <c r="Z1639" s="125"/>
      <c r="AA1639" s="117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4"/>
      <c r="DO1639" s="1"/>
      <c r="DP1639" s="1"/>
      <c r="DQ1639" s="1"/>
      <c r="DR1639" s="1"/>
      <c r="DS1639" s="1"/>
      <c r="DT1639" s="1"/>
    </row>
    <row r="1640" spans="1:124" ht="12.75" x14ac:dyDescent="0.2">
      <c r="A1640" s="111"/>
      <c r="B1640" s="112"/>
      <c r="C1640" s="112"/>
      <c r="D1640" s="113"/>
      <c r="E1640" s="114"/>
      <c r="F1640" s="115"/>
      <c r="G1640" s="116"/>
      <c r="H1640" s="117"/>
      <c r="I1640" s="117"/>
      <c r="J1640" s="118"/>
      <c r="K1640" s="118"/>
      <c r="L1640" s="8"/>
      <c r="M1640" s="119"/>
      <c r="N1640" s="119"/>
      <c r="O1640" s="112"/>
      <c r="P1640" s="112"/>
      <c r="Q1640" s="162"/>
      <c r="R1640" s="30"/>
      <c r="S1640" s="112"/>
      <c r="T1640" s="122"/>
      <c r="U1640" s="120"/>
      <c r="V1640" s="120"/>
      <c r="W1640" s="119"/>
      <c r="X1640" s="112"/>
      <c r="Y1640" s="112"/>
      <c r="Z1640" s="125"/>
      <c r="AA1640" s="117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4"/>
      <c r="DO1640" s="1"/>
      <c r="DP1640" s="1"/>
      <c r="DQ1640" s="1"/>
      <c r="DR1640" s="1"/>
      <c r="DS1640" s="1"/>
      <c r="DT1640" s="1"/>
    </row>
    <row r="1641" spans="1:124" ht="12.75" x14ac:dyDescent="0.2">
      <c r="A1641" s="111"/>
      <c r="B1641" s="112"/>
      <c r="C1641" s="112"/>
      <c r="D1641" s="113"/>
      <c r="E1641" s="114"/>
      <c r="F1641" s="115"/>
      <c r="G1641" s="116"/>
      <c r="H1641" s="117"/>
      <c r="I1641" s="117"/>
      <c r="J1641" s="118"/>
      <c r="K1641" s="118"/>
      <c r="L1641" s="8"/>
      <c r="M1641" s="119"/>
      <c r="N1641" s="119"/>
      <c r="O1641" s="112"/>
      <c r="P1641" s="112"/>
      <c r="Q1641" s="162"/>
      <c r="R1641" s="30"/>
      <c r="S1641" s="112"/>
      <c r="T1641" s="122"/>
      <c r="U1641" s="120"/>
      <c r="V1641" s="120"/>
      <c r="W1641" s="119"/>
      <c r="X1641" s="112"/>
      <c r="Y1641" s="112"/>
      <c r="Z1641" s="125"/>
      <c r="AA1641" s="117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4"/>
      <c r="DO1641" s="1"/>
      <c r="DP1641" s="1"/>
      <c r="DQ1641" s="1"/>
      <c r="DR1641" s="1"/>
      <c r="DS1641" s="1"/>
      <c r="DT1641" s="1"/>
    </row>
    <row r="1642" spans="1:124" ht="12.75" x14ac:dyDescent="0.2">
      <c r="A1642" s="111"/>
      <c r="B1642" s="112"/>
      <c r="C1642" s="112"/>
      <c r="D1642" s="113"/>
      <c r="E1642" s="114"/>
      <c r="F1642" s="115"/>
      <c r="G1642" s="116"/>
      <c r="H1642" s="117"/>
      <c r="I1642" s="117"/>
      <c r="J1642" s="118"/>
      <c r="K1642" s="118"/>
      <c r="L1642" s="8"/>
      <c r="M1642" s="119"/>
      <c r="N1642" s="119"/>
      <c r="O1642" s="112"/>
      <c r="P1642" s="112"/>
      <c r="Q1642" s="162"/>
      <c r="R1642" s="30"/>
      <c r="S1642" s="112"/>
      <c r="T1642" s="122"/>
      <c r="U1642" s="120"/>
      <c r="V1642" s="120"/>
      <c r="W1642" s="119"/>
      <c r="X1642" s="112"/>
      <c r="Y1642" s="112"/>
      <c r="Z1642" s="125"/>
      <c r="AA1642" s="117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4"/>
      <c r="DO1642" s="1"/>
      <c r="DP1642" s="1"/>
      <c r="DQ1642" s="1"/>
      <c r="DR1642" s="1"/>
      <c r="DS1642" s="1"/>
      <c r="DT1642" s="1"/>
    </row>
    <row r="1643" spans="1:124" ht="12.75" x14ac:dyDescent="0.2">
      <c r="A1643" s="111"/>
      <c r="B1643" s="112"/>
      <c r="C1643" s="112"/>
      <c r="D1643" s="113"/>
      <c r="E1643" s="114"/>
      <c r="F1643" s="115"/>
      <c r="G1643" s="116"/>
      <c r="H1643" s="117"/>
      <c r="I1643" s="117"/>
      <c r="J1643" s="118"/>
      <c r="K1643" s="118"/>
      <c r="L1643" s="8"/>
      <c r="M1643" s="119"/>
      <c r="N1643" s="119"/>
      <c r="O1643" s="112"/>
      <c r="P1643" s="112"/>
      <c r="Q1643" s="162"/>
      <c r="R1643" s="30"/>
      <c r="S1643" s="112"/>
      <c r="T1643" s="122"/>
      <c r="U1643" s="120"/>
      <c r="V1643" s="120"/>
      <c r="W1643" s="119"/>
      <c r="X1643" s="112"/>
      <c r="Y1643" s="112"/>
      <c r="Z1643" s="125"/>
      <c r="AA1643" s="117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4"/>
      <c r="DO1643" s="1"/>
      <c r="DP1643" s="1"/>
      <c r="DQ1643" s="1"/>
      <c r="DR1643" s="1"/>
      <c r="DS1643" s="1"/>
      <c r="DT1643" s="1"/>
    </row>
    <row r="1644" spans="1:124" ht="12.75" x14ac:dyDescent="0.2">
      <c r="A1644" s="111"/>
      <c r="B1644" s="112"/>
      <c r="C1644" s="112"/>
      <c r="D1644" s="113"/>
      <c r="E1644" s="114"/>
      <c r="F1644" s="115"/>
      <c r="G1644" s="116"/>
      <c r="H1644" s="117"/>
      <c r="I1644" s="117"/>
      <c r="J1644" s="118"/>
      <c r="K1644" s="118"/>
      <c r="L1644" s="8"/>
      <c r="M1644" s="119"/>
      <c r="N1644" s="119"/>
      <c r="O1644" s="112"/>
      <c r="P1644" s="112"/>
      <c r="Q1644" s="162"/>
      <c r="R1644" s="30"/>
      <c r="S1644" s="112"/>
      <c r="T1644" s="122"/>
      <c r="U1644" s="120"/>
      <c r="V1644" s="120"/>
      <c r="W1644" s="119"/>
      <c r="X1644" s="112"/>
      <c r="Y1644" s="112"/>
      <c r="Z1644" s="125"/>
      <c r="AA1644" s="117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4"/>
      <c r="DO1644" s="1"/>
      <c r="DP1644" s="1"/>
      <c r="DQ1644" s="1"/>
      <c r="DR1644" s="1"/>
      <c r="DS1644" s="1"/>
      <c r="DT1644" s="1"/>
    </row>
    <row r="1645" spans="1:124" ht="12.75" x14ac:dyDescent="0.2">
      <c r="A1645" s="111"/>
      <c r="B1645" s="112"/>
      <c r="C1645" s="112"/>
      <c r="D1645" s="113"/>
      <c r="E1645" s="114"/>
      <c r="F1645" s="115"/>
      <c r="G1645" s="116"/>
      <c r="H1645" s="117"/>
      <c r="I1645" s="117"/>
      <c r="J1645" s="118"/>
      <c r="K1645" s="118"/>
      <c r="L1645" s="8"/>
      <c r="M1645" s="119"/>
      <c r="N1645" s="119"/>
      <c r="O1645" s="112"/>
      <c r="P1645" s="112"/>
      <c r="Q1645" s="162"/>
      <c r="R1645" s="30"/>
      <c r="S1645" s="112"/>
      <c r="T1645" s="122"/>
      <c r="U1645" s="120"/>
      <c r="V1645" s="120"/>
      <c r="W1645" s="119"/>
      <c r="X1645" s="112"/>
      <c r="Y1645" s="112"/>
      <c r="Z1645" s="125"/>
      <c r="AA1645" s="117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4"/>
      <c r="DO1645" s="1"/>
      <c r="DP1645" s="1"/>
      <c r="DQ1645" s="1"/>
      <c r="DR1645" s="1"/>
      <c r="DS1645" s="1"/>
      <c r="DT1645" s="1"/>
    </row>
    <row r="1646" spans="1:124" ht="12.75" x14ac:dyDescent="0.2">
      <c r="A1646" s="111"/>
      <c r="B1646" s="112"/>
      <c r="C1646" s="112"/>
      <c r="D1646" s="113"/>
      <c r="E1646" s="114"/>
      <c r="F1646" s="115"/>
      <c r="G1646" s="116"/>
      <c r="H1646" s="117"/>
      <c r="I1646" s="117"/>
      <c r="J1646" s="118"/>
      <c r="K1646" s="118"/>
      <c r="L1646" s="8"/>
      <c r="M1646" s="119"/>
      <c r="N1646" s="119"/>
      <c r="O1646" s="112"/>
      <c r="P1646" s="112"/>
      <c r="Q1646" s="162"/>
      <c r="R1646" s="30"/>
      <c r="S1646" s="112"/>
      <c r="T1646" s="122"/>
      <c r="U1646" s="120"/>
      <c r="V1646" s="120"/>
      <c r="W1646" s="119"/>
      <c r="X1646" s="112"/>
      <c r="Y1646" s="112"/>
      <c r="Z1646" s="125"/>
      <c r="AA1646" s="117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4"/>
      <c r="DO1646" s="1"/>
      <c r="DP1646" s="1"/>
      <c r="DQ1646" s="1"/>
      <c r="DR1646" s="1"/>
      <c r="DS1646" s="1"/>
      <c r="DT1646" s="1"/>
    </row>
    <row r="1647" spans="1:124" ht="12.75" x14ac:dyDescent="0.2">
      <c r="A1647" s="111"/>
      <c r="B1647" s="112"/>
      <c r="C1647" s="112"/>
      <c r="D1647" s="113"/>
      <c r="E1647" s="114"/>
      <c r="F1647" s="115"/>
      <c r="G1647" s="116"/>
      <c r="H1647" s="117"/>
      <c r="I1647" s="117"/>
      <c r="J1647" s="118"/>
      <c r="K1647" s="118"/>
      <c r="L1647" s="8"/>
      <c r="M1647" s="119"/>
      <c r="N1647" s="119"/>
      <c r="O1647" s="112"/>
      <c r="P1647" s="112"/>
      <c r="Q1647" s="162"/>
      <c r="R1647" s="30"/>
      <c r="S1647" s="112"/>
      <c r="T1647" s="122"/>
      <c r="U1647" s="120"/>
      <c r="V1647" s="120"/>
      <c r="W1647" s="119"/>
      <c r="X1647" s="112"/>
      <c r="Y1647" s="112"/>
      <c r="Z1647" s="125"/>
      <c r="AA1647" s="117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4"/>
      <c r="DO1647" s="1"/>
      <c r="DP1647" s="1"/>
      <c r="DQ1647" s="1"/>
      <c r="DR1647" s="1"/>
      <c r="DS1647" s="1"/>
      <c r="DT1647" s="1"/>
    </row>
    <row r="1648" spans="1:124" ht="12.75" x14ac:dyDescent="0.2">
      <c r="A1648" s="111"/>
      <c r="B1648" s="112"/>
      <c r="C1648" s="112"/>
      <c r="D1648" s="113"/>
      <c r="E1648" s="114"/>
      <c r="F1648" s="115"/>
      <c r="G1648" s="116"/>
      <c r="H1648" s="117"/>
      <c r="I1648" s="117"/>
      <c r="J1648" s="118"/>
      <c r="K1648" s="118"/>
      <c r="L1648" s="8"/>
      <c r="M1648" s="119"/>
      <c r="N1648" s="119"/>
      <c r="O1648" s="112"/>
      <c r="P1648" s="112"/>
      <c r="Q1648" s="162"/>
      <c r="R1648" s="30"/>
      <c r="S1648" s="112"/>
      <c r="T1648" s="122"/>
      <c r="U1648" s="120"/>
      <c r="V1648" s="120"/>
      <c r="W1648" s="119"/>
      <c r="X1648" s="112"/>
      <c r="Y1648" s="112"/>
      <c r="Z1648" s="125"/>
      <c r="AA1648" s="117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4"/>
      <c r="DO1648" s="1"/>
      <c r="DP1648" s="1"/>
      <c r="DQ1648" s="1"/>
      <c r="DR1648" s="1"/>
      <c r="DS1648" s="1"/>
      <c r="DT1648" s="1"/>
    </row>
    <row r="1649" spans="1:124" ht="12.75" x14ac:dyDescent="0.2">
      <c r="A1649" s="111"/>
      <c r="B1649" s="112"/>
      <c r="C1649" s="112"/>
      <c r="D1649" s="113"/>
      <c r="E1649" s="114"/>
      <c r="F1649" s="115"/>
      <c r="G1649" s="116"/>
      <c r="H1649" s="117"/>
      <c r="I1649" s="117"/>
      <c r="J1649" s="118"/>
      <c r="K1649" s="118"/>
      <c r="L1649" s="8"/>
      <c r="M1649" s="119"/>
      <c r="N1649" s="119"/>
      <c r="O1649" s="112"/>
      <c r="P1649" s="112"/>
      <c r="Q1649" s="162"/>
      <c r="R1649" s="30"/>
      <c r="S1649" s="112"/>
      <c r="T1649" s="122"/>
      <c r="U1649" s="120"/>
      <c r="V1649" s="120"/>
      <c r="W1649" s="119"/>
      <c r="X1649" s="112"/>
      <c r="Y1649" s="112"/>
      <c r="Z1649" s="125"/>
      <c r="AA1649" s="117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4"/>
      <c r="DO1649" s="1"/>
      <c r="DP1649" s="1"/>
      <c r="DQ1649" s="1"/>
      <c r="DR1649" s="1"/>
      <c r="DS1649" s="1"/>
      <c r="DT1649" s="1"/>
    </row>
    <row r="1650" spans="1:124" ht="12.75" x14ac:dyDescent="0.2">
      <c r="A1650" s="111"/>
      <c r="B1650" s="112"/>
      <c r="C1650" s="112"/>
      <c r="D1650" s="113"/>
      <c r="E1650" s="114"/>
      <c r="F1650" s="115"/>
      <c r="G1650" s="116"/>
      <c r="H1650" s="117"/>
      <c r="I1650" s="117"/>
      <c r="J1650" s="118"/>
      <c r="K1650" s="118"/>
      <c r="L1650" s="8"/>
      <c r="M1650" s="119"/>
      <c r="N1650" s="119"/>
      <c r="O1650" s="112"/>
      <c r="P1650" s="112"/>
      <c r="Q1650" s="162"/>
      <c r="R1650" s="30"/>
      <c r="S1650" s="112"/>
      <c r="T1650" s="122"/>
      <c r="U1650" s="120"/>
      <c r="V1650" s="120"/>
      <c r="W1650" s="119"/>
      <c r="X1650" s="112"/>
      <c r="Y1650" s="112"/>
      <c r="Z1650" s="125"/>
      <c r="AA1650" s="117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4"/>
      <c r="DO1650" s="1"/>
      <c r="DP1650" s="1"/>
      <c r="DQ1650" s="1"/>
      <c r="DR1650" s="1"/>
      <c r="DS1650" s="1"/>
      <c r="DT1650" s="1"/>
    </row>
    <row r="1651" spans="1:124" ht="12.75" x14ac:dyDescent="0.2">
      <c r="A1651" s="111"/>
      <c r="B1651" s="112"/>
      <c r="C1651" s="112"/>
      <c r="D1651" s="113"/>
      <c r="E1651" s="114"/>
      <c r="F1651" s="115"/>
      <c r="G1651" s="116"/>
      <c r="H1651" s="117"/>
      <c r="I1651" s="117"/>
      <c r="J1651" s="118"/>
      <c r="K1651" s="118"/>
      <c r="L1651" s="8"/>
      <c r="M1651" s="119"/>
      <c r="N1651" s="119"/>
      <c r="O1651" s="112"/>
      <c r="P1651" s="112"/>
      <c r="Q1651" s="162"/>
      <c r="R1651" s="30"/>
      <c r="S1651" s="112"/>
      <c r="T1651" s="122"/>
      <c r="U1651" s="120"/>
      <c r="V1651" s="120"/>
      <c r="W1651" s="119"/>
      <c r="X1651" s="112"/>
      <c r="Y1651" s="112"/>
      <c r="Z1651" s="125"/>
      <c r="AA1651" s="117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4"/>
      <c r="DO1651" s="1"/>
      <c r="DP1651" s="1"/>
      <c r="DQ1651" s="1"/>
      <c r="DR1651" s="1"/>
      <c r="DS1651" s="1"/>
      <c r="DT1651" s="1"/>
    </row>
    <row r="1652" spans="1:124" ht="12.75" x14ac:dyDescent="0.2">
      <c r="A1652" s="111"/>
      <c r="B1652" s="112"/>
      <c r="C1652" s="112"/>
      <c r="D1652" s="113"/>
      <c r="E1652" s="114"/>
      <c r="F1652" s="115"/>
      <c r="G1652" s="116"/>
      <c r="H1652" s="117"/>
      <c r="I1652" s="117"/>
      <c r="J1652" s="118"/>
      <c r="K1652" s="118"/>
      <c r="L1652" s="8"/>
      <c r="M1652" s="119"/>
      <c r="N1652" s="119"/>
      <c r="O1652" s="112"/>
      <c r="P1652" s="112"/>
      <c r="Q1652" s="162"/>
      <c r="R1652" s="30"/>
      <c r="S1652" s="112"/>
      <c r="T1652" s="122"/>
      <c r="U1652" s="120"/>
      <c r="V1652" s="120"/>
      <c r="W1652" s="119"/>
      <c r="X1652" s="112"/>
      <c r="Y1652" s="112"/>
      <c r="Z1652" s="125"/>
      <c r="AA1652" s="117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4"/>
      <c r="DO1652" s="1"/>
      <c r="DP1652" s="1"/>
      <c r="DQ1652" s="1"/>
      <c r="DR1652" s="1"/>
      <c r="DS1652" s="1"/>
      <c r="DT1652" s="1"/>
    </row>
    <row r="1653" spans="1:124" ht="12.75" x14ac:dyDescent="0.2">
      <c r="A1653" s="111"/>
      <c r="B1653" s="112"/>
      <c r="C1653" s="112"/>
      <c r="D1653" s="113"/>
      <c r="E1653" s="114"/>
      <c r="F1653" s="115"/>
      <c r="G1653" s="116"/>
      <c r="H1653" s="117"/>
      <c r="I1653" s="117"/>
      <c r="J1653" s="118"/>
      <c r="K1653" s="118"/>
      <c r="L1653" s="8"/>
      <c r="M1653" s="119"/>
      <c r="N1653" s="119"/>
      <c r="O1653" s="112"/>
      <c r="P1653" s="112"/>
      <c r="Q1653" s="162"/>
      <c r="R1653" s="30"/>
      <c r="S1653" s="112"/>
      <c r="T1653" s="122"/>
      <c r="U1653" s="120"/>
      <c r="V1653" s="120"/>
      <c r="W1653" s="119"/>
      <c r="X1653" s="112"/>
      <c r="Y1653" s="112"/>
      <c r="Z1653" s="125"/>
      <c r="AA1653" s="117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4"/>
      <c r="DO1653" s="1"/>
      <c r="DP1653" s="1"/>
      <c r="DQ1653" s="1"/>
      <c r="DR1653" s="1"/>
      <c r="DS1653" s="1"/>
      <c r="DT1653" s="1"/>
    </row>
    <row r="1654" spans="1:124" ht="12.75" x14ac:dyDescent="0.2">
      <c r="A1654" s="111"/>
      <c r="B1654" s="112"/>
      <c r="C1654" s="112"/>
      <c r="D1654" s="113"/>
      <c r="E1654" s="114"/>
      <c r="F1654" s="115"/>
      <c r="G1654" s="116"/>
      <c r="H1654" s="117"/>
      <c r="I1654" s="117"/>
      <c r="J1654" s="118"/>
      <c r="K1654" s="118"/>
      <c r="L1654" s="8"/>
      <c r="M1654" s="119"/>
      <c r="N1654" s="119"/>
      <c r="O1654" s="112"/>
      <c r="P1654" s="112"/>
      <c r="Q1654" s="162"/>
      <c r="R1654" s="30"/>
      <c r="S1654" s="112"/>
      <c r="T1654" s="122"/>
      <c r="U1654" s="120"/>
      <c r="V1654" s="120"/>
      <c r="W1654" s="119"/>
      <c r="X1654" s="112"/>
      <c r="Y1654" s="112"/>
      <c r="Z1654" s="125"/>
      <c r="AA1654" s="117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4"/>
      <c r="DO1654" s="1"/>
      <c r="DP1654" s="1"/>
      <c r="DQ1654" s="1"/>
      <c r="DR1654" s="1"/>
      <c r="DS1654" s="1"/>
      <c r="DT1654" s="1"/>
    </row>
    <row r="1655" spans="1:124" ht="12.75" x14ac:dyDescent="0.2">
      <c r="A1655" s="111"/>
      <c r="B1655" s="112"/>
      <c r="C1655" s="112"/>
      <c r="D1655" s="113"/>
      <c r="E1655" s="114"/>
      <c r="F1655" s="115"/>
      <c r="G1655" s="116"/>
      <c r="H1655" s="117"/>
      <c r="I1655" s="117"/>
      <c r="J1655" s="118"/>
      <c r="K1655" s="118"/>
      <c r="L1655" s="8"/>
      <c r="M1655" s="119"/>
      <c r="N1655" s="119"/>
      <c r="O1655" s="112"/>
      <c r="P1655" s="112"/>
      <c r="Q1655" s="162"/>
      <c r="R1655" s="30"/>
      <c r="S1655" s="112"/>
      <c r="T1655" s="122"/>
      <c r="U1655" s="120"/>
      <c r="V1655" s="120"/>
      <c r="W1655" s="119"/>
      <c r="X1655" s="112"/>
      <c r="Y1655" s="112"/>
      <c r="Z1655" s="125"/>
      <c r="AA1655" s="117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4"/>
      <c r="DO1655" s="1"/>
      <c r="DP1655" s="1"/>
      <c r="DQ1655" s="1"/>
      <c r="DR1655" s="1"/>
      <c r="DS1655" s="1"/>
      <c r="DT1655" s="1"/>
    </row>
    <row r="1656" spans="1:124" ht="12.75" x14ac:dyDescent="0.2">
      <c r="A1656" s="111"/>
      <c r="B1656" s="112"/>
      <c r="C1656" s="112"/>
      <c r="D1656" s="113"/>
      <c r="E1656" s="114"/>
      <c r="F1656" s="115"/>
      <c r="G1656" s="116"/>
      <c r="H1656" s="117"/>
      <c r="I1656" s="117"/>
      <c r="J1656" s="118"/>
      <c r="K1656" s="118"/>
      <c r="L1656" s="8"/>
      <c r="M1656" s="119"/>
      <c r="N1656" s="119"/>
      <c r="O1656" s="112"/>
      <c r="P1656" s="112"/>
      <c r="Q1656" s="162"/>
      <c r="R1656" s="30"/>
      <c r="S1656" s="112"/>
      <c r="T1656" s="122"/>
      <c r="U1656" s="120"/>
      <c r="V1656" s="120"/>
      <c r="W1656" s="119"/>
      <c r="X1656" s="112"/>
      <c r="Y1656" s="112"/>
      <c r="Z1656" s="125"/>
      <c r="AA1656" s="117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4"/>
      <c r="DO1656" s="1"/>
      <c r="DP1656" s="1"/>
      <c r="DQ1656" s="1"/>
      <c r="DR1656" s="1"/>
      <c r="DS1656" s="1"/>
      <c r="DT1656" s="1"/>
    </row>
    <row r="1657" spans="1:124" ht="12.75" x14ac:dyDescent="0.2">
      <c r="A1657" s="111"/>
      <c r="B1657" s="112"/>
      <c r="C1657" s="112"/>
      <c r="D1657" s="113"/>
      <c r="E1657" s="114"/>
      <c r="F1657" s="115"/>
      <c r="G1657" s="116"/>
      <c r="H1657" s="117"/>
      <c r="I1657" s="117"/>
      <c r="J1657" s="118"/>
      <c r="K1657" s="118"/>
      <c r="L1657" s="8"/>
      <c r="M1657" s="119"/>
      <c r="N1657" s="119"/>
      <c r="O1657" s="112"/>
      <c r="P1657" s="112"/>
      <c r="Q1657" s="162"/>
      <c r="R1657" s="30"/>
      <c r="S1657" s="112"/>
      <c r="T1657" s="122"/>
      <c r="U1657" s="120"/>
      <c r="V1657" s="120"/>
      <c r="W1657" s="119"/>
      <c r="X1657" s="112"/>
      <c r="Y1657" s="112"/>
      <c r="Z1657" s="125"/>
      <c r="AA1657" s="117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4"/>
      <c r="DO1657" s="1"/>
      <c r="DP1657" s="1"/>
      <c r="DQ1657" s="1"/>
      <c r="DR1657" s="1"/>
      <c r="DS1657" s="1"/>
      <c r="DT1657" s="1"/>
    </row>
    <row r="1658" spans="1:124" ht="12.75" x14ac:dyDescent="0.2">
      <c r="A1658" s="111"/>
      <c r="B1658" s="112"/>
      <c r="C1658" s="112"/>
      <c r="D1658" s="113"/>
      <c r="E1658" s="114"/>
      <c r="F1658" s="115"/>
      <c r="G1658" s="116"/>
      <c r="H1658" s="117"/>
      <c r="I1658" s="117"/>
      <c r="J1658" s="118"/>
      <c r="K1658" s="118"/>
      <c r="L1658" s="8"/>
      <c r="M1658" s="119"/>
      <c r="N1658" s="119"/>
      <c r="O1658" s="112"/>
      <c r="P1658" s="112"/>
      <c r="Q1658" s="162"/>
      <c r="R1658" s="30"/>
      <c r="S1658" s="112"/>
      <c r="T1658" s="122"/>
      <c r="U1658" s="120"/>
      <c r="V1658" s="120"/>
      <c r="W1658" s="119"/>
      <c r="X1658" s="112"/>
      <c r="Y1658" s="112"/>
      <c r="Z1658" s="125"/>
      <c r="AA1658" s="117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4"/>
      <c r="DO1658" s="1"/>
      <c r="DP1658" s="1"/>
      <c r="DQ1658" s="1"/>
      <c r="DR1658" s="1"/>
      <c r="DS1658" s="1"/>
      <c r="DT1658" s="1"/>
    </row>
    <row r="1659" spans="1:124" ht="12.75" x14ac:dyDescent="0.2">
      <c r="A1659" s="111"/>
      <c r="B1659" s="112"/>
      <c r="C1659" s="112"/>
      <c r="D1659" s="113"/>
      <c r="E1659" s="114"/>
      <c r="F1659" s="115"/>
      <c r="G1659" s="116"/>
      <c r="H1659" s="117"/>
      <c r="I1659" s="117"/>
      <c r="J1659" s="118"/>
      <c r="K1659" s="118"/>
      <c r="L1659" s="8"/>
      <c r="M1659" s="119"/>
      <c r="N1659" s="119"/>
      <c r="O1659" s="112"/>
      <c r="P1659" s="112"/>
      <c r="Q1659" s="162"/>
      <c r="R1659" s="30"/>
      <c r="S1659" s="112"/>
      <c r="T1659" s="122"/>
      <c r="U1659" s="120"/>
      <c r="V1659" s="120"/>
      <c r="W1659" s="119"/>
      <c r="X1659" s="112"/>
      <c r="Y1659" s="112"/>
      <c r="Z1659" s="125"/>
      <c r="AA1659" s="117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4"/>
      <c r="DO1659" s="1"/>
      <c r="DP1659" s="1"/>
      <c r="DQ1659" s="1"/>
      <c r="DR1659" s="1"/>
      <c r="DS1659" s="1"/>
      <c r="DT1659" s="1"/>
    </row>
    <row r="1660" spans="1:124" ht="12.75" x14ac:dyDescent="0.2">
      <c r="A1660" s="111"/>
      <c r="B1660" s="112"/>
      <c r="C1660" s="112"/>
      <c r="D1660" s="113"/>
      <c r="E1660" s="114"/>
      <c r="F1660" s="115"/>
      <c r="G1660" s="116"/>
      <c r="H1660" s="117"/>
      <c r="I1660" s="117"/>
      <c r="J1660" s="118"/>
      <c r="K1660" s="118"/>
      <c r="L1660" s="8"/>
      <c r="M1660" s="119"/>
      <c r="N1660" s="119"/>
      <c r="O1660" s="112"/>
      <c r="P1660" s="112"/>
      <c r="Q1660" s="162"/>
      <c r="R1660" s="30"/>
      <c r="S1660" s="112"/>
      <c r="T1660" s="122"/>
      <c r="U1660" s="120"/>
      <c r="V1660" s="120"/>
      <c r="W1660" s="119"/>
      <c r="X1660" s="112"/>
      <c r="Y1660" s="112"/>
      <c r="Z1660" s="125"/>
      <c r="AA1660" s="117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4"/>
      <c r="DO1660" s="1"/>
      <c r="DP1660" s="1"/>
      <c r="DQ1660" s="1"/>
      <c r="DR1660" s="1"/>
      <c r="DS1660" s="1"/>
      <c r="DT1660" s="1"/>
    </row>
    <row r="1661" spans="1:124" ht="12.75" x14ac:dyDescent="0.2">
      <c r="A1661" s="111"/>
      <c r="B1661" s="112"/>
      <c r="C1661" s="112"/>
      <c r="D1661" s="113"/>
      <c r="E1661" s="114"/>
      <c r="F1661" s="115"/>
      <c r="G1661" s="116"/>
      <c r="H1661" s="117"/>
      <c r="I1661" s="117"/>
      <c r="J1661" s="118"/>
      <c r="K1661" s="118"/>
      <c r="L1661" s="8"/>
      <c r="M1661" s="119"/>
      <c r="N1661" s="119"/>
      <c r="O1661" s="112"/>
      <c r="P1661" s="112"/>
      <c r="Q1661" s="162"/>
      <c r="R1661" s="30"/>
      <c r="S1661" s="112"/>
      <c r="T1661" s="122"/>
      <c r="U1661" s="120"/>
      <c r="V1661" s="120"/>
      <c r="W1661" s="119"/>
      <c r="X1661" s="112"/>
      <c r="Y1661" s="112"/>
      <c r="Z1661" s="125"/>
      <c r="AA1661" s="117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4"/>
      <c r="DO1661" s="1"/>
      <c r="DP1661" s="1"/>
      <c r="DQ1661" s="1"/>
      <c r="DR1661" s="1"/>
      <c r="DS1661" s="1"/>
      <c r="DT1661" s="1"/>
    </row>
    <row r="1662" spans="1:124" ht="12.75" x14ac:dyDescent="0.2">
      <c r="A1662" s="111"/>
      <c r="B1662" s="112"/>
      <c r="C1662" s="112"/>
      <c r="D1662" s="113"/>
      <c r="E1662" s="114"/>
      <c r="F1662" s="115"/>
      <c r="G1662" s="116"/>
      <c r="H1662" s="117"/>
      <c r="I1662" s="117"/>
      <c r="J1662" s="118"/>
      <c r="K1662" s="118"/>
      <c r="L1662" s="8"/>
      <c r="M1662" s="119"/>
      <c r="N1662" s="119"/>
      <c r="O1662" s="112"/>
      <c r="P1662" s="112"/>
      <c r="Q1662" s="162"/>
      <c r="R1662" s="30"/>
      <c r="S1662" s="112"/>
      <c r="T1662" s="122"/>
      <c r="U1662" s="120"/>
      <c r="V1662" s="120"/>
      <c r="W1662" s="119"/>
      <c r="X1662" s="112"/>
      <c r="Y1662" s="112"/>
      <c r="Z1662" s="125"/>
      <c r="AA1662" s="117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4"/>
      <c r="DO1662" s="1"/>
      <c r="DP1662" s="1"/>
      <c r="DQ1662" s="1"/>
      <c r="DR1662" s="1"/>
      <c r="DS1662" s="1"/>
      <c r="DT1662" s="1"/>
    </row>
    <row r="1663" spans="1:124" ht="12.75" x14ac:dyDescent="0.2">
      <c r="A1663" s="111"/>
      <c r="B1663" s="112"/>
      <c r="C1663" s="112"/>
      <c r="D1663" s="113"/>
      <c r="E1663" s="114"/>
      <c r="F1663" s="115"/>
      <c r="G1663" s="116"/>
      <c r="H1663" s="117"/>
      <c r="I1663" s="117"/>
      <c r="J1663" s="118"/>
      <c r="K1663" s="118"/>
      <c r="L1663" s="8"/>
      <c r="M1663" s="119"/>
      <c r="N1663" s="119"/>
      <c r="O1663" s="112"/>
      <c r="P1663" s="112"/>
      <c r="Q1663" s="162"/>
      <c r="R1663" s="30"/>
      <c r="S1663" s="112"/>
      <c r="T1663" s="122"/>
      <c r="U1663" s="120"/>
      <c r="V1663" s="120"/>
      <c r="W1663" s="119"/>
      <c r="X1663" s="112"/>
      <c r="Y1663" s="112"/>
      <c r="Z1663" s="125"/>
      <c r="AA1663" s="117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4"/>
      <c r="DO1663" s="1"/>
      <c r="DP1663" s="1"/>
      <c r="DQ1663" s="1"/>
      <c r="DR1663" s="1"/>
      <c r="DS1663" s="1"/>
      <c r="DT1663" s="1"/>
    </row>
    <row r="1664" spans="1:124" ht="12.75" x14ac:dyDescent="0.2">
      <c r="A1664" s="111"/>
      <c r="B1664" s="112"/>
      <c r="C1664" s="112"/>
      <c r="D1664" s="113"/>
      <c r="E1664" s="114"/>
      <c r="F1664" s="115"/>
      <c r="G1664" s="116"/>
      <c r="H1664" s="117"/>
      <c r="I1664" s="117"/>
      <c r="J1664" s="118"/>
      <c r="K1664" s="118"/>
      <c r="L1664" s="8"/>
      <c r="M1664" s="119"/>
      <c r="N1664" s="119"/>
      <c r="O1664" s="112"/>
      <c r="P1664" s="112"/>
      <c r="Q1664" s="162"/>
      <c r="R1664" s="30"/>
      <c r="S1664" s="112"/>
      <c r="T1664" s="122"/>
      <c r="U1664" s="120"/>
      <c r="V1664" s="120"/>
      <c r="W1664" s="119"/>
      <c r="X1664" s="112"/>
      <c r="Y1664" s="112"/>
      <c r="Z1664" s="125"/>
      <c r="AA1664" s="117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4"/>
      <c r="DO1664" s="1"/>
      <c r="DP1664" s="1"/>
      <c r="DQ1664" s="1"/>
      <c r="DR1664" s="1"/>
      <c r="DS1664" s="1"/>
      <c r="DT1664" s="1"/>
    </row>
    <row r="1665" spans="1:124" ht="12.75" x14ac:dyDescent="0.2">
      <c r="A1665" s="111"/>
      <c r="B1665" s="112"/>
      <c r="C1665" s="112"/>
      <c r="D1665" s="113"/>
      <c r="E1665" s="114"/>
      <c r="F1665" s="115"/>
      <c r="G1665" s="116"/>
      <c r="H1665" s="117"/>
      <c r="I1665" s="117"/>
      <c r="J1665" s="118"/>
      <c r="K1665" s="118"/>
      <c r="L1665" s="8"/>
      <c r="M1665" s="119"/>
      <c r="N1665" s="119"/>
      <c r="O1665" s="112"/>
      <c r="P1665" s="112"/>
      <c r="Q1665" s="162"/>
      <c r="R1665" s="30"/>
      <c r="S1665" s="112"/>
      <c r="T1665" s="122"/>
      <c r="U1665" s="120"/>
      <c r="V1665" s="120"/>
      <c r="W1665" s="119"/>
      <c r="X1665" s="112"/>
      <c r="Y1665" s="112"/>
      <c r="Z1665" s="125"/>
      <c r="AA1665" s="117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4"/>
      <c r="DO1665" s="1"/>
      <c r="DP1665" s="1"/>
      <c r="DQ1665" s="1"/>
      <c r="DR1665" s="1"/>
      <c r="DS1665" s="1"/>
      <c r="DT1665" s="1"/>
    </row>
    <row r="1666" spans="1:124" ht="12.75" x14ac:dyDescent="0.2">
      <c r="A1666" s="111"/>
      <c r="B1666" s="112"/>
      <c r="C1666" s="112"/>
      <c r="D1666" s="113"/>
      <c r="E1666" s="114"/>
      <c r="F1666" s="115"/>
      <c r="G1666" s="116"/>
      <c r="H1666" s="117"/>
      <c r="I1666" s="117"/>
      <c r="J1666" s="118"/>
      <c r="K1666" s="118"/>
      <c r="L1666" s="8"/>
      <c r="M1666" s="119"/>
      <c r="N1666" s="119"/>
      <c r="O1666" s="112"/>
      <c r="P1666" s="112"/>
      <c r="Q1666" s="162"/>
      <c r="R1666" s="30"/>
      <c r="S1666" s="112"/>
      <c r="T1666" s="122"/>
      <c r="U1666" s="120"/>
      <c r="V1666" s="120"/>
      <c r="W1666" s="119"/>
      <c r="X1666" s="112"/>
      <c r="Y1666" s="112"/>
      <c r="Z1666" s="125"/>
      <c r="AA1666" s="117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4"/>
      <c r="DO1666" s="1"/>
      <c r="DP1666" s="1"/>
      <c r="DQ1666" s="1"/>
      <c r="DR1666" s="1"/>
      <c r="DS1666" s="1"/>
      <c r="DT1666" s="1"/>
    </row>
    <row r="1667" spans="1:124" ht="12.75" x14ac:dyDescent="0.2">
      <c r="A1667" s="111"/>
      <c r="B1667" s="112"/>
      <c r="C1667" s="112"/>
      <c r="D1667" s="113"/>
      <c r="E1667" s="114"/>
      <c r="F1667" s="115"/>
      <c r="G1667" s="116"/>
      <c r="H1667" s="117"/>
      <c r="I1667" s="117"/>
      <c r="J1667" s="118"/>
      <c r="K1667" s="118"/>
      <c r="L1667" s="8"/>
      <c r="M1667" s="119"/>
      <c r="N1667" s="119"/>
      <c r="O1667" s="112"/>
      <c r="P1667" s="112"/>
      <c r="Q1667" s="162"/>
      <c r="R1667" s="30"/>
      <c r="S1667" s="112"/>
      <c r="T1667" s="122"/>
      <c r="U1667" s="120"/>
      <c r="V1667" s="120"/>
      <c r="W1667" s="119"/>
      <c r="X1667" s="112"/>
      <c r="Y1667" s="112"/>
      <c r="Z1667" s="125"/>
      <c r="AA1667" s="117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4"/>
      <c r="DO1667" s="1"/>
      <c r="DP1667" s="1"/>
      <c r="DQ1667" s="1"/>
      <c r="DR1667" s="1"/>
      <c r="DS1667" s="1"/>
      <c r="DT1667" s="1"/>
    </row>
    <row r="1668" spans="1:124" ht="12.75" x14ac:dyDescent="0.2">
      <c r="A1668" s="111"/>
      <c r="B1668" s="112"/>
      <c r="C1668" s="112"/>
      <c r="D1668" s="113"/>
      <c r="E1668" s="114"/>
      <c r="F1668" s="115"/>
      <c r="G1668" s="116"/>
      <c r="H1668" s="117"/>
      <c r="I1668" s="117"/>
      <c r="J1668" s="118"/>
      <c r="K1668" s="118"/>
      <c r="L1668" s="8"/>
      <c r="M1668" s="119"/>
      <c r="N1668" s="119"/>
      <c r="O1668" s="112"/>
      <c r="P1668" s="112"/>
      <c r="Q1668" s="162"/>
      <c r="R1668" s="30"/>
      <c r="S1668" s="112"/>
      <c r="T1668" s="122"/>
      <c r="U1668" s="120"/>
      <c r="V1668" s="120"/>
      <c r="W1668" s="119"/>
      <c r="X1668" s="112"/>
      <c r="Y1668" s="112"/>
      <c r="Z1668" s="125"/>
      <c r="AA1668" s="117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4"/>
      <c r="DO1668" s="1"/>
      <c r="DP1668" s="1"/>
      <c r="DQ1668" s="1"/>
      <c r="DR1668" s="1"/>
      <c r="DS1668" s="1"/>
      <c r="DT1668" s="1"/>
    </row>
    <row r="1669" spans="1:124" ht="12.75" x14ac:dyDescent="0.2">
      <c r="A1669" s="111"/>
      <c r="B1669" s="112"/>
      <c r="C1669" s="112"/>
      <c r="D1669" s="113"/>
      <c r="E1669" s="114"/>
      <c r="F1669" s="115"/>
      <c r="G1669" s="116"/>
      <c r="H1669" s="117"/>
      <c r="I1669" s="117"/>
      <c r="J1669" s="118"/>
      <c r="K1669" s="118"/>
      <c r="L1669" s="8"/>
      <c r="M1669" s="119"/>
      <c r="N1669" s="119"/>
      <c r="O1669" s="112"/>
      <c r="P1669" s="112"/>
      <c r="Q1669" s="162"/>
      <c r="R1669" s="30"/>
      <c r="S1669" s="112"/>
      <c r="T1669" s="122"/>
      <c r="U1669" s="120"/>
      <c r="V1669" s="120"/>
      <c r="W1669" s="119"/>
      <c r="X1669" s="112"/>
      <c r="Y1669" s="112"/>
      <c r="Z1669" s="125"/>
      <c r="AA1669" s="117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4"/>
      <c r="DO1669" s="1"/>
      <c r="DP1669" s="1"/>
      <c r="DQ1669" s="1"/>
      <c r="DR1669" s="1"/>
      <c r="DS1669" s="1"/>
      <c r="DT1669" s="1"/>
    </row>
    <row r="1670" spans="1:124" ht="12.75" x14ac:dyDescent="0.2">
      <c r="A1670" s="111"/>
      <c r="B1670" s="112"/>
      <c r="C1670" s="112"/>
      <c r="D1670" s="113"/>
      <c r="E1670" s="114"/>
      <c r="F1670" s="115"/>
      <c r="G1670" s="116"/>
      <c r="H1670" s="117"/>
      <c r="I1670" s="117"/>
      <c r="J1670" s="118"/>
      <c r="K1670" s="118"/>
      <c r="L1670" s="8"/>
      <c r="M1670" s="119"/>
      <c r="N1670" s="119"/>
      <c r="O1670" s="112"/>
      <c r="P1670" s="112"/>
      <c r="Q1670" s="162"/>
      <c r="R1670" s="30"/>
      <c r="S1670" s="112"/>
      <c r="T1670" s="122"/>
      <c r="U1670" s="120"/>
      <c r="V1670" s="120"/>
      <c r="W1670" s="119"/>
      <c r="X1670" s="112"/>
      <c r="Y1670" s="112"/>
      <c r="Z1670" s="125"/>
      <c r="AA1670" s="117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4"/>
      <c r="DO1670" s="1"/>
      <c r="DP1670" s="1"/>
      <c r="DQ1670" s="1"/>
      <c r="DR1670" s="1"/>
      <c r="DS1670" s="1"/>
      <c r="DT1670" s="1"/>
    </row>
    <row r="1671" spans="1:124" ht="12.75" x14ac:dyDescent="0.2">
      <c r="A1671" s="111"/>
      <c r="B1671" s="112"/>
      <c r="C1671" s="112"/>
      <c r="D1671" s="113"/>
      <c r="E1671" s="114"/>
      <c r="F1671" s="115"/>
      <c r="G1671" s="116"/>
      <c r="H1671" s="117"/>
      <c r="I1671" s="117"/>
      <c r="J1671" s="118"/>
      <c r="K1671" s="118"/>
      <c r="L1671" s="8"/>
      <c r="M1671" s="119"/>
      <c r="N1671" s="119"/>
      <c r="O1671" s="112"/>
      <c r="P1671" s="112"/>
      <c r="Q1671" s="162"/>
      <c r="R1671" s="30"/>
      <c r="S1671" s="112"/>
      <c r="T1671" s="122"/>
      <c r="U1671" s="120"/>
      <c r="V1671" s="120"/>
      <c r="W1671" s="119"/>
      <c r="X1671" s="112"/>
      <c r="Y1671" s="112"/>
      <c r="Z1671" s="125"/>
      <c r="AA1671" s="117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4"/>
      <c r="DO1671" s="1"/>
      <c r="DP1671" s="1"/>
      <c r="DQ1671" s="1"/>
      <c r="DR1671" s="1"/>
      <c r="DS1671" s="1"/>
      <c r="DT1671" s="1"/>
    </row>
    <row r="1672" spans="1:124" ht="12.75" x14ac:dyDescent="0.2">
      <c r="A1672" s="111"/>
      <c r="B1672" s="112"/>
      <c r="C1672" s="112"/>
      <c r="D1672" s="113"/>
      <c r="E1672" s="114"/>
      <c r="F1672" s="115"/>
      <c r="G1672" s="116"/>
      <c r="H1672" s="117"/>
      <c r="I1672" s="117"/>
      <c r="J1672" s="118"/>
      <c r="K1672" s="118"/>
      <c r="L1672" s="8"/>
      <c r="M1672" s="119"/>
      <c r="N1672" s="119"/>
      <c r="O1672" s="112"/>
      <c r="P1672" s="112"/>
      <c r="Q1672" s="162"/>
      <c r="R1672" s="30"/>
      <c r="S1672" s="112"/>
      <c r="T1672" s="122"/>
      <c r="U1672" s="120"/>
      <c r="V1672" s="120"/>
      <c r="W1672" s="119"/>
      <c r="X1672" s="112"/>
      <c r="Y1672" s="112"/>
      <c r="Z1672" s="125"/>
      <c r="AA1672" s="117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4"/>
      <c r="DO1672" s="1"/>
      <c r="DP1672" s="1"/>
      <c r="DQ1672" s="1"/>
      <c r="DR1672" s="1"/>
      <c r="DS1672" s="1"/>
      <c r="DT1672" s="1"/>
    </row>
    <row r="1673" spans="1:124" ht="12.75" x14ac:dyDescent="0.2">
      <c r="A1673" s="111"/>
      <c r="B1673" s="112"/>
      <c r="C1673" s="112"/>
      <c r="D1673" s="113"/>
      <c r="E1673" s="114"/>
      <c r="F1673" s="115"/>
      <c r="G1673" s="116"/>
      <c r="H1673" s="117"/>
      <c r="I1673" s="117"/>
      <c r="J1673" s="118"/>
      <c r="K1673" s="118"/>
      <c r="L1673" s="8"/>
      <c r="M1673" s="119"/>
      <c r="N1673" s="119"/>
      <c r="O1673" s="112"/>
      <c r="P1673" s="112"/>
      <c r="Q1673" s="162"/>
      <c r="R1673" s="30"/>
      <c r="S1673" s="112"/>
      <c r="T1673" s="122"/>
      <c r="U1673" s="120"/>
      <c r="V1673" s="120"/>
      <c r="W1673" s="119"/>
      <c r="X1673" s="112"/>
      <c r="Y1673" s="112"/>
      <c r="Z1673" s="125"/>
      <c r="AA1673" s="117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4"/>
      <c r="DO1673" s="1"/>
      <c r="DP1673" s="1"/>
      <c r="DQ1673" s="1"/>
      <c r="DR1673" s="1"/>
      <c r="DS1673" s="1"/>
      <c r="DT1673" s="1"/>
    </row>
    <row r="1674" spans="1:124" ht="12.75" x14ac:dyDescent="0.2">
      <c r="A1674" s="111"/>
      <c r="B1674" s="112"/>
      <c r="C1674" s="112"/>
      <c r="D1674" s="113"/>
      <c r="E1674" s="114"/>
      <c r="F1674" s="115"/>
      <c r="G1674" s="116"/>
      <c r="H1674" s="117"/>
      <c r="I1674" s="117"/>
      <c r="J1674" s="118"/>
      <c r="K1674" s="118"/>
      <c r="L1674" s="8"/>
      <c r="M1674" s="119"/>
      <c r="N1674" s="119"/>
      <c r="O1674" s="112"/>
      <c r="P1674" s="112"/>
      <c r="Q1674" s="162"/>
      <c r="R1674" s="30"/>
      <c r="S1674" s="112"/>
      <c r="T1674" s="122"/>
      <c r="U1674" s="120"/>
      <c r="V1674" s="120"/>
      <c r="W1674" s="119"/>
      <c r="X1674" s="112"/>
      <c r="Y1674" s="112"/>
      <c r="Z1674" s="125"/>
      <c r="AA1674" s="117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4"/>
      <c r="DO1674" s="1"/>
      <c r="DP1674" s="1"/>
      <c r="DQ1674" s="1"/>
      <c r="DR1674" s="1"/>
      <c r="DS1674" s="1"/>
      <c r="DT1674" s="1"/>
    </row>
    <row r="1675" spans="1:124" ht="12.75" x14ac:dyDescent="0.2">
      <c r="A1675" s="111"/>
      <c r="B1675" s="112"/>
      <c r="C1675" s="112"/>
      <c r="D1675" s="113"/>
      <c r="E1675" s="114"/>
      <c r="F1675" s="115"/>
      <c r="G1675" s="116"/>
      <c r="H1675" s="117"/>
      <c r="I1675" s="117"/>
      <c r="J1675" s="118"/>
      <c r="K1675" s="118"/>
      <c r="L1675" s="8"/>
      <c r="M1675" s="119"/>
      <c r="N1675" s="119"/>
      <c r="O1675" s="112"/>
      <c r="P1675" s="112"/>
      <c r="Q1675" s="162"/>
      <c r="R1675" s="30"/>
      <c r="S1675" s="112"/>
      <c r="T1675" s="122"/>
      <c r="U1675" s="120"/>
      <c r="V1675" s="120"/>
      <c r="W1675" s="119"/>
      <c r="X1675" s="112"/>
      <c r="Y1675" s="112"/>
      <c r="Z1675" s="125"/>
      <c r="AA1675" s="117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4"/>
      <c r="DO1675" s="1"/>
      <c r="DP1675" s="1"/>
      <c r="DQ1675" s="1"/>
      <c r="DR1675" s="1"/>
      <c r="DS1675" s="1"/>
      <c r="DT1675" s="1"/>
    </row>
    <row r="1676" spans="1:124" ht="12.75" x14ac:dyDescent="0.2">
      <c r="A1676" s="111"/>
      <c r="B1676" s="112"/>
      <c r="C1676" s="112"/>
      <c r="D1676" s="113"/>
      <c r="E1676" s="114"/>
      <c r="F1676" s="115"/>
      <c r="G1676" s="116"/>
      <c r="H1676" s="117"/>
      <c r="I1676" s="117"/>
      <c r="J1676" s="118"/>
      <c r="K1676" s="118"/>
      <c r="L1676" s="8"/>
      <c r="M1676" s="119"/>
      <c r="N1676" s="119"/>
      <c r="O1676" s="112"/>
      <c r="P1676" s="112"/>
      <c r="Q1676" s="162"/>
      <c r="R1676" s="30"/>
      <c r="S1676" s="112"/>
      <c r="T1676" s="122"/>
      <c r="U1676" s="120"/>
      <c r="V1676" s="120"/>
      <c r="W1676" s="119"/>
      <c r="X1676" s="112"/>
      <c r="Y1676" s="112"/>
      <c r="Z1676" s="125"/>
      <c r="AA1676" s="117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4"/>
      <c r="DO1676" s="1"/>
      <c r="DP1676" s="1"/>
      <c r="DQ1676" s="1"/>
      <c r="DR1676" s="1"/>
      <c r="DS1676" s="1"/>
      <c r="DT1676" s="1"/>
    </row>
    <row r="1677" spans="1:124" ht="12.75" x14ac:dyDescent="0.2">
      <c r="A1677" s="111"/>
      <c r="B1677" s="112"/>
      <c r="C1677" s="112"/>
      <c r="D1677" s="113"/>
      <c r="E1677" s="114"/>
      <c r="F1677" s="115"/>
      <c r="G1677" s="116"/>
      <c r="H1677" s="117"/>
      <c r="I1677" s="117"/>
      <c r="J1677" s="118"/>
      <c r="K1677" s="118"/>
      <c r="L1677" s="8"/>
      <c r="M1677" s="119"/>
      <c r="N1677" s="119"/>
      <c r="O1677" s="112"/>
      <c r="P1677" s="112"/>
      <c r="Q1677" s="162"/>
      <c r="R1677" s="30"/>
      <c r="S1677" s="112"/>
      <c r="T1677" s="122"/>
      <c r="U1677" s="120"/>
      <c r="V1677" s="120"/>
      <c r="W1677" s="119"/>
      <c r="X1677" s="112"/>
      <c r="Y1677" s="112"/>
      <c r="Z1677" s="125"/>
      <c r="AA1677" s="117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4"/>
      <c r="DO1677" s="1"/>
      <c r="DP1677" s="1"/>
      <c r="DQ1677" s="1"/>
      <c r="DR1677" s="1"/>
      <c r="DS1677" s="1"/>
      <c r="DT1677" s="1"/>
    </row>
    <row r="1678" spans="1:124" ht="12.75" x14ac:dyDescent="0.2">
      <c r="A1678" s="111"/>
      <c r="B1678" s="112"/>
      <c r="C1678" s="112"/>
      <c r="D1678" s="113"/>
      <c r="E1678" s="114"/>
      <c r="F1678" s="115"/>
      <c r="G1678" s="116"/>
      <c r="H1678" s="117"/>
      <c r="I1678" s="117"/>
      <c r="J1678" s="118"/>
      <c r="K1678" s="118"/>
      <c r="L1678" s="8"/>
      <c r="M1678" s="119"/>
      <c r="N1678" s="119"/>
      <c r="O1678" s="112"/>
      <c r="P1678" s="112"/>
      <c r="Q1678" s="162"/>
      <c r="R1678" s="30"/>
      <c r="S1678" s="112"/>
      <c r="T1678" s="122"/>
      <c r="U1678" s="120"/>
      <c r="V1678" s="120"/>
      <c r="W1678" s="119"/>
      <c r="X1678" s="112"/>
      <c r="Y1678" s="112"/>
      <c r="Z1678" s="125"/>
      <c r="AA1678" s="117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4"/>
      <c r="DO1678" s="1"/>
      <c r="DP1678" s="1"/>
      <c r="DQ1678" s="1"/>
      <c r="DR1678" s="1"/>
      <c r="DS1678" s="1"/>
      <c r="DT1678" s="1"/>
    </row>
    <row r="1679" spans="1:124" ht="12.75" x14ac:dyDescent="0.2">
      <c r="A1679" s="111"/>
      <c r="B1679" s="112"/>
      <c r="C1679" s="112"/>
      <c r="D1679" s="113"/>
      <c r="E1679" s="114"/>
      <c r="F1679" s="115"/>
      <c r="G1679" s="116"/>
      <c r="H1679" s="117"/>
      <c r="I1679" s="117"/>
      <c r="J1679" s="118"/>
      <c r="K1679" s="118"/>
      <c r="L1679" s="8"/>
      <c r="M1679" s="119"/>
      <c r="N1679" s="119"/>
      <c r="O1679" s="112"/>
      <c r="P1679" s="112"/>
      <c r="Q1679" s="162"/>
      <c r="R1679" s="30"/>
      <c r="S1679" s="112"/>
      <c r="T1679" s="122"/>
      <c r="U1679" s="120"/>
      <c r="V1679" s="120"/>
      <c r="W1679" s="119"/>
      <c r="X1679" s="112"/>
      <c r="Y1679" s="112"/>
      <c r="Z1679" s="125"/>
      <c r="AA1679" s="117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4"/>
      <c r="DO1679" s="1"/>
      <c r="DP1679" s="1"/>
      <c r="DQ1679" s="1"/>
      <c r="DR1679" s="1"/>
      <c r="DS1679" s="1"/>
      <c r="DT1679" s="1"/>
    </row>
    <row r="1680" spans="1:124" ht="12.75" x14ac:dyDescent="0.2">
      <c r="A1680" s="111"/>
      <c r="B1680" s="112"/>
      <c r="C1680" s="112"/>
      <c r="D1680" s="113"/>
      <c r="E1680" s="114"/>
      <c r="F1680" s="115"/>
      <c r="G1680" s="116"/>
      <c r="H1680" s="117"/>
      <c r="I1680" s="117"/>
      <c r="J1680" s="118"/>
      <c r="K1680" s="118"/>
      <c r="L1680" s="8"/>
      <c r="M1680" s="119"/>
      <c r="N1680" s="119"/>
      <c r="O1680" s="112"/>
      <c r="P1680" s="112"/>
      <c r="Q1680" s="162"/>
      <c r="R1680" s="30"/>
      <c r="S1680" s="112"/>
      <c r="T1680" s="122"/>
      <c r="U1680" s="120"/>
      <c r="V1680" s="120"/>
      <c r="W1680" s="119"/>
      <c r="X1680" s="112"/>
      <c r="Y1680" s="112"/>
      <c r="Z1680" s="125"/>
      <c r="AA1680" s="117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4"/>
      <c r="DO1680" s="1"/>
      <c r="DP1680" s="1"/>
      <c r="DQ1680" s="1"/>
      <c r="DR1680" s="1"/>
      <c r="DS1680" s="1"/>
      <c r="DT1680" s="1"/>
    </row>
    <row r="1681" spans="1:124" ht="12.75" x14ac:dyDescent="0.2">
      <c r="A1681" s="111"/>
      <c r="B1681" s="112"/>
      <c r="C1681" s="112"/>
      <c r="D1681" s="113"/>
      <c r="E1681" s="114"/>
      <c r="F1681" s="115"/>
      <c r="G1681" s="116"/>
      <c r="H1681" s="117"/>
      <c r="I1681" s="117"/>
      <c r="J1681" s="118"/>
      <c r="K1681" s="118"/>
      <c r="L1681" s="8"/>
      <c r="M1681" s="119"/>
      <c r="N1681" s="119"/>
      <c r="O1681" s="112"/>
      <c r="P1681" s="112"/>
      <c r="Q1681" s="162"/>
      <c r="R1681" s="30"/>
      <c r="S1681" s="112"/>
      <c r="T1681" s="122"/>
      <c r="U1681" s="120"/>
      <c r="V1681" s="120"/>
      <c r="W1681" s="119"/>
      <c r="X1681" s="112"/>
      <c r="Y1681" s="112"/>
      <c r="Z1681" s="125"/>
      <c r="AA1681" s="117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4"/>
      <c r="DO1681" s="1"/>
      <c r="DP1681" s="1"/>
      <c r="DQ1681" s="1"/>
      <c r="DR1681" s="1"/>
      <c r="DS1681" s="1"/>
      <c r="DT1681" s="1"/>
    </row>
    <row r="1682" spans="1:124" ht="12.75" x14ac:dyDescent="0.2">
      <c r="A1682" s="111"/>
      <c r="B1682" s="112"/>
      <c r="C1682" s="112"/>
      <c r="D1682" s="113"/>
      <c r="E1682" s="114"/>
      <c r="F1682" s="115"/>
      <c r="G1682" s="116"/>
      <c r="H1682" s="117"/>
      <c r="I1682" s="117"/>
      <c r="J1682" s="118"/>
      <c r="K1682" s="118"/>
      <c r="L1682" s="8"/>
      <c r="M1682" s="119"/>
      <c r="N1682" s="119"/>
      <c r="O1682" s="112"/>
      <c r="P1682" s="112"/>
      <c r="Q1682" s="162"/>
      <c r="R1682" s="30"/>
      <c r="S1682" s="112"/>
      <c r="T1682" s="122"/>
      <c r="U1682" s="120"/>
      <c r="V1682" s="120"/>
      <c r="W1682" s="119"/>
      <c r="X1682" s="112"/>
      <c r="Y1682" s="112"/>
      <c r="Z1682" s="125"/>
      <c r="AA1682" s="117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4"/>
      <c r="DO1682" s="1"/>
      <c r="DP1682" s="1"/>
      <c r="DQ1682" s="1"/>
      <c r="DR1682" s="1"/>
      <c r="DS1682" s="1"/>
      <c r="DT1682" s="1"/>
    </row>
    <row r="1683" spans="1:124" ht="12.75" x14ac:dyDescent="0.2">
      <c r="A1683" s="111"/>
      <c r="B1683" s="112"/>
      <c r="C1683" s="112"/>
      <c r="D1683" s="113"/>
      <c r="E1683" s="114"/>
      <c r="F1683" s="115"/>
      <c r="G1683" s="116"/>
      <c r="H1683" s="117"/>
      <c r="I1683" s="117"/>
      <c r="J1683" s="118"/>
      <c r="K1683" s="118"/>
      <c r="L1683" s="8"/>
      <c r="M1683" s="119"/>
      <c r="N1683" s="119"/>
      <c r="O1683" s="112"/>
      <c r="P1683" s="112"/>
      <c r="Q1683" s="162"/>
      <c r="R1683" s="30"/>
      <c r="S1683" s="112"/>
      <c r="T1683" s="122"/>
      <c r="U1683" s="120"/>
      <c r="V1683" s="120"/>
      <c r="W1683" s="119"/>
      <c r="X1683" s="112"/>
      <c r="Y1683" s="112"/>
      <c r="Z1683" s="125"/>
      <c r="AA1683" s="117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4"/>
      <c r="DO1683" s="1"/>
      <c r="DP1683" s="1"/>
      <c r="DQ1683" s="1"/>
      <c r="DR1683" s="1"/>
      <c r="DS1683" s="1"/>
      <c r="DT1683" s="1"/>
    </row>
    <row r="1684" spans="1:124" ht="12.75" x14ac:dyDescent="0.2">
      <c r="A1684" s="111"/>
      <c r="B1684" s="112"/>
      <c r="C1684" s="112"/>
      <c r="D1684" s="113"/>
      <c r="E1684" s="114"/>
      <c r="F1684" s="115"/>
      <c r="G1684" s="116"/>
      <c r="H1684" s="117"/>
      <c r="I1684" s="117"/>
      <c r="J1684" s="118"/>
      <c r="K1684" s="118"/>
      <c r="L1684" s="8"/>
      <c r="M1684" s="119"/>
      <c r="N1684" s="119"/>
      <c r="O1684" s="112"/>
      <c r="P1684" s="112"/>
      <c r="Q1684" s="162"/>
      <c r="R1684" s="30"/>
      <c r="S1684" s="112"/>
      <c r="T1684" s="122"/>
      <c r="U1684" s="120"/>
      <c r="V1684" s="120"/>
      <c r="W1684" s="119"/>
      <c r="X1684" s="112"/>
      <c r="Y1684" s="112"/>
      <c r="Z1684" s="125"/>
      <c r="AA1684" s="117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4"/>
      <c r="DO1684" s="1"/>
      <c r="DP1684" s="1"/>
      <c r="DQ1684" s="1"/>
      <c r="DR1684" s="1"/>
      <c r="DS1684" s="1"/>
      <c r="DT1684" s="1"/>
    </row>
    <row r="1685" spans="1:124" ht="12.75" x14ac:dyDescent="0.2">
      <c r="A1685" s="111"/>
      <c r="B1685" s="112"/>
      <c r="C1685" s="112"/>
      <c r="D1685" s="113"/>
      <c r="E1685" s="114"/>
      <c r="F1685" s="115"/>
      <c r="G1685" s="116"/>
      <c r="H1685" s="117"/>
      <c r="I1685" s="117"/>
      <c r="J1685" s="118"/>
      <c r="K1685" s="118"/>
      <c r="L1685" s="8"/>
      <c r="M1685" s="119"/>
      <c r="N1685" s="119"/>
      <c r="O1685" s="112"/>
      <c r="P1685" s="112"/>
      <c r="Q1685" s="162"/>
      <c r="R1685" s="30"/>
      <c r="S1685" s="112"/>
      <c r="T1685" s="122"/>
      <c r="U1685" s="120"/>
      <c r="V1685" s="120"/>
      <c r="W1685" s="119"/>
      <c r="X1685" s="112"/>
      <c r="Y1685" s="112"/>
      <c r="Z1685" s="125"/>
      <c r="AA1685" s="117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4"/>
      <c r="DO1685" s="1"/>
      <c r="DP1685" s="1"/>
      <c r="DQ1685" s="1"/>
      <c r="DR1685" s="1"/>
      <c r="DS1685" s="1"/>
      <c r="DT1685" s="1"/>
    </row>
    <row r="1686" spans="1:124" ht="12.75" x14ac:dyDescent="0.2">
      <c r="A1686" s="111"/>
      <c r="B1686" s="112"/>
      <c r="C1686" s="112"/>
      <c r="D1686" s="113"/>
      <c r="E1686" s="114"/>
      <c r="F1686" s="115"/>
      <c r="G1686" s="116"/>
      <c r="H1686" s="117"/>
      <c r="I1686" s="117"/>
      <c r="J1686" s="118"/>
      <c r="K1686" s="118"/>
      <c r="L1686" s="8"/>
      <c r="M1686" s="119"/>
      <c r="N1686" s="119"/>
      <c r="O1686" s="112"/>
      <c r="P1686" s="112"/>
      <c r="Q1686" s="162"/>
      <c r="R1686" s="30"/>
      <c r="S1686" s="112"/>
      <c r="T1686" s="122"/>
      <c r="U1686" s="120"/>
      <c r="V1686" s="120"/>
      <c r="W1686" s="119"/>
      <c r="X1686" s="112"/>
      <c r="Y1686" s="112"/>
      <c r="Z1686" s="125"/>
      <c r="AA1686" s="117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4"/>
      <c r="DO1686" s="1"/>
      <c r="DP1686" s="1"/>
      <c r="DQ1686" s="1"/>
      <c r="DR1686" s="1"/>
      <c r="DS1686" s="1"/>
      <c r="DT1686" s="1"/>
    </row>
    <row r="1687" spans="1:124" ht="12.75" x14ac:dyDescent="0.2">
      <c r="A1687" s="111"/>
      <c r="B1687" s="112"/>
      <c r="C1687" s="112"/>
      <c r="D1687" s="113"/>
      <c r="E1687" s="114"/>
      <c r="F1687" s="115"/>
      <c r="G1687" s="116"/>
      <c r="H1687" s="117"/>
      <c r="I1687" s="117"/>
      <c r="J1687" s="118"/>
      <c r="K1687" s="118"/>
      <c r="L1687" s="8"/>
      <c r="M1687" s="119"/>
      <c r="N1687" s="119"/>
      <c r="O1687" s="112"/>
      <c r="P1687" s="112"/>
      <c r="Q1687" s="162"/>
      <c r="R1687" s="30"/>
      <c r="S1687" s="112"/>
      <c r="T1687" s="122"/>
      <c r="U1687" s="120"/>
      <c r="V1687" s="120"/>
      <c r="W1687" s="119"/>
      <c r="X1687" s="112"/>
      <c r="Y1687" s="112"/>
      <c r="Z1687" s="125"/>
      <c r="AA1687" s="117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4"/>
      <c r="DO1687" s="1"/>
      <c r="DP1687" s="1"/>
      <c r="DQ1687" s="1"/>
      <c r="DR1687" s="1"/>
      <c r="DS1687" s="1"/>
      <c r="DT1687" s="1"/>
    </row>
    <row r="1688" spans="1:124" ht="12.75" x14ac:dyDescent="0.2">
      <c r="A1688" s="111"/>
      <c r="B1688" s="112"/>
      <c r="C1688" s="112"/>
      <c r="D1688" s="113"/>
      <c r="E1688" s="114"/>
      <c r="F1688" s="115"/>
      <c r="G1688" s="116"/>
      <c r="H1688" s="117"/>
      <c r="I1688" s="117"/>
      <c r="J1688" s="118"/>
      <c r="K1688" s="118"/>
      <c r="L1688" s="8"/>
      <c r="M1688" s="119"/>
      <c r="N1688" s="119"/>
      <c r="O1688" s="112"/>
      <c r="P1688" s="112"/>
      <c r="Q1688" s="162"/>
      <c r="R1688" s="30"/>
      <c r="S1688" s="112"/>
      <c r="T1688" s="122"/>
      <c r="U1688" s="120"/>
      <c r="V1688" s="120"/>
      <c r="W1688" s="119"/>
      <c r="X1688" s="112"/>
      <c r="Y1688" s="112"/>
      <c r="Z1688" s="125"/>
      <c r="AA1688" s="117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4"/>
      <c r="DO1688" s="1"/>
      <c r="DP1688" s="1"/>
      <c r="DQ1688" s="1"/>
      <c r="DR1688" s="1"/>
      <c r="DS1688" s="1"/>
      <c r="DT1688" s="1"/>
    </row>
    <row r="1689" spans="1:124" ht="12.75" x14ac:dyDescent="0.2">
      <c r="A1689" s="111"/>
      <c r="B1689" s="112"/>
      <c r="C1689" s="112"/>
      <c r="D1689" s="113"/>
      <c r="E1689" s="114"/>
      <c r="F1689" s="115"/>
      <c r="G1689" s="116"/>
      <c r="H1689" s="117"/>
      <c r="I1689" s="117"/>
      <c r="J1689" s="118"/>
      <c r="K1689" s="118"/>
      <c r="L1689" s="8"/>
      <c r="M1689" s="119"/>
      <c r="N1689" s="119"/>
      <c r="O1689" s="112"/>
      <c r="P1689" s="112"/>
      <c r="Q1689" s="162"/>
      <c r="R1689" s="30"/>
      <c r="S1689" s="112"/>
      <c r="T1689" s="122"/>
      <c r="U1689" s="120"/>
      <c r="V1689" s="120"/>
      <c r="W1689" s="119"/>
      <c r="X1689" s="112"/>
      <c r="Y1689" s="112"/>
      <c r="Z1689" s="125"/>
      <c r="AA1689" s="117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4"/>
      <c r="DO1689" s="1"/>
      <c r="DP1689" s="1"/>
      <c r="DQ1689" s="1"/>
      <c r="DR1689" s="1"/>
      <c r="DS1689" s="1"/>
      <c r="DT1689" s="1"/>
    </row>
    <row r="1690" spans="1:124" ht="12.75" x14ac:dyDescent="0.2">
      <c r="A1690" s="111"/>
      <c r="B1690" s="112"/>
      <c r="C1690" s="112"/>
      <c r="D1690" s="113"/>
      <c r="E1690" s="114"/>
      <c r="F1690" s="115"/>
      <c r="G1690" s="116"/>
      <c r="H1690" s="117"/>
      <c r="I1690" s="117"/>
      <c r="J1690" s="118"/>
      <c r="K1690" s="118"/>
      <c r="L1690" s="8"/>
      <c r="M1690" s="119"/>
      <c r="N1690" s="119"/>
      <c r="O1690" s="112"/>
      <c r="P1690" s="112"/>
      <c r="Q1690" s="162"/>
      <c r="R1690" s="30"/>
      <c r="S1690" s="112"/>
      <c r="T1690" s="122"/>
      <c r="U1690" s="120"/>
      <c r="V1690" s="120"/>
      <c r="W1690" s="119"/>
      <c r="X1690" s="112"/>
      <c r="Y1690" s="112"/>
      <c r="Z1690" s="125"/>
      <c r="AA1690" s="117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4"/>
      <c r="DO1690" s="1"/>
      <c r="DP1690" s="1"/>
      <c r="DQ1690" s="1"/>
      <c r="DR1690" s="1"/>
      <c r="DS1690" s="1"/>
      <c r="DT1690" s="1"/>
    </row>
    <row r="1691" spans="1:124" ht="12.75" x14ac:dyDescent="0.2">
      <c r="A1691" s="111"/>
      <c r="B1691" s="112"/>
      <c r="C1691" s="112"/>
      <c r="D1691" s="113"/>
      <c r="E1691" s="114"/>
      <c r="F1691" s="115"/>
      <c r="G1691" s="116"/>
      <c r="H1691" s="117"/>
      <c r="I1691" s="117"/>
      <c r="J1691" s="118"/>
      <c r="K1691" s="118"/>
      <c r="L1691" s="8"/>
      <c r="M1691" s="119"/>
      <c r="N1691" s="119"/>
      <c r="O1691" s="112"/>
      <c r="P1691" s="112"/>
      <c r="Q1691" s="162"/>
      <c r="R1691" s="30"/>
      <c r="S1691" s="112"/>
      <c r="T1691" s="122"/>
      <c r="U1691" s="120"/>
      <c r="V1691" s="120"/>
      <c r="W1691" s="119"/>
      <c r="X1691" s="112"/>
      <c r="Y1691" s="112"/>
      <c r="Z1691" s="125"/>
      <c r="AA1691" s="117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4"/>
      <c r="DO1691" s="1"/>
      <c r="DP1691" s="1"/>
      <c r="DQ1691" s="1"/>
      <c r="DR1691" s="1"/>
      <c r="DS1691" s="1"/>
      <c r="DT1691" s="1"/>
    </row>
    <row r="1692" spans="1:124" ht="12.75" x14ac:dyDescent="0.2">
      <c r="A1692" s="111"/>
      <c r="B1692" s="112"/>
      <c r="C1692" s="112"/>
      <c r="D1692" s="113"/>
      <c r="E1692" s="114"/>
      <c r="F1692" s="115"/>
      <c r="G1692" s="116"/>
      <c r="H1692" s="117"/>
      <c r="I1692" s="117"/>
      <c r="J1692" s="118"/>
      <c r="K1692" s="118"/>
      <c r="L1692" s="8"/>
      <c r="M1692" s="119"/>
      <c r="N1692" s="119"/>
      <c r="O1692" s="112"/>
      <c r="P1692" s="112"/>
      <c r="Q1692" s="162"/>
      <c r="R1692" s="30"/>
      <c r="S1692" s="112"/>
      <c r="T1692" s="122"/>
      <c r="U1692" s="120"/>
      <c r="V1692" s="120"/>
      <c r="W1692" s="119"/>
      <c r="X1692" s="112"/>
      <c r="Y1692" s="112"/>
      <c r="Z1692" s="125"/>
      <c r="AA1692" s="117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4"/>
      <c r="DO1692" s="1"/>
      <c r="DP1692" s="1"/>
      <c r="DQ1692" s="1"/>
      <c r="DR1692" s="1"/>
      <c r="DS1692" s="1"/>
      <c r="DT1692" s="1"/>
    </row>
    <row r="1693" spans="1:124" ht="12.75" x14ac:dyDescent="0.2">
      <c r="A1693" s="111"/>
      <c r="B1693" s="112"/>
      <c r="C1693" s="112"/>
      <c r="D1693" s="113"/>
      <c r="E1693" s="114"/>
      <c r="F1693" s="115"/>
      <c r="G1693" s="116"/>
      <c r="H1693" s="117"/>
      <c r="I1693" s="117"/>
      <c r="J1693" s="118"/>
      <c r="K1693" s="118"/>
      <c r="L1693" s="8"/>
      <c r="M1693" s="119"/>
      <c r="N1693" s="119"/>
      <c r="O1693" s="112"/>
      <c r="P1693" s="112"/>
      <c r="Q1693" s="162"/>
      <c r="R1693" s="30"/>
      <c r="S1693" s="112"/>
      <c r="T1693" s="122"/>
      <c r="U1693" s="120"/>
      <c r="V1693" s="120"/>
      <c r="W1693" s="119"/>
      <c r="X1693" s="112"/>
      <c r="Y1693" s="112"/>
      <c r="Z1693" s="125"/>
      <c r="AA1693" s="117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4"/>
      <c r="DO1693" s="1"/>
      <c r="DP1693" s="1"/>
      <c r="DQ1693" s="1"/>
      <c r="DR1693" s="1"/>
      <c r="DS1693" s="1"/>
      <c r="DT1693" s="1"/>
    </row>
    <row r="1694" spans="1:124" ht="12.75" x14ac:dyDescent="0.2">
      <c r="A1694" s="111"/>
      <c r="B1694" s="112"/>
      <c r="C1694" s="112"/>
      <c r="D1694" s="113"/>
      <c r="E1694" s="114"/>
      <c r="F1694" s="115"/>
      <c r="G1694" s="116"/>
      <c r="H1694" s="117"/>
      <c r="I1694" s="117"/>
      <c r="J1694" s="118"/>
      <c r="K1694" s="118"/>
      <c r="L1694" s="8"/>
      <c r="M1694" s="119"/>
      <c r="N1694" s="119"/>
      <c r="O1694" s="112"/>
      <c r="P1694" s="112"/>
      <c r="Q1694" s="162"/>
      <c r="R1694" s="30"/>
      <c r="S1694" s="112"/>
      <c r="T1694" s="122"/>
      <c r="U1694" s="120"/>
      <c r="V1694" s="120"/>
      <c r="W1694" s="119"/>
      <c r="X1694" s="112"/>
      <c r="Y1694" s="112"/>
      <c r="Z1694" s="125"/>
      <c r="AA1694" s="117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4"/>
      <c r="DO1694" s="1"/>
      <c r="DP1694" s="1"/>
      <c r="DQ1694" s="1"/>
      <c r="DR1694" s="1"/>
      <c r="DS1694" s="1"/>
      <c r="DT1694" s="1"/>
    </row>
    <row r="1695" spans="1:124" ht="12.75" x14ac:dyDescent="0.2">
      <c r="A1695" s="111"/>
      <c r="B1695" s="112"/>
      <c r="C1695" s="112"/>
      <c r="D1695" s="113"/>
      <c r="E1695" s="114"/>
      <c r="F1695" s="115"/>
      <c r="G1695" s="116"/>
      <c r="H1695" s="117"/>
      <c r="I1695" s="117"/>
      <c r="J1695" s="118"/>
      <c r="K1695" s="118"/>
      <c r="L1695" s="8"/>
      <c r="M1695" s="119"/>
      <c r="N1695" s="119"/>
      <c r="O1695" s="112"/>
      <c r="P1695" s="112"/>
      <c r="Q1695" s="162"/>
      <c r="R1695" s="30"/>
      <c r="S1695" s="112"/>
      <c r="T1695" s="122"/>
      <c r="U1695" s="120"/>
      <c r="V1695" s="120"/>
      <c r="W1695" s="119"/>
      <c r="X1695" s="112"/>
      <c r="Y1695" s="112"/>
      <c r="Z1695" s="125"/>
      <c r="AA1695" s="117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4"/>
      <c r="DO1695" s="1"/>
      <c r="DP1695" s="1"/>
      <c r="DQ1695" s="1"/>
      <c r="DR1695" s="1"/>
      <c r="DS1695" s="1"/>
      <c r="DT1695" s="1"/>
    </row>
    <row r="1696" spans="1:124" ht="12.75" x14ac:dyDescent="0.2">
      <c r="A1696" s="111"/>
      <c r="B1696" s="112"/>
      <c r="C1696" s="112"/>
      <c r="D1696" s="113"/>
      <c r="E1696" s="114"/>
      <c r="F1696" s="115"/>
      <c r="G1696" s="116"/>
      <c r="H1696" s="117"/>
      <c r="I1696" s="117"/>
      <c r="J1696" s="118"/>
      <c r="K1696" s="118"/>
      <c r="L1696" s="8"/>
      <c r="M1696" s="119"/>
      <c r="N1696" s="119"/>
      <c r="O1696" s="112"/>
      <c r="P1696" s="112"/>
      <c r="Q1696" s="162"/>
      <c r="R1696" s="30"/>
      <c r="S1696" s="112"/>
      <c r="T1696" s="122"/>
      <c r="U1696" s="120"/>
      <c r="V1696" s="120"/>
      <c r="W1696" s="119"/>
      <c r="X1696" s="112"/>
      <c r="Y1696" s="112"/>
      <c r="Z1696" s="125"/>
      <c r="AA1696" s="117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4"/>
      <c r="DO1696" s="1"/>
      <c r="DP1696" s="1"/>
      <c r="DQ1696" s="1"/>
      <c r="DR1696" s="1"/>
      <c r="DS1696" s="1"/>
      <c r="DT1696" s="1"/>
    </row>
    <row r="1697" spans="1:124" ht="12.75" x14ac:dyDescent="0.2">
      <c r="A1697" s="111"/>
      <c r="B1697" s="112"/>
      <c r="C1697" s="112"/>
      <c r="D1697" s="113"/>
      <c r="E1697" s="114"/>
      <c r="F1697" s="115"/>
      <c r="G1697" s="116"/>
      <c r="H1697" s="117"/>
      <c r="I1697" s="117"/>
      <c r="J1697" s="118"/>
      <c r="K1697" s="118"/>
      <c r="L1697" s="8"/>
      <c r="M1697" s="119"/>
      <c r="N1697" s="119"/>
      <c r="O1697" s="112"/>
      <c r="P1697" s="112"/>
      <c r="Q1697" s="162"/>
      <c r="R1697" s="30"/>
      <c r="S1697" s="112"/>
      <c r="T1697" s="122"/>
      <c r="U1697" s="120"/>
      <c r="V1697" s="120"/>
      <c r="W1697" s="119"/>
      <c r="X1697" s="112"/>
      <c r="Y1697" s="112"/>
      <c r="Z1697" s="125"/>
      <c r="AA1697" s="117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4"/>
      <c r="DO1697" s="1"/>
      <c r="DP1697" s="1"/>
      <c r="DQ1697" s="1"/>
      <c r="DR1697" s="1"/>
      <c r="DS1697" s="1"/>
      <c r="DT1697" s="1"/>
    </row>
    <row r="1698" spans="1:124" ht="12.75" x14ac:dyDescent="0.2">
      <c r="A1698" s="111"/>
      <c r="B1698" s="112"/>
      <c r="C1698" s="112"/>
      <c r="D1698" s="113"/>
      <c r="E1698" s="114"/>
      <c r="F1698" s="115"/>
      <c r="G1698" s="116"/>
      <c r="H1698" s="117"/>
      <c r="I1698" s="117"/>
      <c r="J1698" s="118"/>
      <c r="K1698" s="118"/>
      <c r="L1698" s="8"/>
      <c r="M1698" s="119"/>
      <c r="N1698" s="119"/>
      <c r="O1698" s="112"/>
      <c r="P1698" s="112"/>
      <c r="Q1698" s="162"/>
      <c r="R1698" s="30"/>
      <c r="S1698" s="112"/>
      <c r="T1698" s="122"/>
      <c r="U1698" s="120"/>
      <c r="V1698" s="120"/>
      <c r="W1698" s="119"/>
      <c r="X1698" s="112"/>
      <c r="Y1698" s="112"/>
      <c r="Z1698" s="125"/>
      <c r="AA1698" s="117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4"/>
      <c r="DO1698" s="1"/>
      <c r="DP1698" s="1"/>
      <c r="DQ1698" s="1"/>
      <c r="DR1698" s="1"/>
      <c r="DS1698" s="1"/>
      <c r="DT1698" s="1"/>
    </row>
    <row r="1699" spans="1:124" ht="12.75" x14ac:dyDescent="0.2">
      <c r="A1699" s="111"/>
      <c r="B1699" s="112"/>
      <c r="C1699" s="112"/>
      <c r="D1699" s="113"/>
      <c r="E1699" s="114"/>
      <c r="F1699" s="115"/>
      <c r="G1699" s="116"/>
      <c r="H1699" s="117"/>
      <c r="I1699" s="117"/>
      <c r="J1699" s="118"/>
      <c r="K1699" s="118"/>
      <c r="L1699" s="8"/>
      <c r="M1699" s="119"/>
      <c r="N1699" s="119"/>
      <c r="O1699" s="112"/>
      <c r="P1699" s="112"/>
      <c r="Q1699" s="162"/>
      <c r="R1699" s="30"/>
      <c r="S1699" s="112"/>
      <c r="T1699" s="122"/>
      <c r="U1699" s="120"/>
      <c r="V1699" s="120"/>
      <c r="W1699" s="119"/>
      <c r="X1699" s="112"/>
      <c r="Y1699" s="112"/>
      <c r="Z1699" s="125"/>
      <c r="AA1699" s="117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4"/>
      <c r="DO1699" s="1"/>
      <c r="DP1699" s="1"/>
      <c r="DQ1699" s="1"/>
      <c r="DR1699" s="1"/>
      <c r="DS1699" s="1"/>
      <c r="DT1699" s="1"/>
    </row>
    <row r="1700" spans="1:124" ht="12.75" x14ac:dyDescent="0.2">
      <c r="A1700" s="111"/>
      <c r="B1700" s="112"/>
      <c r="C1700" s="112"/>
      <c r="D1700" s="113"/>
      <c r="E1700" s="114"/>
      <c r="F1700" s="115"/>
      <c r="G1700" s="116"/>
      <c r="H1700" s="117"/>
      <c r="I1700" s="117"/>
      <c r="J1700" s="118"/>
      <c r="K1700" s="118"/>
      <c r="L1700" s="8"/>
      <c r="M1700" s="119"/>
      <c r="N1700" s="119"/>
      <c r="O1700" s="112"/>
      <c r="P1700" s="112"/>
      <c r="Q1700" s="162"/>
      <c r="R1700" s="30"/>
      <c r="S1700" s="112"/>
      <c r="T1700" s="122"/>
      <c r="U1700" s="120"/>
      <c r="V1700" s="120"/>
      <c r="W1700" s="119"/>
      <c r="X1700" s="112"/>
      <c r="Y1700" s="112"/>
      <c r="Z1700" s="125"/>
      <c r="AA1700" s="117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4"/>
      <c r="DO1700" s="1"/>
      <c r="DP1700" s="1"/>
      <c r="DQ1700" s="1"/>
      <c r="DR1700" s="1"/>
      <c r="DS1700" s="1"/>
      <c r="DT1700" s="1"/>
    </row>
    <row r="1701" spans="1:124" ht="12.75" x14ac:dyDescent="0.2">
      <c r="A1701" s="111"/>
      <c r="B1701" s="112"/>
      <c r="C1701" s="112"/>
      <c r="D1701" s="113"/>
      <c r="E1701" s="114"/>
      <c r="F1701" s="115"/>
      <c r="G1701" s="116"/>
      <c r="H1701" s="117"/>
      <c r="I1701" s="117"/>
      <c r="J1701" s="118"/>
      <c r="K1701" s="118"/>
      <c r="L1701" s="8"/>
      <c r="M1701" s="119"/>
      <c r="N1701" s="119"/>
      <c r="O1701" s="112"/>
      <c r="P1701" s="112"/>
      <c r="Q1701" s="162"/>
      <c r="R1701" s="30"/>
      <c r="S1701" s="112"/>
      <c r="T1701" s="122"/>
      <c r="U1701" s="120"/>
      <c r="V1701" s="120"/>
      <c r="W1701" s="119"/>
      <c r="X1701" s="112"/>
      <c r="Y1701" s="112"/>
      <c r="Z1701" s="125"/>
      <c r="AA1701" s="117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4"/>
      <c r="DO1701" s="1"/>
      <c r="DP1701" s="1"/>
      <c r="DQ1701" s="1"/>
      <c r="DR1701" s="1"/>
      <c r="DS1701" s="1"/>
      <c r="DT1701" s="1"/>
    </row>
    <row r="1702" spans="1:124" ht="12.75" x14ac:dyDescent="0.2">
      <c r="A1702" s="111"/>
      <c r="B1702" s="112"/>
      <c r="C1702" s="112"/>
      <c r="D1702" s="113"/>
      <c r="E1702" s="114"/>
      <c r="F1702" s="115"/>
      <c r="G1702" s="116"/>
      <c r="H1702" s="117"/>
      <c r="I1702" s="117"/>
      <c r="J1702" s="118"/>
      <c r="K1702" s="118"/>
      <c r="L1702" s="8"/>
      <c r="M1702" s="119"/>
      <c r="N1702" s="119"/>
      <c r="O1702" s="112"/>
      <c r="P1702" s="112"/>
      <c r="Q1702" s="162"/>
      <c r="R1702" s="30"/>
      <c r="S1702" s="112"/>
      <c r="T1702" s="122"/>
      <c r="U1702" s="120"/>
      <c r="V1702" s="120"/>
      <c r="W1702" s="119"/>
      <c r="X1702" s="112"/>
      <c r="Y1702" s="112"/>
      <c r="Z1702" s="125"/>
      <c r="AA1702" s="117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4"/>
      <c r="DO1702" s="1"/>
      <c r="DP1702" s="1"/>
      <c r="DQ1702" s="1"/>
      <c r="DR1702" s="1"/>
      <c r="DS1702" s="1"/>
      <c r="DT1702" s="1"/>
    </row>
    <row r="1703" spans="1:124" ht="12.75" x14ac:dyDescent="0.2">
      <c r="A1703" s="111"/>
      <c r="B1703" s="112"/>
      <c r="C1703" s="112"/>
      <c r="D1703" s="113"/>
      <c r="E1703" s="114"/>
      <c r="F1703" s="115"/>
      <c r="G1703" s="116"/>
      <c r="H1703" s="117"/>
      <c r="I1703" s="117"/>
      <c r="J1703" s="118"/>
      <c r="K1703" s="118"/>
      <c r="L1703" s="8"/>
      <c r="M1703" s="119"/>
      <c r="N1703" s="119"/>
      <c r="O1703" s="112"/>
      <c r="P1703" s="112"/>
      <c r="Q1703" s="162"/>
      <c r="R1703" s="30"/>
      <c r="S1703" s="112"/>
      <c r="T1703" s="122"/>
      <c r="U1703" s="120"/>
      <c r="V1703" s="120"/>
      <c r="W1703" s="119"/>
      <c r="X1703" s="112"/>
      <c r="Y1703" s="112"/>
      <c r="Z1703" s="125"/>
      <c r="AA1703" s="117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4"/>
      <c r="DO1703" s="1"/>
      <c r="DP1703" s="1"/>
      <c r="DQ1703" s="1"/>
      <c r="DR1703" s="1"/>
      <c r="DS1703" s="1"/>
      <c r="DT1703" s="1"/>
    </row>
    <row r="1704" spans="1:124" ht="12.75" x14ac:dyDescent="0.2">
      <c r="A1704" s="111"/>
      <c r="B1704" s="112"/>
      <c r="C1704" s="112"/>
      <c r="D1704" s="113"/>
      <c r="E1704" s="114"/>
      <c r="F1704" s="115"/>
      <c r="G1704" s="116"/>
      <c r="H1704" s="117"/>
      <c r="I1704" s="117"/>
      <c r="J1704" s="118"/>
      <c r="K1704" s="118"/>
      <c r="L1704" s="8"/>
      <c r="M1704" s="119"/>
      <c r="N1704" s="119"/>
      <c r="O1704" s="112"/>
      <c r="P1704" s="112"/>
      <c r="Q1704" s="162"/>
      <c r="R1704" s="30"/>
      <c r="S1704" s="112"/>
      <c r="T1704" s="122"/>
      <c r="U1704" s="120"/>
      <c r="V1704" s="120"/>
      <c r="W1704" s="119"/>
      <c r="X1704" s="112"/>
      <c r="Y1704" s="112"/>
      <c r="Z1704" s="125"/>
      <c r="AA1704" s="117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4"/>
      <c r="DO1704" s="1"/>
      <c r="DP1704" s="1"/>
      <c r="DQ1704" s="1"/>
      <c r="DR1704" s="1"/>
      <c r="DS1704" s="1"/>
      <c r="DT1704" s="1"/>
    </row>
    <row r="1705" spans="1:124" ht="12.75" x14ac:dyDescent="0.2">
      <c r="A1705" s="111"/>
      <c r="B1705" s="112"/>
      <c r="C1705" s="112"/>
      <c r="D1705" s="113"/>
      <c r="E1705" s="114"/>
      <c r="F1705" s="115"/>
      <c r="G1705" s="116"/>
      <c r="H1705" s="117"/>
      <c r="I1705" s="117"/>
      <c r="J1705" s="118"/>
      <c r="K1705" s="118"/>
      <c r="L1705" s="8"/>
      <c r="M1705" s="119"/>
      <c r="N1705" s="119"/>
      <c r="O1705" s="112"/>
      <c r="P1705" s="112"/>
      <c r="Q1705" s="162"/>
      <c r="R1705" s="30"/>
      <c r="S1705" s="112"/>
      <c r="T1705" s="122"/>
      <c r="U1705" s="120"/>
      <c r="V1705" s="120"/>
      <c r="W1705" s="119"/>
      <c r="X1705" s="112"/>
      <c r="Y1705" s="112"/>
      <c r="Z1705" s="125"/>
      <c r="AA1705" s="117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4"/>
      <c r="DO1705" s="1"/>
      <c r="DP1705" s="1"/>
      <c r="DQ1705" s="1"/>
      <c r="DR1705" s="1"/>
      <c r="DS1705" s="1"/>
      <c r="DT1705" s="1"/>
    </row>
    <row r="1706" spans="1:124" ht="12.75" x14ac:dyDescent="0.2">
      <c r="A1706" s="111"/>
      <c r="B1706" s="112"/>
      <c r="C1706" s="112"/>
      <c r="D1706" s="113"/>
      <c r="E1706" s="114"/>
      <c r="F1706" s="115"/>
      <c r="G1706" s="116"/>
      <c r="H1706" s="117"/>
      <c r="I1706" s="117"/>
      <c r="J1706" s="118"/>
      <c r="K1706" s="118"/>
      <c r="L1706" s="8"/>
      <c r="M1706" s="119"/>
      <c r="N1706" s="119"/>
      <c r="O1706" s="112"/>
      <c r="P1706" s="112"/>
      <c r="Q1706" s="162"/>
      <c r="R1706" s="30"/>
      <c r="S1706" s="112"/>
      <c r="T1706" s="122"/>
      <c r="U1706" s="120"/>
      <c r="V1706" s="120"/>
      <c r="W1706" s="119"/>
      <c r="X1706" s="112"/>
      <c r="Y1706" s="112"/>
      <c r="Z1706" s="125"/>
      <c r="AA1706" s="117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4"/>
      <c r="DO1706" s="1"/>
      <c r="DP1706" s="1"/>
      <c r="DQ1706" s="1"/>
      <c r="DR1706" s="1"/>
      <c r="DS1706" s="1"/>
      <c r="DT1706" s="1"/>
    </row>
    <row r="1707" spans="1:124" ht="12.75" x14ac:dyDescent="0.2">
      <c r="A1707" s="111"/>
      <c r="B1707" s="112"/>
      <c r="C1707" s="112"/>
      <c r="D1707" s="113"/>
      <c r="E1707" s="114"/>
      <c r="F1707" s="115"/>
      <c r="G1707" s="116"/>
      <c r="H1707" s="117"/>
      <c r="I1707" s="117"/>
      <c r="J1707" s="118"/>
      <c r="K1707" s="118"/>
      <c r="L1707" s="8"/>
      <c r="M1707" s="119"/>
      <c r="N1707" s="119"/>
      <c r="O1707" s="112"/>
      <c r="P1707" s="112"/>
      <c r="Q1707" s="162"/>
      <c r="R1707" s="30"/>
      <c r="S1707" s="112"/>
      <c r="T1707" s="122"/>
      <c r="U1707" s="120"/>
      <c r="V1707" s="120"/>
      <c r="W1707" s="119"/>
      <c r="X1707" s="112"/>
      <c r="Y1707" s="112"/>
      <c r="Z1707" s="125"/>
      <c r="AA1707" s="117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4"/>
      <c r="DO1707" s="1"/>
      <c r="DP1707" s="1"/>
      <c r="DQ1707" s="1"/>
      <c r="DR1707" s="1"/>
      <c r="DS1707" s="1"/>
      <c r="DT1707" s="1"/>
    </row>
    <row r="1708" spans="1:124" ht="12.75" x14ac:dyDescent="0.2">
      <c r="A1708" s="111"/>
      <c r="B1708" s="112"/>
      <c r="C1708" s="112"/>
      <c r="D1708" s="113"/>
      <c r="E1708" s="114"/>
      <c r="F1708" s="115"/>
      <c r="G1708" s="116"/>
      <c r="H1708" s="117"/>
      <c r="I1708" s="117"/>
      <c r="J1708" s="118"/>
      <c r="K1708" s="118"/>
      <c r="L1708" s="8"/>
      <c r="M1708" s="119"/>
      <c r="N1708" s="119"/>
      <c r="O1708" s="112"/>
      <c r="P1708" s="112"/>
      <c r="Q1708" s="162"/>
      <c r="R1708" s="30"/>
      <c r="S1708" s="112"/>
      <c r="T1708" s="122"/>
      <c r="U1708" s="120"/>
      <c r="V1708" s="120"/>
      <c r="W1708" s="119"/>
      <c r="X1708" s="112"/>
      <c r="Y1708" s="112"/>
      <c r="Z1708" s="125"/>
      <c r="AA1708" s="117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4"/>
      <c r="DO1708" s="1"/>
      <c r="DP1708" s="1"/>
      <c r="DQ1708" s="1"/>
      <c r="DR1708" s="1"/>
      <c r="DS1708" s="1"/>
      <c r="DT1708" s="1"/>
    </row>
    <row r="1709" spans="1:124" ht="12.75" x14ac:dyDescent="0.2">
      <c r="A1709" s="111"/>
      <c r="B1709" s="112"/>
      <c r="C1709" s="112"/>
      <c r="D1709" s="113"/>
      <c r="E1709" s="114"/>
      <c r="F1709" s="115"/>
      <c r="G1709" s="116"/>
      <c r="H1709" s="117"/>
      <c r="I1709" s="117"/>
      <c r="J1709" s="118"/>
      <c r="K1709" s="118"/>
      <c r="L1709" s="8"/>
      <c r="M1709" s="119"/>
      <c r="N1709" s="119"/>
      <c r="O1709" s="112"/>
      <c r="P1709" s="112"/>
      <c r="Q1709" s="162"/>
      <c r="R1709" s="30"/>
      <c r="S1709" s="112"/>
      <c r="T1709" s="122"/>
      <c r="U1709" s="120"/>
      <c r="V1709" s="120"/>
      <c r="W1709" s="119"/>
      <c r="X1709" s="112"/>
      <c r="Y1709" s="112"/>
      <c r="Z1709" s="125"/>
      <c r="AA1709" s="117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4"/>
      <c r="DO1709" s="1"/>
      <c r="DP1709" s="1"/>
      <c r="DQ1709" s="1"/>
      <c r="DR1709" s="1"/>
      <c r="DS1709" s="1"/>
      <c r="DT1709" s="1"/>
    </row>
    <row r="1710" spans="1:124" ht="12.75" x14ac:dyDescent="0.2">
      <c r="A1710" s="111"/>
      <c r="B1710" s="112"/>
      <c r="C1710" s="112"/>
      <c r="D1710" s="113"/>
      <c r="E1710" s="114"/>
      <c r="F1710" s="115"/>
      <c r="G1710" s="116"/>
      <c r="H1710" s="117"/>
      <c r="I1710" s="117"/>
      <c r="J1710" s="118"/>
      <c r="K1710" s="118"/>
      <c r="L1710" s="8"/>
      <c r="M1710" s="119"/>
      <c r="N1710" s="119"/>
      <c r="O1710" s="112"/>
      <c r="P1710" s="112"/>
      <c r="Q1710" s="162"/>
      <c r="R1710" s="30"/>
      <c r="S1710" s="112"/>
      <c r="T1710" s="122"/>
      <c r="U1710" s="120"/>
      <c r="V1710" s="120"/>
      <c r="W1710" s="119"/>
      <c r="X1710" s="112"/>
      <c r="Y1710" s="112"/>
      <c r="Z1710" s="125"/>
      <c r="AA1710" s="117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4"/>
      <c r="DO1710" s="1"/>
      <c r="DP1710" s="1"/>
      <c r="DQ1710" s="1"/>
      <c r="DR1710" s="1"/>
      <c r="DS1710" s="1"/>
      <c r="DT1710" s="1"/>
    </row>
    <row r="1711" spans="1:124" ht="12.75" x14ac:dyDescent="0.2">
      <c r="A1711" s="111"/>
      <c r="B1711" s="112"/>
      <c r="C1711" s="112"/>
      <c r="D1711" s="113"/>
      <c r="E1711" s="114"/>
      <c r="F1711" s="115"/>
      <c r="G1711" s="116"/>
      <c r="H1711" s="117"/>
      <c r="I1711" s="117"/>
      <c r="J1711" s="118"/>
      <c r="K1711" s="118"/>
      <c r="L1711" s="8"/>
      <c r="M1711" s="119"/>
      <c r="N1711" s="119"/>
      <c r="O1711" s="112"/>
      <c r="P1711" s="112"/>
      <c r="Q1711" s="162"/>
      <c r="R1711" s="30"/>
      <c r="S1711" s="112"/>
      <c r="T1711" s="122"/>
      <c r="U1711" s="120"/>
      <c r="V1711" s="120"/>
      <c r="W1711" s="119"/>
      <c r="X1711" s="112"/>
      <c r="Y1711" s="112"/>
      <c r="Z1711" s="125"/>
      <c r="AA1711" s="117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4"/>
      <c r="DO1711" s="1"/>
      <c r="DP1711" s="1"/>
      <c r="DQ1711" s="1"/>
      <c r="DR1711" s="1"/>
      <c r="DS1711" s="1"/>
      <c r="DT1711" s="1"/>
    </row>
    <row r="1712" spans="1:124" ht="12.75" x14ac:dyDescent="0.2">
      <c r="A1712" s="111"/>
      <c r="B1712" s="112"/>
      <c r="C1712" s="112"/>
      <c r="D1712" s="113"/>
      <c r="E1712" s="114"/>
      <c r="F1712" s="115"/>
      <c r="G1712" s="116"/>
      <c r="H1712" s="117"/>
      <c r="I1712" s="117"/>
      <c r="J1712" s="118"/>
      <c r="K1712" s="118"/>
      <c r="L1712" s="8"/>
      <c r="M1712" s="119"/>
      <c r="N1712" s="119"/>
      <c r="O1712" s="112"/>
      <c r="P1712" s="112"/>
      <c r="Q1712" s="162"/>
      <c r="R1712" s="30"/>
      <c r="S1712" s="112"/>
      <c r="T1712" s="122"/>
      <c r="U1712" s="120"/>
      <c r="V1712" s="120"/>
      <c r="W1712" s="119"/>
      <c r="X1712" s="112"/>
      <c r="Y1712" s="112"/>
      <c r="Z1712" s="125"/>
      <c r="AA1712" s="117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4"/>
      <c r="DO1712" s="1"/>
      <c r="DP1712" s="1"/>
      <c r="DQ1712" s="1"/>
      <c r="DR1712" s="1"/>
      <c r="DS1712" s="1"/>
      <c r="DT1712" s="1"/>
    </row>
    <row r="1713" spans="1:124" ht="12.75" x14ac:dyDescent="0.2">
      <c r="A1713" s="111"/>
      <c r="B1713" s="112"/>
      <c r="C1713" s="112"/>
      <c r="D1713" s="113"/>
      <c r="E1713" s="114"/>
      <c r="F1713" s="115"/>
      <c r="G1713" s="116"/>
      <c r="H1713" s="117"/>
      <c r="I1713" s="117"/>
      <c r="J1713" s="118"/>
      <c r="K1713" s="118"/>
      <c r="L1713" s="8"/>
      <c r="M1713" s="119"/>
      <c r="N1713" s="119"/>
      <c r="O1713" s="112"/>
      <c r="P1713" s="112"/>
      <c r="Q1713" s="162"/>
      <c r="R1713" s="30"/>
      <c r="S1713" s="112"/>
      <c r="T1713" s="122"/>
      <c r="U1713" s="120"/>
      <c r="V1713" s="120"/>
      <c r="W1713" s="119"/>
      <c r="X1713" s="112"/>
      <c r="Y1713" s="112"/>
      <c r="Z1713" s="125"/>
      <c r="AA1713" s="117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4"/>
      <c r="DO1713" s="1"/>
      <c r="DP1713" s="1"/>
      <c r="DQ1713" s="1"/>
      <c r="DR1713" s="1"/>
      <c r="DS1713" s="1"/>
      <c r="DT1713" s="1"/>
    </row>
    <row r="1714" spans="1:124" ht="12.75" x14ac:dyDescent="0.2">
      <c r="A1714" s="111"/>
      <c r="B1714" s="112"/>
      <c r="C1714" s="112"/>
      <c r="D1714" s="113"/>
      <c r="E1714" s="114"/>
      <c r="F1714" s="115"/>
      <c r="G1714" s="116"/>
      <c r="H1714" s="117"/>
      <c r="I1714" s="117"/>
      <c r="J1714" s="118"/>
      <c r="K1714" s="118"/>
      <c r="L1714" s="8"/>
      <c r="M1714" s="119"/>
      <c r="N1714" s="119"/>
      <c r="O1714" s="112"/>
      <c r="P1714" s="112"/>
      <c r="Q1714" s="162"/>
      <c r="R1714" s="30"/>
      <c r="S1714" s="112"/>
      <c r="T1714" s="122"/>
      <c r="U1714" s="120"/>
      <c r="V1714" s="120"/>
      <c r="W1714" s="119"/>
      <c r="X1714" s="112"/>
      <c r="Y1714" s="112"/>
      <c r="Z1714" s="125"/>
      <c r="AA1714" s="117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4"/>
      <c r="DO1714" s="1"/>
      <c r="DP1714" s="1"/>
      <c r="DQ1714" s="1"/>
      <c r="DR1714" s="1"/>
      <c r="DS1714" s="1"/>
      <c r="DT1714" s="1"/>
    </row>
    <row r="1715" spans="1:124" ht="12.75" x14ac:dyDescent="0.2">
      <c r="A1715" s="111"/>
      <c r="B1715" s="112"/>
      <c r="C1715" s="112"/>
      <c r="D1715" s="113"/>
      <c r="E1715" s="114"/>
      <c r="F1715" s="115"/>
      <c r="G1715" s="116"/>
      <c r="H1715" s="117"/>
      <c r="I1715" s="117"/>
      <c r="J1715" s="118"/>
      <c r="K1715" s="118"/>
      <c r="L1715" s="8"/>
      <c r="M1715" s="119"/>
      <c r="N1715" s="119"/>
      <c r="O1715" s="112"/>
      <c r="P1715" s="112"/>
      <c r="Q1715" s="162"/>
      <c r="R1715" s="30"/>
      <c r="S1715" s="112"/>
      <c r="T1715" s="122"/>
      <c r="U1715" s="120"/>
      <c r="V1715" s="120"/>
      <c r="W1715" s="119"/>
      <c r="X1715" s="112"/>
      <c r="Y1715" s="112"/>
      <c r="Z1715" s="125"/>
      <c r="AA1715" s="117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4"/>
      <c r="DO1715" s="1"/>
      <c r="DP1715" s="1"/>
      <c r="DQ1715" s="1"/>
      <c r="DR1715" s="1"/>
      <c r="DS1715" s="1"/>
      <c r="DT1715" s="1"/>
    </row>
    <row r="1716" spans="1:124" ht="12.75" x14ac:dyDescent="0.2">
      <c r="A1716" s="111"/>
      <c r="B1716" s="112"/>
      <c r="C1716" s="112"/>
      <c r="D1716" s="113"/>
      <c r="E1716" s="114"/>
      <c r="F1716" s="115"/>
      <c r="G1716" s="116"/>
      <c r="H1716" s="117"/>
      <c r="I1716" s="117"/>
      <c r="J1716" s="118"/>
      <c r="K1716" s="118"/>
      <c r="L1716" s="8"/>
      <c r="M1716" s="119"/>
      <c r="N1716" s="119"/>
      <c r="O1716" s="112"/>
      <c r="P1716" s="112"/>
      <c r="Q1716" s="162"/>
      <c r="R1716" s="30"/>
      <c r="S1716" s="112"/>
      <c r="T1716" s="122"/>
      <c r="U1716" s="120"/>
      <c r="V1716" s="120"/>
      <c r="W1716" s="119"/>
      <c r="X1716" s="112"/>
      <c r="Y1716" s="112"/>
      <c r="Z1716" s="125"/>
      <c r="AA1716" s="117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4"/>
      <c r="DO1716" s="1"/>
      <c r="DP1716" s="1"/>
      <c r="DQ1716" s="1"/>
      <c r="DR1716" s="1"/>
      <c r="DS1716" s="1"/>
      <c r="DT1716" s="1"/>
    </row>
    <row r="1717" spans="1:124" ht="12.75" x14ac:dyDescent="0.2">
      <c r="A1717" s="111"/>
      <c r="B1717" s="112"/>
      <c r="C1717" s="112"/>
      <c r="D1717" s="113"/>
      <c r="E1717" s="114"/>
      <c r="F1717" s="115"/>
      <c r="G1717" s="116"/>
      <c r="H1717" s="117"/>
      <c r="I1717" s="117"/>
      <c r="J1717" s="118"/>
      <c r="K1717" s="118"/>
      <c r="L1717" s="8"/>
      <c r="M1717" s="119"/>
      <c r="N1717" s="119"/>
      <c r="O1717" s="112"/>
      <c r="P1717" s="112"/>
      <c r="Q1717" s="162"/>
      <c r="R1717" s="30"/>
      <c r="S1717" s="112"/>
      <c r="T1717" s="122"/>
      <c r="U1717" s="120"/>
      <c r="V1717" s="120"/>
      <c r="W1717" s="119"/>
      <c r="X1717" s="112"/>
      <c r="Y1717" s="112"/>
      <c r="Z1717" s="125"/>
      <c r="AA1717" s="117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4"/>
      <c r="DO1717" s="1"/>
      <c r="DP1717" s="1"/>
      <c r="DQ1717" s="1"/>
      <c r="DR1717" s="1"/>
      <c r="DS1717" s="1"/>
      <c r="DT1717" s="1"/>
    </row>
    <row r="1718" spans="1:124" ht="12.75" x14ac:dyDescent="0.2">
      <c r="A1718" s="111"/>
      <c r="B1718" s="112"/>
      <c r="C1718" s="112"/>
      <c r="D1718" s="113"/>
      <c r="E1718" s="114"/>
      <c r="F1718" s="115"/>
      <c r="G1718" s="116"/>
      <c r="H1718" s="117"/>
      <c r="I1718" s="117"/>
      <c r="J1718" s="118"/>
      <c r="K1718" s="118"/>
      <c r="L1718" s="8"/>
      <c r="M1718" s="119"/>
      <c r="N1718" s="119"/>
      <c r="O1718" s="112"/>
      <c r="P1718" s="112"/>
      <c r="Q1718" s="162"/>
      <c r="R1718" s="30"/>
      <c r="S1718" s="112"/>
      <c r="T1718" s="122"/>
      <c r="U1718" s="120"/>
      <c r="V1718" s="120"/>
      <c r="W1718" s="119"/>
      <c r="X1718" s="112"/>
      <c r="Y1718" s="112"/>
      <c r="Z1718" s="125"/>
      <c r="AA1718" s="117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4"/>
      <c r="DO1718" s="1"/>
      <c r="DP1718" s="1"/>
      <c r="DQ1718" s="1"/>
      <c r="DR1718" s="1"/>
      <c r="DS1718" s="1"/>
      <c r="DT1718" s="1"/>
    </row>
    <row r="1719" spans="1:124" ht="12.75" x14ac:dyDescent="0.2">
      <c r="A1719" s="111"/>
      <c r="B1719" s="112"/>
      <c r="C1719" s="112"/>
      <c r="D1719" s="113"/>
      <c r="E1719" s="114"/>
      <c r="F1719" s="115"/>
      <c r="G1719" s="116"/>
      <c r="H1719" s="117"/>
      <c r="I1719" s="117"/>
      <c r="J1719" s="118"/>
      <c r="K1719" s="118"/>
      <c r="L1719" s="8"/>
      <c r="M1719" s="119"/>
      <c r="N1719" s="119"/>
      <c r="O1719" s="112"/>
      <c r="P1719" s="112"/>
      <c r="Q1719" s="162"/>
      <c r="R1719" s="30"/>
      <c r="S1719" s="112"/>
      <c r="T1719" s="122"/>
      <c r="U1719" s="120"/>
      <c r="V1719" s="120"/>
      <c r="W1719" s="119"/>
      <c r="X1719" s="112"/>
      <c r="Y1719" s="112"/>
      <c r="Z1719" s="125"/>
      <c r="AA1719" s="117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4"/>
      <c r="DO1719" s="1"/>
      <c r="DP1719" s="1"/>
      <c r="DQ1719" s="1"/>
      <c r="DR1719" s="1"/>
      <c r="DS1719" s="1"/>
      <c r="DT1719" s="1"/>
    </row>
    <row r="1720" spans="1:124" ht="12.75" x14ac:dyDescent="0.2">
      <c r="A1720" s="111"/>
      <c r="B1720" s="112"/>
      <c r="C1720" s="112"/>
      <c r="D1720" s="113"/>
      <c r="E1720" s="114"/>
      <c r="F1720" s="115"/>
      <c r="G1720" s="116"/>
      <c r="H1720" s="117"/>
      <c r="I1720" s="117"/>
      <c r="J1720" s="118"/>
      <c r="K1720" s="118"/>
      <c r="L1720" s="8"/>
      <c r="M1720" s="119"/>
      <c r="N1720" s="119"/>
      <c r="O1720" s="112"/>
      <c r="P1720" s="112"/>
      <c r="Q1720" s="162"/>
      <c r="R1720" s="30"/>
      <c r="S1720" s="112"/>
      <c r="T1720" s="122"/>
      <c r="U1720" s="120"/>
      <c r="V1720" s="120"/>
      <c r="W1720" s="119"/>
      <c r="X1720" s="112"/>
      <c r="Y1720" s="112"/>
      <c r="Z1720" s="125"/>
      <c r="AA1720" s="117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4"/>
      <c r="DO1720" s="1"/>
      <c r="DP1720" s="1"/>
      <c r="DQ1720" s="1"/>
      <c r="DR1720" s="1"/>
      <c r="DS1720" s="1"/>
      <c r="DT1720" s="1"/>
    </row>
    <row r="1721" spans="1:124" ht="12.75" x14ac:dyDescent="0.2">
      <c r="A1721" s="111"/>
      <c r="B1721" s="112"/>
      <c r="C1721" s="112"/>
      <c r="D1721" s="113"/>
      <c r="E1721" s="114"/>
      <c r="F1721" s="115"/>
      <c r="G1721" s="116"/>
      <c r="H1721" s="117"/>
      <c r="I1721" s="117"/>
      <c r="J1721" s="118"/>
      <c r="K1721" s="118"/>
      <c r="L1721" s="8"/>
      <c r="M1721" s="119"/>
      <c r="N1721" s="119"/>
      <c r="O1721" s="112"/>
      <c r="P1721" s="112"/>
      <c r="Q1721" s="162"/>
      <c r="R1721" s="30"/>
      <c r="S1721" s="112"/>
      <c r="T1721" s="122"/>
      <c r="U1721" s="120"/>
      <c r="V1721" s="120"/>
      <c r="W1721" s="119"/>
      <c r="X1721" s="112"/>
      <c r="Y1721" s="112"/>
      <c r="Z1721" s="125"/>
      <c r="AA1721" s="117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4"/>
      <c r="DO1721" s="1"/>
      <c r="DP1721" s="1"/>
      <c r="DQ1721" s="1"/>
      <c r="DR1721" s="1"/>
      <c r="DS1721" s="1"/>
      <c r="DT1721" s="1"/>
    </row>
    <row r="1722" spans="1:124" ht="12.75" x14ac:dyDescent="0.2">
      <c r="A1722" s="111"/>
      <c r="B1722" s="112"/>
      <c r="C1722" s="112"/>
      <c r="D1722" s="113"/>
      <c r="E1722" s="114"/>
      <c r="F1722" s="115"/>
      <c r="G1722" s="116"/>
      <c r="H1722" s="117"/>
      <c r="I1722" s="117"/>
      <c r="J1722" s="118"/>
      <c r="K1722" s="118"/>
      <c r="L1722" s="8"/>
      <c r="M1722" s="119"/>
      <c r="N1722" s="119"/>
      <c r="O1722" s="112"/>
      <c r="P1722" s="112"/>
      <c r="Q1722" s="162"/>
      <c r="R1722" s="30"/>
      <c r="S1722" s="112"/>
      <c r="T1722" s="122"/>
      <c r="U1722" s="120"/>
      <c r="V1722" s="120"/>
      <c r="W1722" s="119"/>
      <c r="X1722" s="112"/>
      <c r="Y1722" s="112"/>
      <c r="Z1722" s="125"/>
      <c r="AA1722" s="117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4"/>
      <c r="DO1722" s="1"/>
      <c r="DP1722" s="1"/>
      <c r="DQ1722" s="1"/>
      <c r="DR1722" s="1"/>
      <c r="DS1722" s="1"/>
      <c r="DT1722" s="1"/>
    </row>
    <row r="1723" spans="1:124" ht="12.75" x14ac:dyDescent="0.2">
      <c r="A1723" s="111"/>
      <c r="B1723" s="112"/>
      <c r="C1723" s="112"/>
      <c r="D1723" s="113"/>
      <c r="E1723" s="114"/>
      <c r="F1723" s="115"/>
      <c r="G1723" s="116"/>
      <c r="H1723" s="117"/>
      <c r="I1723" s="117"/>
      <c r="J1723" s="118"/>
      <c r="K1723" s="118"/>
      <c r="L1723" s="8"/>
      <c r="M1723" s="119"/>
      <c r="N1723" s="119"/>
      <c r="O1723" s="112"/>
      <c r="P1723" s="112"/>
      <c r="Q1723" s="162"/>
      <c r="R1723" s="30"/>
      <c r="S1723" s="112"/>
      <c r="T1723" s="122"/>
      <c r="U1723" s="120"/>
      <c r="V1723" s="120"/>
      <c r="W1723" s="119"/>
      <c r="X1723" s="112"/>
      <c r="Y1723" s="112"/>
      <c r="Z1723" s="125"/>
      <c r="AA1723" s="117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4"/>
      <c r="DO1723" s="1"/>
      <c r="DP1723" s="1"/>
      <c r="DQ1723" s="1"/>
      <c r="DR1723" s="1"/>
      <c r="DS1723" s="1"/>
      <c r="DT1723" s="1"/>
    </row>
    <row r="1724" spans="1:124" ht="12.75" x14ac:dyDescent="0.2">
      <c r="A1724" s="111"/>
      <c r="B1724" s="112"/>
      <c r="C1724" s="112"/>
      <c r="D1724" s="113"/>
      <c r="E1724" s="114"/>
      <c r="F1724" s="115"/>
      <c r="G1724" s="116"/>
      <c r="H1724" s="117"/>
      <c r="I1724" s="117"/>
      <c r="J1724" s="118"/>
      <c r="K1724" s="118"/>
      <c r="L1724" s="8"/>
      <c r="M1724" s="119"/>
      <c r="N1724" s="119"/>
      <c r="O1724" s="112"/>
      <c r="P1724" s="112"/>
      <c r="Q1724" s="162"/>
      <c r="R1724" s="30"/>
      <c r="S1724" s="112"/>
      <c r="T1724" s="122"/>
      <c r="U1724" s="120"/>
      <c r="V1724" s="120"/>
      <c r="W1724" s="119"/>
      <c r="X1724" s="112"/>
      <c r="Y1724" s="112"/>
      <c r="Z1724" s="125"/>
      <c r="AA1724" s="117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4"/>
      <c r="DO1724" s="1"/>
      <c r="DP1724" s="1"/>
      <c r="DQ1724" s="1"/>
      <c r="DR1724" s="1"/>
      <c r="DS1724" s="1"/>
      <c r="DT1724" s="1"/>
    </row>
    <row r="1725" spans="1:124" ht="12.75" x14ac:dyDescent="0.2">
      <c r="A1725" s="111"/>
      <c r="B1725" s="112"/>
      <c r="C1725" s="112"/>
      <c r="D1725" s="113"/>
      <c r="E1725" s="114"/>
      <c r="F1725" s="115"/>
      <c r="G1725" s="116"/>
      <c r="H1725" s="117"/>
      <c r="I1725" s="117"/>
      <c r="J1725" s="118"/>
      <c r="K1725" s="118"/>
      <c r="L1725" s="8"/>
      <c r="M1725" s="119"/>
      <c r="N1725" s="119"/>
      <c r="O1725" s="112"/>
      <c r="P1725" s="112"/>
      <c r="Q1725" s="162"/>
      <c r="R1725" s="30"/>
      <c r="S1725" s="112"/>
      <c r="T1725" s="122"/>
      <c r="U1725" s="120"/>
      <c r="V1725" s="120"/>
      <c r="W1725" s="119"/>
      <c r="X1725" s="112"/>
      <c r="Y1725" s="112"/>
      <c r="Z1725" s="125"/>
      <c r="AA1725" s="117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4"/>
      <c r="DO1725" s="1"/>
      <c r="DP1725" s="1"/>
      <c r="DQ1725" s="1"/>
      <c r="DR1725" s="1"/>
      <c r="DS1725" s="1"/>
      <c r="DT1725" s="1"/>
    </row>
    <row r="1726" spans="1:124" ht="12.75" x14ac:dyDescent="0.2">
      <c r="A1726" s="111"/>
      <c r="B1726" s="112"/>
      <c r="C1726" s="112"/>
      <c r="D1726" s="113"/>
      <c r="E1726" s="114"/>
      <c r="F1726" s="115"/>
      <c r="G1726" s="116"/>
      <c r="H1726" s="117"/>
      <c r="I1726" s="117"/>
      <c r="J1726" s="118"/>
      <c r="K1726" s="118"/>
      <c r="L1726" s="8"/>
      <c r="M1726" s="119"/>
      <c r="N1726" s="119"/>
      <c r="O1726" s="112"/>
      <c r="P1726" s="112"/>
      <c r="Q1726" s="162"/>
      <c r="R1726" s="30"/>
      <c r="S1726" s="112"/>
      <c r="T1726" s="122"/>
      <c r="U1726" s="120"/>
      <c r="V1726" s="120"/>
      <c r="W1726" s="119"/>
      <c r="X1726" s="112"/>
      <c r="Y1726" s="112"/>
      <c r="Z1726" s="125"/>
      <c r="AA1726" s="117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4"/>
      <c r="DO1726" s="1"/>
      <c r="DP1726" s="1"/>
      <c r="DQ1726" s="1"/>
      <c r="DR1726" s="1"/>
      <c r="DS1726" s="1"/>
      <c r="DT1726" s="1"/>
    </row>
    <row r="1727" spans="1:124" ht="12.75" x14ac:dyDescent="0.2">
      <c r="A1727" s="111"/>
      <c r="B1727" s="112"/>
      <c r="C1727" s="112"/>
      <c r="D1727" s="113"/>
      <c r="E1727" s="114"/>
      <c r="F1727" s="115"/>
      <c r="G1727" s="116"/>
      <c r="H1727" s="117"/>
      <c r="I1727" s="117"/>
      <c r="J1727" s="118"/>
      <c r="K1727" s="118"/>
      <c r="L1727" s="8"/>
      <c r="M1727" s="119"/>
      <c r="N1727" s="119"/>
      <c r="O1727" s="112"/>
      <c r="P1727" s="112"/>
      <c r="Q1727" s="162"/>
      <c r="R1727" s="30"/>
      <c r="S1727" s="112"/>
      <c r="T1727" s="122"/>
      <c r="U1727" s="120"/>
      <c r="V1727" s="120"/>
      <c r="W1727" s="119"/>
      <c r="X1727" s="112"/>
      <c r="Y1727" s="112"/>
      <c r="Z1727" s="125"/>
      <c r="AA1727" s="117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4"/>
      <c r="DO1727" s="1"/>
      <c r="DP1727" s="1"/>
      <c r="DQ1727" s="1"/>
      <c r="DR1727" s="1"/>
      <c r="DS1727" s="1"/>
      <c r="DT1727" s="1"/>
    </row>
    <row r="1728" spans="1:124" ht="12.75" x14ac:dyDescent="0.2">
      <c r="A1728" s="111"/>
      <c r="B1728" s="112"/>
      <c r="C1728" s="112"/>
      <c r="D1728" s="113"/>
      <c r="E1728" s="114"/>
      <c r="F1728" s="115"/>
      <c r="G1728" s="116"/>
      <c r="H1728" s="117"/>
      <c r="I1728" s="117"/>
      <c r="J1728" s="118"/>
      <c r="K1728" s="118"/>
      <c r="L1728" s="8"/>
      <c r="M1728" s="119"/>
      <c r="N1728" s="119"/>
      <c r="O1728" s="112"/>
      <c r="P1728" s="112"/>
      <c r="Q1728" s="162"/>
      <c r="R1728" s="30"/>
      <c r="S1728" s="112"/>
      <c r="T1728" s="122"/>
      <c r="U1728" s="120"/>
      <c r="V1728" s="120"/>
      <c r="W1728" s="119"/>
      <c r="X1728" s="112"/>
      <c r="Y1728" s="112"/>
      <c r="Z1728" s="125"/>
      <c r="AA1728" s="117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4"/>
      <c r="DO1728" s="1"/>
      <c r="DP1728" s="1"/>
      <c r="DQ1728" s="1"/>
      <c r="DR1728" s="1"/>
      <c r="DS1728" s="1"/>
      <c r="DT1728" s="1"/>
    </row>
    <row r="1729" spans="1:124" ht="12.75" x14ac:dyDescent="0.2">
      <c r="A1729" s="111"/>
      <c r="B1729" s="112"/>
      <c r="C1729" s="112"/>
      <c r="D1729" s="113"/>
      <c r="E1729" s="114"/>
      <c r="F1729" s="115"/>
      <c r="G1729" s="116"/>
      <c r="H1729" s="117"/>
      <c r="I1729" s="117"/>
      <c r="J1729" s="118"/>
      <c r="K1729" s="118"/>
      <c r="L1729" s="8"/>
      <c r="M1729" s="119"/>
      <c r="N1729" s="119"/>
      <c r="O1729" s="112"/>
      <c r="P1729" s="112"/>
      <c r="Q1729" s="162"/>
      <c r="R1729" s="30"/>
      <c r="S1729" s="112"/>
      <c r="T1729" s="122"/>
      <c r="U1729" s="120"/>
      <c r="V1729" s="120"/>
      <c r="W1729" s="119"/>
      <c r="X1729" s="112"/>
      <c r="Y1729" s="112"/>
      <c r="Z1729" s="125"/>
      <c r="AA1729" s="117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4"/>
      <c r="DO1729" s="1"/>
      <c r="DP1729" s="1"/>
      <c r="DQ1729" s="1"/>
      <c r="DR1729" s="1"/>
      <c r="DS1729" s="1"/>
      <c r="DT1729" s="1"/>
    </row>
    <row r="1730" spans="1:124" ht="12.75" x14ac:dyDescent="0.2">
      <c r="A1730" s="111"/>
      <c r="B1730" s="112"/>
      <c r="C1730" s="112"/>
      <c r="D1730" s="113"/>
      <c r="E1730" s="114"/>
      <c r="F1730" s="115"/>
      <c r="G1730" s="116"/>
      <c r="H1730" s="117"/>
      <c r="I1730" s="117"/>
      <c r="J1730" s="118"/>
      <c r="K1730" s="118"/>
      <c r="L1730" s="8"/>
      <c r="M1730" s="119"/>
      <c r="N1730" s="119"/>
      <c r="O1730" s="112"/>
      <c r="P1730" s="112"/>
      <c r="Q1730" s="162"/>
      <c r="R1730" s="30"/>
      <c r="S1730" s="112"/>
      <c r="T1730" s="122"/>
      <c r="U1730" s="120"/>
      <c r="V1730" s="120"/>
      <c r="W1730" s="119"/>
      <c r="X1730" s="112"/>
      <c r="Y1730" s="112"/>
      <c r="Z1730" s="125"/>
      <c r="AA1730" s="117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4"/>
      <c r="DO1730" s="1"/>
      <c r="DP1730" s="1"/>
      <c r="DQ1730" s="1"/>
      <c r="DR1730" s="1"/>
      <c r="DS1730" s="1"/>
      <c r="DT1730" s="1"/>
    </row>
    <row r="1731" spans="1:124" ht="12.75" x14ac:dyDescent="0.2">
      <c r="A1731" s="111"/>
      <c r="B1731" s="112"/>
      <c r="C1731" s="112"/>
      <c r="D1731" s="113"/>
      <c r="E1731" s="114"/>
      <c r="F1731" s="115"/>
      <c r="G1731" s="116"/>
      <c r="H1731" s="117"/>
      <c r="I1731" s="117"/>
      <c r="J1731" s="118"/>
      <c r="K1731" s="118"/>
      <c r="L1731" s="8"/>
      <c r="M1731" s="119"/>
      <c r="N1731" s="119"/>
      <c r="O1731" s="112"/>
      <c r="P1731" s="112"/>
      <c r="Q1731" s="162"/>
      <c r="R1731" s="30"/>
      <c r="S1731" s="112"/>
      <c r="T1731" s="122"/>
      <c r="U1731" s="120"/>
      <c r="V1731" s="120"/>
      <c r="W1731" s="119"/>
      <c r="X1731" s="112"/>
      <c r="Y1731" s="112"/>
      <c r="Z1731" s="125"/>
      <c r="AA1731" s="117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4"/>
      <c r="DO1731" s="1"/>
      <c r="DP1731" s="1"/>
      <c r="DQ1731" s="1"/>
      <c r="DR1731" s="1"/>
      <c r="DS1731" s="1"/>
      <c r="DT1731" s="1"/>
    </row>
    <row r="1732" spans="1:124" ht="12.75" x14ac:dyDescent="0.2">
      <c r="A1732" s="111"/>
      <c r="B1732" s="112"/>
      <c r="C1732" s="112"/>
      <c r="D1732" s="113"/>
      <c r="E1732" s="114"/>
      <c r="F1732" s="115"/>
      <c r="G1732" s="116"/>
      <c r="H1732" s="117"/>
      <c r="I1732" s="117"/>
      <c r="J1732" s="118"/>
      <c r="K1732" s="118"/>
      <c r="L1732" s="8"/>
      <c r="M1732" s="119"/>
      <c r="N1732" s="119"/>
      <c r="O1732" s="112"/>
      <c r="P1732" s="112"/>
      <c r="Q1732" s="162"/>
      <c r="R1732" s="30"/>
      <c r="S1732" s="112"/>
      <c r="T1732" s="122"/>
      <c r="U1732" s="120"/>
      <c r="V1732" s="120"/>
      <c r="W1732" s="119"/>
      <c r="X1732" s="112"/>
      <c r="Y1732" s="112"/>
      <c r="Z1732" s="125"/>
      <c r="AA1732" s="117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4"/>
      <c r="DO1732" s="1"/>
      <c r="DP1732" s="1"/>
      <c r="DQ1732" s="1"/>
      <c r="DR1732" s="1"/>
      <c r="DS1732" s="1"/>
      <c r="DT1732" s="1"/>
    </row>
    <row r="1733" spans="1:124" ht="12.75" x14ac:dyDescent="0.2">
      <c r="A1733" s="111"/>
      <c r="B1733" s="112"/>
      <c r="C1733" s="112"/>
      <c r="D1733" s="113"/>
      <c r="E1733" s="114"/>
      <c r="F1733" s="115"/>
      <c r="G1733" s="116"/>
      <c r="H1733" s="117"/>
      <c r="I1733" s="117"/>
      <c r="J1733" s="118"/>
      <c r="K1733" s="118"/>
      <c r="L1733" s="8"/>
      <c r="M1733" s="119"/>
      <c r="N1733" s="119"/>
      <c r="O1733" s="112"/>
      <c r="P1733" s="112"/>
      <c r="Q1733" s="162"/>
      <c r="R1733" s="30"/>
      <c r="S1733" s="112"/>
      <c r="T1733" s="122"/>
      <c r="U1733" s="120"/>
      <c r="V1733" s="120"/>
      <c r="W1733" s="119"/>
      <c r="X1733" s="112"/>
      <c r="Y1733" s="112"/>
      <c r="Z1733" s="125"/>
      <c r="AA1733" s="117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4"/>
      <c r="DO1733" s="1"/>
      <c r="DP1733" s="1"/>
      <c r="DQ1733" s="1"/>
      <c r="DR1733" s="1"/>
      <c r="DS1733" s="1"/>
      <c r="DT1733" s="1"/>
    </row>
    <row r="1734" spans="1:124" ht="12.75" x14ac:dyDescent="0.2">
      <c r="A1734" s="111"/>
      <c r="B1734" s="112"/>
      <c r="C1734" s="112"/>
      <c r="D1734" s="113"/>
      <c r="E1734" s="114"/>
      <c r="F1734" s="115"/>
      <c r="G1734" s="116"/>
      <c r="H1734" s="117"/>
      <c r="I1734" s="117"/>
      <c r="J1734" s="118"/>
      <c r="K1734" s="118"/>
      <c r="L1734" s="8"/>
      <c r="M1734" s="119"/>
      <c r="N1734" s="119"/>
      <c r="O1734" s="112"/>
      <c r="P1734" s="112"/>
      <c r="Q1734" s="162"/>
      <c r="R1734" s="30"/>
      <c r="S1734" s="112"/>
      <c r="T1734" s="122"/>
      <c r="U1734" s="120"/>
      <c r="V1734" s="120"/>
      <c r="W1734" s="119"/>
      <c r="X1734" s="112"/>
      <c r="Y1734" s="112"/>
      <c r="Z1734" s="125"/>
      <c r="AA1734" s="117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4"/>
      <c r="DO1734" s="1"/>
      <c r="DP1734" s="1"/>
      <c r="DQ1734" s="1"/>
      <c r="DR1734" s="1"/>
      <c r="DS1734" s="1"/>
      <c r="DT1734" s="1"/>
    </row>
    <row r="1735" spans="1:124" ht="12.75" x14ac:dyDescent="0.2">
      <c r="A1735" s="111"/>
      <c r="B1735" s="112"/>
      <c r="C1735" s="112"/>
      <c r="D1735" s="113"/>
      <c r="E1735" s="114"/>
      <c r="F1735" s="115"/>
      <c r="G1735" s="116"/>
      <c r="H1735" s="117"/>
      <c r="I1735" s="117"/>
      <c r="J1735" s="118"/>
      <c r="K1735" s="118"/>
      <c r="L1735" s="8"/>
      <c r="M1735" s="119"/>
      <c r="N1735" s="119"/>
      <c r="O1735" s="112"/>
      <c r="P1735" s="112"/>
      <c r="Q1735" s="162"/>
      <c r="R1735" s="30"/>
      <c r="S1735" s="112"/>
      <c r="T1735" s="122"/>
      <c r="U1735" s="120"/>
      <c r="V1735" s="120"/>
      <c r="W1735" s="119"/>
      <c r="X1735" s="112"/>
      <c r="Y1735" s="112"/>
      <c r="Z1735" s="125"/>
      <c r="AA1735" s="117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4"/>
      <c r="DO1735" s="1"/>
      <c r="DP1735" s="1"/>
      <c r="DQ1735" s="1"/>
      <c r="DR1735" s="1"/>
      <c r="DS1735" s="1"/>
      <c r="DT1735" s="1"/>
    </row>
    <row r="1736" spans="1:124" ht="12.75" x14ac:dyDescent="0.2">
      <c r="A1736" s="111"/>
      <c r="B1736" s="112"/>
      <c r="C1736" s="112"/>
      <c r="D1736" s="113"/>
      <c r="E1736" s="114"/>
      <c r="F1736" s="115"/>
      <c r="G1736" s="116"/>
      <c r="H1736" s="117"/>
      <c r="I1736" s="117"/>
      <c r="J1736" s="118"/>
      <c r="K1736" s="118"/>
      <c r="L1736" s="8"/>
      <c r="M1736" s="119"/>
      <c r="N1736" s="119"/>
      <c r="O1736" s="112"/>
      <c r="P1736" s="112"/>
      <c r="Q1736" s="162"/>
      <c r="R1736" s="30"/>
      <c r="S1736" s="112"/>
      <c r="T1736" s="122"/>
      <c r="U1736" s="120"/>
      <c r="V1736" s="120"/>
      <c r="W1736" s="119"/>
      <c r="X1736" s="112"/>
      <c r="Y1736" s="112"/>
      <c r="Z1736" s="125"/>
      <c r="AA1736" s="117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4"/>
      <c r="DO1736" s="1"/>
      <c r="DP1736" s="1"/>
      <c r="DQ1736" s="1"/>
      <c r="DR1736" s="1"/>
      <c r="DS1736" s="1"/>
      <c r="DT1736" s="1"/>
    </row>
    <row r="1737" spans="1:124" ht="12.75" x14ac:dyDescent="0.2">
      <c r="A1737" s="111"/>
      <c r="B1737" s="112"/>
      <c r="C1737" s="112"/>
      <c r="D1737" s="113"/>
      <c r="E1737" s="114"/>
      <c r="F1737" s="115"/>
      <c r="G1737" s="116"/>
      <c r="H1737" s="117"/>
      <c r="I1737" s="117"/>
      <c r="J1737" s="118"/>
      <c r="K1737" s="118"/>
      <c r="L1737" s="8"/>
      <c r="M1737" s="119"/>
      <c r="N1737" s="119"/>
      <c r="O1737" s="112"/>
      <c r="P1737" s="112"/>
      <c r="Q1737" s="162"/>
      <c r="R1737" s="30"/>
      <c r="S1737" s="112"/>
      <c r="T1737" s="122"/>
      <c r="U1737" s="120"/>
      <c r="V1737" s="120"/>
      <c r="W1737" s="119"/>
      <c r="X1737" s="112"/>
      <c r="Y1737" s="112"/>
      <c r="Z1737" s="125"/>
      <c r="AA1737" s="117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4"/>
      <c r="DO1737" s="1"/>
      <c r="DP1737" s="1"/>
      <c r="DQ1737" s="1"/>
      <c r="DR1737" s="1"/>
      <c r="DS1737" s="1"/>
      <c r="DT1737" s="1"/>
    </row>
    <row r="1738" spans="1:124" ht="12.75" x14ac:dyDescent="0.2">
      <c r="A1738" s="111"/>
      <c r="B1738" s="112"/>
      <c r="C1738" s="112"/>
      <c r="D1738" s="113"/>
      <c r="E1738" s="114"/>
      <c r="F1738" s="115"/>
      <c r="G1738" s="116"/>
      <c r="H1738" s="117"/>
      <c r="I1738" s="117"/>
      <c r="J1738" s="118"/>
      <c r="K1738" s="118"/>
      <c r="L1738" s="8"/>
      <c r="M1738" s="119"/>
      <c r="N1738" s="119"/>
      <c r="O1738" s="112"/>
      <c r="P1738" s="112"/>
      <c r="Q1738" s="162"/>
      <c r="R1738" s="30"/>
      <c r="S1738" s="112"/>
      <c r="T1738" s="122"/>
      <c r="U1738" s="120"/>
      <c r="V1738" s="120"/>
      <c r="W1738" s="119"/>
      <c r="X1738" s="112"/>
      <c r="Y1738" s="112"/>
      <c r="Z1738" s="125"/>
      <c r="AA1738" s="117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4"/>
      <c r="DO1738" s="1"/>
      <c r="DP1738" s="1"/>
      <c r="DQ1738" s="1"/>
      <c r="DR1738" s="1"/>
      <c r="DS1738" s="1"/>
      <c r="DT1738" s="1"/>
    </row>
    <row r="1739" spans="1:124" ht="12.75" x14ac:dyDescent="0.2">
      <c r="A1739" s="111"/>
      <c r="B1739" s="112"/>
      <c r="C1739" s="112"/>
      <c r="D1739" s="113"/>
      <c r="E1739" s="114"/>
      <c r="F1739" s="115"/>
      <c r="G1739" s="116"/>
      <c r="H1739" s="117"/>
      <c r="I1739" s="117"/>
      <c r="J1739" s="118"/>
      <c r="K1739" s="118"/>
      <c r="L1739" s="8"/>
      <c r="M1739" s="119"/>
      <c r="N1739" s="119"/>
      <c r="O1739" s="112"/>
      <c r="P1739" s="112"/>
      <c r="Q1739" s="162"/>
      <c r="R1739" s="30"/>
      <c r="S1739" s="112"/>
      <c r="T1739" s="122"/>
      <c r="U1739" s="120"/>
      <c r="V1739" s="120"/>
      <c r="W1739" s="119"/>
      <c r="X1739" s="112"/>
      <c r="Y1739" s="112"/>
      <c r="Z1739" s="125"/>
      <c r="AA1739" s="117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4"/>
      <c r="DO1739" s="1"/>
      <c r="DP1739" s="1"/>
      <c r="DQ1739" s="1"/>
      <c r="DR1739" s="1"/>
      <c r="DS1739" s="1"/>
      <c r="DT1739" s="1"/>
    </row>
    <row r="1740" spans="1:124" ht="12.75" x14ac:dyDescent="0.2">
      <c r="A1740" s="111"/>
      <c r="B1740" s="112"/>
      <c r="C1740" s="112"/>
      <c r="D1740" s="113"/>
      <c r="E1740" s="114"/>
      <c r="F1740" s="115"/>
      <c r="G1740" s="116"/>
      <c r="H1740" s="117"/>
      <c r="I1740" s="117"/>
      <c r="J1740" s="118"/>
      <c r="K1740" s="118"/>
      <c r="L1740" s="8"/>
      <c r="M1740" s="119"/>
      <c r="N1740" s="119"/>
      <c r="O1740" s="112"/>
      <c r="P1740" s="112"/>
      <c r="Q1740" s="162"/>
      <c r="R1740" s="30"/>
      <c r="S1740" s="112"/>
      <c r="T1740" s="122"/>
      <c r="U1740" s="120"/>
      <c r="V1740" s="120"/>
      <c r="W1740" s="119"/>
      <c r="X1740" s="112"/>
      <c r="Y1740" s="112"/>
      <c r="Z1740" s="125"/>
      <c r="AA1740" s="117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4"/>
      <c r="DO1740" s="1"/>
      <c r="DP1740" s="1"/>
      <c r="DQ1740" s="1"/>
      <c r="DR1740" s="1"/>
      <c r="DS1740" s="1"/>
      <c r="DT1740" s="1"/>
    </row>
    <row r="1741" spans="1:124" ht="12.75" x14ac:dyDescent="0.2">
      <c r="A1741" s="111"/>
      <c r="B1741" s="112"/>
      <c r="C1741" s="112"/>
      <c r="D1741" s="113"/>
      <c r="E1741" s="114"/>
      <c r="F1741" s="115"/>
      <c r="G1741" s="116"/>
      <c r="H1741" s="117"/>
      <c r="I1741" s="117"/>
      <c r="J1741" s="118"/>
      <c r="K1741" s="118"/>
      <c r="L1741" s="8"/>
      <c r="M1741" s="119"/>
      <c r="N1741" s="119"/>
      <c r="O1741" s="112"/>
      <c r="P1741" s="112"/>
      <c r="Q1741" s="162"/>
      <c r="R1741" s="30"/>
      <c r="S1741" s="112"/>
      <c r="T1741" s="122"/>
      <c r="U1741" s="120"/>
      <c r="V1741" s="120"/>
      <c r="W1741" s="119"/>
      <c r="X1741" s="112"/>
      <c r="Y1741" s="112"/>
      <c r="Z1741" s="125"/>
      <c r="AA1741" s="117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4"/>
      <c r="DO1741" s="1"/>
      <c r="DP1741" s="1"/>
      <c r="DQ1741" s="1"/>
      <c r="DR1741" s="1"/>
      <c r="DS1741" s="1"/>
      <c r="DT1741" s="1"/>
    </row>
    <row r="1742" spans="1:124" ht="12.75" x14ac:dyDescent="0.2">
      <c r="A1742" s="111"/>
      <c r="B1742" s="112"/>
      <c r="C1742" s="112"/>
      <c r="D1742" s="113"/>
      <c r="E1742" s="114"/>
      <c r="F1742" s="115"/>
      <c r="G1742" s="116"/>
      <c r="H1742" s="117"/>
      <c r="I1742" s="117"/>
      <c r="J1742" s="118"/>
      <c r="K1742" s="118"/>
      <c r="L1742" s="8"/>
      <c r="M1742" s="119"/>
      <c r="N1742" s="119"/>
      <c r="O1742" s="112"/>
      <c r="P1742" s="112"/>
      <c r="Q1742" s="162"/>
      <c r="R1742" s="30"/>
      <c r="S1742" s="112"/>
      <c r="T1742" s="122"/>
      <c r="U1742" s="120"/>
      <c r="V1742" s="120"/>
      <c r="W1742" s="119"/>
      <c r="X1742" s="112"/>
      <c r="Y1742" s="112"/>
      <c r="Z1742" s="125"/>
      <c r="AA1742" s="117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4"/>
      <c r="DO1742" s="1"/>
      <c r="DP1742" s="1"/>
      <c r="DQ1742" s="1"/>
      <c r="DR1742" s="1"/>
      <c r="DS1742" s="1"/>
      <c r="DT1742" s="1"/>
    </row>
    <row r="1743" spans="1:124" ht="12.75" x14ac:dyDescent="0.2">
      <c r="A1743" s="111"/>
      <c r="B1743" s="112"/>
      <c r="C1743" s="112"/>
      <c r="D1743" s="113"/>
      <c r="E1743" s="114"/>
      <c r="F1743" s="115"/>
      <c r="G1743" s="116"/>
      <c r="H1743" s="117"/>
      <c r="I1743" s="117"/>
      <c r="J1743" s="118"/>
      <c r="K1743" s="118"/>
      <c r="L1743" s="8"/>
      <c r="M1743" s="119"/>
      <c r="N1743" s="119"/>
      <c r="O1743" s="112"/>
      <c r="P1743" s="112"/>
      <c r="Q1743" s="162"/>
      <c r="R1743" s="30"/>
      <c r="S1743" s="112"/>
      <c r="T1743" s="122"/>
      <c r="U1743" s="120"/>
      <c r="V1743" s="120"/>
      <c r="W1743" s="119"/>
      <c r="X1743" s="112"/>
      <c r="Y1743" s="112"/>
      <c r="Z1743" s="125"/>
      <c r="AA1743" s="117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4"/>
      <c r="DO1743" s="1"/>
      <c r="DP1743" s="1"/>
      <c r="DQ1743" s="1"/>
      <c r="DR1743" s="1"/>
      <c r="DS1743" s="1"/>
      <c r="DT1743" s="1"/>
    </row>
    <row r="1744" spans="1:124" ht="12.75" x14ac:dyDescent="0.2">
      <c r="A1744" s="111"/>
      <c r="B1744" s="112"/>
      <c r="C1744" s="112"/>
      <c r="D1744" s="113"/>
      <c r="E1744" s="114"/>
      <c r="F1744" s="115"/>
      <c r="G1744" s="116"/>
      <c r="H1744" s="117"/>
      <c r="I1744" s="117"/>
      <c r="J1744" s="118"/>
      <c r="K1744" s="118"/>
      <c r="L1744" s="8"/>
      <c r="M1744" s="119"/>
      <c r="N1744" s="119"/>
      <c r="O1744" s="112"/>
      <c r="P1744" s="112"/>
      <c r="Q1744" s="162"/>
      <c r="R1744" s="30"/>
      <c r="S1744" s="112"/>
      <c r="T1744" s="122"/>
      <c r="U1744" s="120"/>
      <c r="V1744" s="120"/>
      <c r="W1744" s="119"/>
      <c r="X1744" s="112"/>
      <c r="Y1744" s="112"/>
      <c r="Z1744" s="125"/>
      <c r="AA1744" s="117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4"/>
      <c r="DO1744" s="1"/>
      <c r="DP1744" s="1"/>
      <c r="DQ1744" s="1"/>
      <c r="DR1744" s="1"/>
      <c r="DS1744" s="1"/>
      <c r="DT1744" s="1"/>
    </row>
    <row r="1745" spans="1:124" ht="12.75" x14ac:dyDescent="0.2">
      <c r="A1745" s="111"/>
      <c r="B1745" s="112"/>
      <c r="C1745" s="112"/>
      <c r="D1745" s="113"/>
      <c r="E1745" s="114"/>
      <c r="F1745" s="115"/>
      <c r="G1745" s="116"/>
      <c r="H1745" s="117"/>
      <c r="I1745" s="117"/>
      <c r="J1745" s="118"/>
      <c r="K1745" s="118"/>
      <c r="L1745" s="8"/>
      <c r="M1745" s="119"/>
      <c r="N1745" s="119"/>
      <c r="O1745" s="112"/>
      <c r="P1745" s="112"/>
      <c r="Q1745" s="162"/>
      <c r="R1745" s="30"/>
      <c r="S1745" s="112"/>
      <c r="T1745" s="122"/>
      <c r="U1745" s="120"/>
      <c r="V1745" s="120"/>
      <c r="W1745" s="119"/>
      <c r="X1745" s="112"/>
      <c r="Y1745" s="112"/>
      <c r="Z1745" s="125"/>
      <c r="AA1745" s="117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4"/>
      <c r="DO1745" s="1"/>
      <c r="DP1745" s="1"/>
      <c r="DQ1745" s="1"/>
      <c r="DR1745" s="1"/>
      <c r="DS1745" s="1"/>
      <c r="DT1745" s="1"/>
    </row>
    <row r="1746" spans="1:124" ht="12.75" x14ac:dyDescent="0.2">
      <c r="A1746" s="111"/>
      <c r="B1746" s="112"/>
      <c r="C1746" s="112"/>
      <c r="D1746" s="113"/>
      <c r="E1746" s="114"/>
      <c r="F1746" s="115"/>
      <c r="G1746" s="116"/>
      <c r="H1746" s="117"/>
      <c r="I1746" s="117"/>
      <c r="J1746" s="118"/>
      <c r="K1746" s="118"/>
      <c r="L1746" s="8"/>
      <c r="M1746" s="119"/>
      <c r="N1746" s="119"/>
      <c r="O1746" s="112"/>
      <c r="P1746" s="112"/>
      <c r="Q1746" s="162"/>
      <c r="R1746" s="30"/>
      <c r="S1746" s="112"/>
      <c r="T1746" s="122"/>
      <c r="U1746" s="120"/>
      <c r="V1746" s="120"/>
      <c r="W1746" s="119"/>
      <c r="X1746" s="112"/>
      <c r="Y1746" s="112"/>
      <c r="Z1746" s="125"/>
      <c r="AA1746" s="117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4"/>
      <c r="DO1746" s="1"/>
      <c r="DP1746" s="1"/>
      <c r="DQ1746" s="1"/>
      <c r="DR1746" s="1"/>
      <c r="DS1746" s="1"/>
      <c r="DT1746" s="1"/>
    </row>
    <row r="1747" spans="1:124" ht="12.75" x14ac:dyDescent="0.2">
      <c r="A1747" s="111"/>
      <c r="B1747" s="112"/>
      <c r="C1747" s="112"/>
      <c r="D1747" s="113"/>
      <c r="E1747" s="114"/>
      <c r="F1747" s="115"/>
      <c r="G1747" s="116"/>
      <c r="H1747" s="117"/>
      <c r="I1747" s="117"/>
      <c r="J1747" s="118"/>
      <c r="K1747" s="118"/>
      <c r="L1747" s="8"/>
      <c r="M1747" s="119"/>
      <c r="N1747" s="119"/>
      <c r="O1747" s="112"/>
      <c r="P1747" s="112"/>
      <c r="Q1747" s="162"/>
      <c r="R1747" s="30"/>
      <c r="S1747" s="112"/>
      <c r="T1747" s="122"/>
      <c r="U1747" s="120"/>
      <c r="V1747" s="120"/>
      <c r="W1747" s="119"/>
      <c r="X1747" s="112"/>
      <c r="Y1747" s="112"/>
      <c r="Z1747" s="125"/>
      <c r="AA1747" s="117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4"/>
      <c r="DO1747" s="1"/>
      <c r="DP1747" s="1"/>
      <c r="DQ1747" s="1"/>
      <c r="DR1747" s="1"/>
      <c r="DS1747" s="1"/>
      <c r="DT1747" s="1"/>
    </row>
    <row r="1748" spans="1:124" ht="12.75" x14ac:dyDescent="0.2">
      <c r="A1748" s="111"/>
      <c r="B1748" s="112"/>
      <c r="C1748" s="112"/>
      <c r="D1748" s="113"/>
      <c r="E1748" s="114"/>
      <c r="F1748" s="115"/>
      <c r="G1748" s="116"/>
      <c r="H1748" s="117"/>
      <c r="I1748" s="117"/>
      <c r="J1748" s="118"/>
      <c r="K1748" s="118"/>
      <c r="L1748" s="8"/>
      <c r="M1748" s="119"/>
      <c r="N1748" s="119"/>
      <c r="O1748" s="112"/>
      <c r="P1748" s="112"/>
      <c r="Q1748" s="162"/>
      <c r="R1748" s="30"/>
      <c r="S1748" s="112"/>
      <c r="T1748" s="122"/>
      <c r="U1748" s="120"/>
      <c r="V1748" s="120"/>
      <c r="W1748" s="119"/>
      <c r="X1748" s="112"/>
      <c r="Y1748" s="112"/>
      <c r="Z1748" s="125"/>
      <c r="AA1748" s="117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4"/>
      <c r="DO1748" s="1"/>
      <c r="DP1748" s="1"/>
      <c r="DQ1748" s="1"/>
      <c r="DR1748" s="1"/>
      <c r="DS1748" s="1"/>
      <c r="DT1748" s="1"/>
    </row>
    <row r="1749" spans="1:124" ht="12.75" x14ac:dyDescent="0.2">
      <c r="A1749" s="111"/>
      <c r="B1749" s="112"/>
      <c r="C1749" s="112"/>
      <c r="D1749" s="113"/>
      <c r="E1749" s="114"/>
      <c r="F1749" s="115"/>
      <c r="G1749" s="116"/>
      <c r="H1749" s="117"/>
      <c r="I1749" s="117"/>
      <c r="J1749" s="118"/>
      <c r="K1749" s="118"/>
      <c r="L1749" s="8"/>
      <c r="M1749" s="119"/>
      <c r="N1749" s="119"/>
      <c r="O1749" s="112"/>
      <c r="P1749" s="112"/>
      <c r="Q1749" s="162"/>
      <c r="R1749" s="30"/>
      <c r="S1749" s="112"/>
      <c r="T1749" s="122"/>
      <c r="U1749" s="120"/>
      <c r="V1749" s="120"/>
      <c r="W1749" s="119"/>
      <c r="X1749" s="112"/>
      <c r="Y1749" s="112"/>
      <c r="Z1749" s="125"/>
      <c r="AA1749" s="117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4"/>
      <c r="DO1749" s="1"/>
      <c r="DP1749" s="1"/>
      <c r="DQ1749" s="1"/>
      <c r="DR1749" s="1"/>
      <c r="DS1749" s="1"/>
      <c r="DT1749" s="1"/>
    </row>
    <row r="1750" spans="1:124" ht="12.75" x14ac:dyDescent="0.2">
      <c r="A1750" s="111"/>
      <c r="B1750" s="112"/>
      <c r="C1750" s="112"/>
      <c r="D1750" s="113"/>
      <c r="E1750" s="114"/>
      <c r="F1750" s="115"/>
      <c r="G1750" s="116"/>
      <c r="H1750" s="117"/>
      <c r="I1750" s="117"/>
      <c r="J1750" s="118"/>
      <c r="K1750" s="118"/>
      <c r="L1750" s="8"/>
      <c r="M1750" s="119"/>
      <c r="N1750" s="119"/>
      <c r="O1750" s="112"/>
      <c r="P1750" s="112"/>
      <c r="Q1750" s="162"/>
      <c r="R1750" s="30"/>
      <c r="S1750" s="112"/>
      <c r="T1750" s="122"/>
      <c r="U1750" s="120"/>
      <c r="V1750" s="120"/>
      <c r="W1750" s="119"/>
      <c r="X1750" s="112"/>
      <c r="Y1750" s="112"/>
      <c r="Z1750" s="125"/>
      <c r="AA1750" s="117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4"/>
      <c r="DO1750" s="1"/>
      <c r="DP1750" s="1"/>
      <c r="DQ1750" s="1"/>
      <c r="DR1750" s="1"/>
      <c r="DS1750" s="1"/>
      <c r="DT1750" s="1"/>
    </row>
    <row r="1751" spans="1:124" ht="12.75" x14ac:dyDescent="0.2">
      <c r="A1751" s="111"/>
      <c r="B1751" s="112"/>
      <c r="C1751" s="112"/>
      <c r="D1751" s="113"/>
      <c r="E1751" s="114"/>
      <c r="F1751" s="115"/>
      <c r="G1751" s="116"/>
      <c r="H1751" s="117"/>
      <c r="I1751" s="117"/>
      <c r="J1751" s="118"/>
      <c r="K1751" s="118"/>
      <c r="L1751" s="8"/>
      <c r="M1751" s="119"/>
      <c r="N1751" s="119"/>
      <c r="O1751" s="112"/>
      <c r="P1751" s="112"/>
      <c r="Q1751" s="162"/>
      <c r="R1751" s="30"/>
      <c r="S1751" s="112"/>
      <c r="T1751" s="122"/>
      <c r="U1751" s="120"/>
      <c r="V1751" s="120"/>
      <c r="W1751" s="119"/>
      <c r="X1751" s="112"/>
      <c r="Y1751" s="112"/>
      <c r="Z1751" s="125"/>
      <c r="AA1751" s="117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4"/>
      <c r="DO1751" s="1"/>
      <c r="DP1751" s="1"/>
      <c r="DQ1751" s="1"/>
      <c r="DR1751" s="1"/>
      <c r="DS1751" s="1"/>
      <c r="DT1751" s="1"/>
    </row>
    <row r="1752" spans="1:124" ht="12.75" x14ac:dyDescent="0.2">
      <c r="A1752" s="111"/>
      <c r="B1752" s="112"/>
      <c r="C1752" s="112"/>
      <c r="D1752" s="113"/>
      <c r="E1752" s="114"/>
      <c r="F1752" s="115"/>
      <c r="G1752" s="116"/>
      <c r="H1752" s="117"/>
      <c r="I1752" s="117"/>
      <c r="J1752" s="118"/>
      <c r="K1752" s="118"/>
      <c r="L1752" s="8"/>
      <c r="M1752" s="119"/>
      <c r="N1752" s="119"/>
      <c r="O1752" s="112"/>
      <c r="P1752" s="112"/>
      <c r="Q1752" s="162"/>
      <c r="R1752" s="30"/>
      <c r="S1752" s="112"/>
      <c r="T1752" s="122"/>
      <c r="U1752" s="120"/>
      <c r="V1752" s="120"/>
      <c r="W1752" s="119"/>
      <c r="X1752" s="112"/>
      <c r="Y1752" s="112"/>
      <c r="Z1752" s="125"/>
      <c r="AA1752" s="117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4"/>
      <c r="DO1752" s="1"/>
      <c r="DP1752" s="1"/>
      <c r="DQ1752" s="1"/>
      <c r="DR1752" s="1"/>
      <c r="DS1752" s="1"/>
      <c r="DT1752" s="1"/>
    </row>
    <row r="1753" spans="1:124" ht="12.75" x14ac:dyDescent="0.2">
      <c r="A1753" s="111"/>
      <c r="B1753" s="112"/>
      <c r="C1753" s="112"/>
      <c r="D1753" s="113"/>
      <c r="E1753" s="114"/>
      <c r="F1753" s="115"/>
      <c r="G1753" s="116"/>
      <c r="H1753" s="117"/>
      <c r="I1753" s="117"/>
      <c r="J1753" s="118"/>
      <c r="K1753" s="118"/>
      <c r="L1753" s="8"/>
      <c r="M1753" s="119"/>
      <c r="N1753" s="119"/>
      <c r="O1753" s="112"/>
      <c r="P1753" s="112"/>
      <c r="Q1753" s="162"/>
      <c r="R1753" s="30"/>
      <c r="S1753" s="112"/>
      <c r="T1753" s="122"/>
      <c r="U1753" s="120"/>
      <c r="V1753" s="120"/>
      <c r="W1753" s="119"/>
      <c r="X1753" s="112"/>
      <c r="Y1753" s="112"/>
      <c r="Z1753" s="125"/>
      <c r="AA1753" s="117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4"/>
      <c r="DO1753" s="1"/>
      <c r="DP1753" s="1"/>
      <c r="DQ1753" s="1"/>
      <c r="DR1753" s="1"/>
      <c r="DS1753" s="1"/>
      <c r="DT1753" s="1"/>
    </row>
    <row r="1754" spans="1:124" ht="12.75" x14ac:dyDescent="0.2">
      <c r="A1754" s="111"/>
      <c r="B1754" s="112"/>
      <c r="C1754" s="112"/>
      <c r="D1754" s="113"/>
      <c r="E1754" s="114"/>
      <c r="F1754" s="115"/>
      <c r="G1754" s="116"/>
      <c r="H1754" s="117"/>
      <c r="I1754" s="117"/>
      <c r="J1754" s="118"/>
      <c r="K1754" s="118"/>
      <c r="L1754" s="8"/>
      <c r="M1754" s="119"/>
      <c r="N1754" s="119"/>
      <c r="O1754" s="112"/>
      <c r="P1754" s="112"/>
      <c r="Q1754" s="162"/>
      <c r="R1754" s="30"/>
      <c r="S1754" s="112"/>
      <c r="T1754" s="122"/>
      <c r="U1754" s="120"/>
      <c r="V1754" s="120"/>
      <c r="W1754" s="119"/>
      <c r="X1754" s="112"/>
      <c r="Y1754" s="112"/>
      <c r="Z1754" s="125"/>
      <c r="AA1754" s="117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4"/>
      <c r="DO1754" s="1"/>
      <c r="DP1754" s="1"/>
      <c r="DQ1754" s="1"/>
      <c r="DR1754" s="1"/>
      <c r="DS1754" s="1"/>
      <c r="DT1754" s="1"/>
    </row>
    <row r="1755" spans="1:124" ht="12.75" x14ac:dyDescent="0.2">
      <c r="A1755" s="111"/>
      <c r="B1755" s="112"/>
      <c r="C1755" s="112"/>
      <c r="D1755" s="113"/>
      <c r="E1755" s="114"/>
      <c r="F1755" s="115"/>
      <c r="G1755" s="116"/>
      <c r="H1755" s="117"/>
      <c r="I1755" s="117"/>
      <c r="J1755" s="118"/>
      <c r="K1755" s="118"/>
      <c r="L1755" s="8"/>
      <c r="M1755" s="119"/>
      <c r="N1755" s="119"/>
      <c r="O1755" s="112"/>
      <c r="P1755" s="112"/>
      <c r="Q1755" s="162"/>
      <c r="R1755" s="30"/>
      <c r="S1755" s="112"/>
      <c r="T1755" s="122"/>
      <c r="U1755" s="120"/>
      <c r="V1755" s="120"/>
      <c r="W1755" s="119"/>
      <c r="X1755" s="112"/>
      <c r="Y1755" s="112"/>
      <c r="Z1755" s="125"/>
      <c r="AA1755" s="117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4"/>
      <c r="DO1755" s="1"/>
      <c r="DP1755" s="1"/>
      <c r="DQ1755" s="1"/>
      <c r="DR1755" s="1"/>
      <c r="DS1755" s="1"/>
      <c r="DT1755" s="1"/>
    </row>
    <row r="1756" spans="1:124" ht="12.75" x14ac:dyDescent="0.2">
      <c r="A1756" s="111"/>
      <c r="B1756" s="112"/>
      <c r="C1756" s="112"/>
      <c r="D1756" s="113"/>
      <c r="E1756" s="114"/>
      <c r="F1756" s="115"/>
      <c r="G1756" s="116"/>
      <c r="H1756" s="117"/>
      <c r="I1756" s="117"/>
      <c r="J1756" s="118"/>
      <c r="K1756" s="118"/>
      <c r="L1756" s="8"/>
      <c r="M1756" s="119"/>
      <c r="N1756" s="119"/>
      <c r="O1756" s="112"/>
      <c r="P1756" s="112"/>
      <c r="Q1756" s="162"/>
      <c r="R1756" s="30"/>
      <c r="S1756" s="112"/>
      <c r="T1756" s="122"/>
      <c r="U1756" s="120"/>
      <c r="V1756" s="120"/>
      <c r="W1756" s="119"/>
      <c r="X1756" s="112"/>
      <c r="Y1756" s="112"/>
      <c r="Z1756" s="125"/>
      <c r="AA1756" s="117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4"/>
      <c r="DO1756" s="1"/>
      <c r="DP1756" s="1"/>
      <c r="DQ1756" s="1"/>
      <c r="DR1756" s="1"/>
      <c r="DS1756" s="1"/>
      <c r="DT1756" s="1"/>
    </row>
    <row r="1757" spans="1:124" ht="12.75" x14ac:dyDescent="0.2">
      <c r="A1757" s="111"/>
      <c r="B1757" s="112"/>
      <c r="C1757" s="112"/>
      <c r="D1757" s="113"/>
      <c r="E1757" s="114"/>
      <c r="F1757" s="115"/>
      <c r="G1757" s="116"/>
      <c r="H1757" s="117"/>
      <c r="I1757" s="117"/>
      <c r="J1757" s="118"/>
      <c r="K1757" s="118"/>
      <c r="L1757" s="8"/>
      <c r="M1757" s="119"/>
      <c r="N1757" s="119"/>
      <c r="O1757" s="112"/>
      <c r="P1757" s="112"/>
      <c r="Q1757" s="162"/>
      <c r="R1757" s="30"/>
      <c r="S1757" s="112"/>
      <c r="T1757" s="122"/>
      <c r="U1757" s="120"/>
      <c r="V1757" s="120"/>
      <c r="W1757" s="119"/>
      <c r="X1757" s="112"/>
      <c r="Y1757" s="112"/>
      <c r="Z1757" s="125"/>
      <c r="AA1757" s="117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4"/>
      <c r="DO1757" s="1"/>
      <c r="DP1757" s="1"/>
      <c r="DQ1757" s="1"/>
      <c r="DR1757" s="1"/>
      <c r="DS1757" s="1"/>
      <c r="DT1757" s="1"/>
    </row>
    <row r="1758" spans="1:124" ht="12.75" x14ac:dyDescent="0.2">
      <c r="A1758" s="111"/>
      <c r="B1758" s="112"/>
      <c r="C1758" s="112"/>
      <c r="D1758" s="113"/>
      <c r="E1758" s="114"/>
      <c r="F1758" s="115"/>
      <c r="G1758" s="116"/>
      <c r="H1758" s="117"/>
      <c r="I1758" s="117"/>
      <c r="J1758" s="118"/>
      <c r="K1758" s="118"/>
      <c r="L1758" s="8"/>
      <c r="M1758" s="119"/>
      <c r="N1758" s="119"/>
      <c r="O1758" s="112"/>
      <c r="P1758" s="112"/>
      <c r="Q1758" s="162"/>
      <c r="R1758" s="30"/>
      <c r="S1758" s="112"/>
      <c r="T1758" s="122"/>
      <c r="U1758" s="120"/>
      <c r="V1758" s="120"/>
      <c r="W1758" s="119"/>
      <c r="X1758" s="112"/>
      <c r="Y1758" s="112"/>
      <c r="Z1758" s="125"/>
      <c r="AA1758" s="117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4"/>
      <c r="DO1758" s="1"/>
      <c r="DP1758" s="1"/>
      <c r="DQ1758" s="1"/>
      <c r="DR1758" s="1"/>
      <c r="DS1758" s="1"/>
      <c r="DT1758" s="1"/>
    </row>
    <row r="1759" spans="1:124" ht="12.75" x14ac:dyDescent="0.2">
      <c r="A1759" s="111"/>
      <c r="B1759" s="112"/>
      <c r="C1759" s="112"/>
      <c r="D1759" s="113"/>
      <c r="E1759" s="114"/>
      <c r="F1759" s="115"/>
      <c r="G1759" s="116"/>
      <c r="H1759" s="117"/>
      <c r="I1759" s="117"/>
      <c r="J1759" s="118"/>
      <c r="K1759" s="118"/>
      <c r="L1759" s="8"/>
      <c r="M1759" s="119"/>
      <c r="N1759" s="119"/>
      <c r="O1759" s="112"/>
      <c r="P1759" s="112"/>
      <c r="Q1759" s="162"/>
      <c r="R1759" s="30"/>
      <c r="S1759" s="112"/>
      <c r="T1759" s="122"/>
      <c r="U1759" s="120"/>
      <c r="V1759" s="120"/>
      <c r="W1759" s="119"/>
      <c r="X1759" s="112"/>
      <c r="Y1759" s="112"/>
      <c r="Z1759" s="125"/>
      <c r="AA1759" s="117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4"/>
      <c r="DO1759" s="1"/>
      <c r="DP1759" s="1"/>
      <c r="DQ1759" s="1"/>
      <c r="DR1759" s="1"/>
      <c r="DS1759" s="1"/>
      <c r="DT1759" s="1"/>
    </row>
    <row r="1760" spans="1:124" ht="12.75" x14ac:dyDescent="0.2">
      <c r="A1760" s="111"/>
      <c r="B1760" s="112"/>
      <c r="C1760" s="112"/>
      <c r="D1760" s="113"/>
      <c r="E1760" s="114"/>
      <c r="F1760" s="115"/>
      <c r="G1760" s="116"/>
      <c r="H1760" s="117"/>
      <c r="I1760" s="117"/>
      <c r="J1760" s="118"/>
      <c r="K1760" s="118"/>
      <c r="L1760" s="8"/>
      <c r="M1760" s="119"/>
      <c r="N1760" s="119"/>
      <c r="O1760" s="112"/>
      <c r="P1760" s="112"/>
      <c r="Q1760" s="162"/>
      <c r="R1760" s="30"/>
      <c r="S1760" s="112"/>
      <c r="T1760" s="122"/>
      <c r="U1760" s="120"/>
      <c r="V1760" s="120"/>
      <c r="W1760" s="119"/>
      <c r="X1760" s="112"/>
      <c r="Y1760" s="112"/>
      <c r="Z1760" s="125"/>
      <c r="AA1760" s="117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4"/>
      <c r="DO1760" s="1"/>
      <c r="DP1760" s="1"/>
      <c r="DQ1760" s="1"/>
      <c r="DR1760" s="1"/>
      <c r="DS1760" s="1"/>
      <c r="DT1760" s="1"/>
    </row>
    <row r="1761" spans="1:124" ht="12.75" x14ac:dyDescent="0.2">
      <c r="A1761" s="111"/>
      <c r="B1761" s="112"/>
      <c r="C1761" s="112"/>
      <c r="D1761" s="113"/>
      <c r="E1761" s="114"/>
      <c r="F1761" s="115"/>
      <c r="G1761" s="116"/>
      <c r="H1761" s="117"/>
      <c r="I1761" s="117"/>
      <c r="J1761" s="118"/>
      <c r="K1761" s="118"/>
      <c r="L1761" s="8"/>
      <c r="M1761" s="119"/>
      <c r="N1761" s="119"/>
      <c r="O1761" s="112"/>
      <c r="P1761" s="112"/>
      <c r="Q1761" s="162"/>
      <c r="R1761" s="30"/>
      <c r="S1761" s="112"/>
      <c r="T1761" s="122"/>
      <c r="U1761" s="120"/>
      <c r="V1761" s="120"/>
      <c r="W1761" s="119"/>
      <c r="X1761" s="112"/>
      <c r="Y1761" s="112"/>
      <c r="Z1761" s="125"/>
      <c r="AA1761" s="117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4"/>
      <c r="DO1761" s="1"/>
      <c r="DP1761" s="1"/>
      <c r="DQ1761" s="1"/>
      <c r="DR1761" s="1"/>
      <c r="DS1761" s="1"/>
      <c r="DT1761" s="1"/>
    </row>
    <row r="1762" spans="1:124" ht="12.75" x14ac:dyDescent="0.2">
      <c r="A1762" s="111"/>
      <c r="B1762" s="112"/>
      <c r="C1762" s="112"/>
      <c r="D1762" s="113"/>
      <c r="E1762" s="114"/>
      <c r="F1762" s="115"/>
      <c r="G1762" s="116"/>
      <c r="H1762" s="117"/>
      <c r="I1762" s="117"/>
      <c r="J1762" s="118"/>
      <c r="K1762" s="118"/>
      <c r="L1762" s="8"/>
      <c r="M1762" s="119"/>
      <c r="N1762" s="119"/>
      <c r="O1762" s="112"/>
      <c r="P1762" s="112"/>
      <c r="Q1762" s="162"/>
      <c r="R1762" s="30"/>
      <c r="S1762" s="112"/>
      <c r="T1762" s="122"/>
      <c r="U1762" s="120"/>
      <c r="V1762" s="120"/>
      <c r="W1762" s="119"/>
      <c r="X1762" s="112"/>
      <c r="Y1762" s="112"/>
      <c r="Z1762" s="125"/>
      <c r="AA1762" s="117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4"/>
      <c r="DO1762" s="1"/>
      <c r="DP1762" s="1"/>
      <c r="DQ1762" s="1"/>
      <c r="DR1762" s="1"/>
      <c r="DS1762" s="1"/>
      <c r="DT1762" s="1"/>
    </row>
    <row r="1763" spans="1:124" ht="12.75" x14ac:dyDescent="0.2">
      <c r="A1763" s="111"/>
      <c r="B1763" s="112"/>
      <c r="C1763" s="112"/>
      <c r="D1763" s="113"/>
      <c r="E1763" s="114"/>
      <c r="F1763" s="115"/>
      <c r="G1763" s="116"/>
      <c r="H1763" s="117"/>
      <c r="I1763" s="117"/>
      <c r="J1763" s="118"/>
      <c r="K1763" s="118"/>
      <c r="L1763" s="8"/>
      <c r="M1763" s="119"/>
      <c r="N1763" s="119"/>
      <c r="O1763" s="112"/>
      <c r="P1763" s="112"/>
      <c r="Q1763" s="162"/>
      <c r="R1763" s="30"/>
      <c r="S1763" s="112"/>
      <c r="T1763" s="122"/>
      <c r="U1763" s="120"/>
      <c r="V1763" s="120"/>
      <c r="W1763" s="119"/>
      <c r="X1763" s="112"/>
      <c r="Y1763" s="112"/>
      <c r="Z1763" s="125"/>
      <c r="AA1763" s="117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4"/>
      <c r="DO1763" s="1"/>
      <c r="DP1763" s="1"/>
      <c r="DQ1763" s="1"/>
      <c r="DR1763" s="1"/>
      <c r="DS1763" s="1"/>
      <c r="DT1763" s="1"/>
    </row>
    <row r="1764" spans="1:124" ht="12.75" x14ac:dyDescent="0.2">
      <c r="A1764" s="111"/>
      <c r="B1764" s="112"/>
      <c r="C1764" s="112"/>
      <c r="D1764" s="113"/>
      <c r="E1764" s="114"/>
      <c r="F1764" s="115"/>
      <c r="G1764" s="116"/>
      <c r="H1764" s="117"/>
      <c r="I1764" s="117"/>
      <c r="J1764" s="118"/>
      <c r="K1764" s="118"/>
      <c r="L1764" s="8"/>
      <c r="M1764" s="119"/>
      <c r="N1764" s="119"/>
      <c r="O1764" s="112"/>
      <c r="P1764" s="112"/>
      <c r="Q1764" s="162"/>
      <c r="R1764" s="30"/>
      <c r="S1764" s="112"/>
      <c r="T1764" s="122"/>
      <c r="U1764" s="120"/>
      <c r="V1764" s="120"/>
      <c r="W1764" s="119"/>
      <c r="X1764" s="112"/>
      <c r="Y1764" s="112"/>
      <c r="Z1764" s="125"/>
      <c r="AA1764" s="117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4"/>
      <c r="DO1764" s="1"/>
      <c r="DP1764" s="1"/>
      <c r="DQ1764" s="1"/>
      <c r="DR1764" s="1"/>
      <c r="DS1764" s="1"/>
      <c r="DT1764" s="1"/>
    </row>
    <row r="1765" spans="1:124" ht="12.75" x14ac:dyDescent="0.2">
      <c r="A1765" s="111"/>
      <c r="B1765" s="112"/>
      <c r="C1765" s="112"/>
      <c r="D1765" s="113"/>
      <c r="E1765" s="114"/>
      <c r="F1765" s="115"/>
      <c r="G1765" s="116"/>
      <c r="H1765" s="117"/>
      <c r="I1765" s="117"/>
      <c r="J1765" s="118"/>
      <c r="K1765" s="118"/>
      <c r="L1765" s="8"/>
      <c r="M1765" s="119"/>
      <c r="N1765" s="119"/>
      <c r="O1765" s="112"/>
      <c r="P1765" s="112"/>
      <c r="Q1765" s="162"/>
      <c r="R1765" s="30"/>
      <c r="S1765" s="112"/>
      <c r="T1765" s="122"/>
      <c r="U1765" s="120"/>
      <c r="V1765" s="120"/>
      <c r="W1765" s="119"/>
      <c r="X1765" s="112"/>
      <c r="Y1765" s="112"/>
      <c r="Z1765" s="125"/>
      <c r="AA1765" s="117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4"/>
      <c r="DO1765" s="1"/>
      <c r="DP1765" s="1"/>
      <c r="DQ1765" s="1"/>
      <c r="DR1765" s="1"/>
      <c r="DS1765" s="1"/>
      <c r="DT1765" s="1"/>
    </row>
    <row r="1766" spans="1:124" ht="12.75" x14ac:dyDescent="0.2">
      <c r="A1766" s="111"/>
      <c r="B1766" s="112"/>
      <c r="C1766" s="112"/>
      <c r="D1766" s="113"/>
      <c r="E1766" s="114"/>
      <c r="F1766" s="115"/>
      <c r="G1766" s="116"/>
      <c r="H1766" s="117"/>
      <c r="I1766" s="117"/>
      <c r="J1766" s="118"/>
      <c r="K1766" s="118"/>
      <c r="L1766" s="8"/>
      <c r="M1766" s="119"/>
      <c r="N1766" s="119"/>
      <c r="O1766" s="112"/>
      <c r="P1766" s="112"/>
      <c r="Q1766" s="162"/>
      <c r="R1766" s="30"/>
      <c r="S1766" s="112"/>
      <c r="T1766" s="122"/>
      <c r="U1766" s="120"/>
      <c r="V1766" s="120"/>
      <c r="W1766" s="119"/>
      <c r="X1766" s="112"/>
      <c r="Y1766" s="112"/>
      <c r="Z1766" s="125"/>
      <c r="AA1766" s="117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4"/>
      <c r="DO1766" s="1"/>
      <c r="DP1766" s="1"/>
      <c r="DQ1766" s="1"/>
      <c r="DR1766" s="1"/>
      <c r="DS1766" s="1"/>
      <c r="DT1766" s="1"/>
    </row>
    <row r="1767" spans="1:124" ht="12.75" x14ac:dyDescent="0.2">
      <c r="A1767" s="111"/>
      <c r="B1767" s="112"/>
      <c r="C1767" s="112"/>
      <c r="D1767" s="113"/>
      <c r="E1767" s="114"/>
      <c r="F1767" s="115"/>
      <c r="G1767" s="116"/>
      <c r="H1767" s="117"/>
      <c r="I1767" s="117"/>
      <c r="J1767" s="118"/>
      <c r="K1767" s="118"/>
      <c r="L1767" s="8"/>
      <c r="M1767" s="119"/>
      <c r="N1767" s="119"/>
      <c r="O1767" s="112"/>
      <c r="P1767" s="112"/>
      <c r="Q1767" s="162"/>
      <c r="R1767" s="30"/>
      <c r="S1767" s="112"/>
      <c r="T1767" s="122"/>
      <c r="U1767" s="120"/>
      <c r="V1767" s="120"/>
      <c r="W1767" s="119"/>
      <c r="X1767" s="112"/>
      <c r="Y1767" s="112"/>
      <c r="Z1767" s="125"/>
      <c r="AA1767" s="117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4"/>
      <c r="DO1767" s="1"/>
      <c r="DP1767" s="1"/>
      <c r="DQ1767" s="1"/>
      <c r="DR1767" s="1"/>
      <c r="DS1767" s="1"/>
      <c r="DT1767" s="1"/>
    </row>
    <row r="1768" spans="1:124" ht="12.75" x14ac:dyDescent="0.2">
      <c r="A1768" s="111"/>
      <c r="B1768" s="112"/>
      <c r="C1768" s="112"/>
      <c r="D1768" s="113"/>
      <c r="E1768" s="114"/>
      <c r="F1768" s="115"/>
      <c r="G1768" s="116"/>
      <c r="H1768" s="117"/>
      <c r="I1768" s="117"/>
      <c r="J1768" s="118"/>
      <c r="K1768" s="118"/>
      <c r="L1768" s="8"/>
      <c r="M1768" s="119"/>
      <c r="N1768" s="119"/>
      <c r="O1768" s="112"/>
      <c r="P1768" s="112"/>
      <c r="Q1768" s="162"/>
      <c r="R1768" s="30"/>
      <c r="S1768" s="112"/>
      <c r="T1768" s="122"/>
      <c r="U1768" s="120"/>
      <c r="V1768" s="120"/>
      <c r="W1768" s="119"/>
      <c r="X1768" s="112"/>
      <c r="Y1768" s="112"/>
      <c r="Z1768" s="125"/>
      <c r="AA1768" s="117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4"/>
      <c r="DO1768" s="1"/>
      <c r="DP1768" s="1"/>
      <c r="DQ1768" s="1"/>
      <c r="DR1768" s="1"/>
      <c r="DS1768" s="1"/>
      <c r="DT1768" s="1"/>
    </row>
    <row r="1769" spans="1:124" ht="12.75" x14ac:dyDescent="0.2">
      <c r="A1769" s="111"/>
      <c r="B1769" s="112"/>
      <c r="C1769" s="112"/>
      <c r="D1769" s="113"/>
      <c r="E1769" s="114"/>
      <c r="F1769" s="115"/>
      <c r="G1769" s="116"/>
      <c r="H1769" s="117"/>
      <c r="I1769" s="117"/>
      <c r="J1769" s="118"/>
      <c r="K1769" s="118"/>
      <c r="L1769" s="8"/>
      <c r="M1769" s="119"/>
      <c r="N1769" s="119"/>
      <c r="O1769" s="112"/>
      <c r="P1769" s="112"/>
      <c r="Q1769" s="162"/>
      <c r="R1769" s="30"/>
      <c r="S1769" s="112"/>
      <c r="T1769" s="122"/>
      <c r="U1769" s="120"/>
      <c r="V1769" s="120"/>
      <c r="W1769" s="119"/>
      <c r="X1769" s="112"/>
      <c r="Y1769" s="112"/>
      <c r="Z1769" s="125"/>
      <c r="AA1769" s="117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4"/>
      <c r="DO1769" s="1"/>
      <c r="DP1769" s="1"/>
      <c r="DQ1769" s="1"/>
      <c r="DR1769" s="1"/>
      <c r="DS1769" s="1"/>
      <c r="DT1769" s="1"/>
    </row>
    <row r="1770" spans="1:124" ht="12.75" x14ac:dyDescent="0.2">
      <c r="A1770" s="111"/>
      <c r="B1770" s="112"/>
      <c r="C1770" s="112"/>
      <c r="D1770" s="113"/>
      <c r="E1770" s="114"/>
      <c r="F1770" s="115"/>
      <c r="G1770" s="116"/>
      <c r="H1770" s="117"/>
      <c r="I1770" s="117"/>
      <c r="J1770" s="118"/>
      <c r="K1770" s="118"/>
      <c r="L1770" s="8"/>
      <c r="M1770" s="119"/>
      <c r="N1770" s="119"/>
      <c r="O1770" s="112"/>
      <c r="P1770" s="112"/>
      <c r="Q1770" s="162"/>
      <c r="R1770" s="30"/>
      <c r="S1770" s="112"/>
      <c r="T1770" s="122"/>
      <c r="U1770" s="120"/>
      <c r="V1770" s="120"/>
      <c r="W1770" s="119"/>
      <c r="X1770" s="112"/>
      <c r="Y1770" s="112"/>
      <c r="Z1770" s="125"/>
      <c r="AA1770" s="117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4"/>
      <c r="DO1770" s="1"/>
      <c r="DP1770" s="1"/>
      <c r="DQ1770" s="1"/>
      <c r="DR1770" s="1"/>
      <c r="DS1770" s="1"/>
      <c r="DT1770" s="1"/>
    </row>
    <row r="1771" spans="1:124" ht="12.75" x14ac:dyDescent="0.2">
      <c r="A1771" s="111"/>
      <c r="B1771" s="112"/>
      <c r="C1771" s="112"/>
      <c r="D1771" s="113"/>
      <c r="E1771" s="114"/>
      <c r="F1771" s="115"/>
      <c r="G1771" s="116"/>
      <c r="H1771" s="117"/>
      <c r="I1771" s="117"/>
      <c r="J1771" s="118"/>
      <c r="K1771" s="118"/>
      <c r="L1771" s="8"/>
      <c r="M1771" s="119"/>
      <c r="N1771" s="119"/>
      <c r="O1771" s="112"/>
      <c r="P1771" s="112"/>
      <c r="Q1771" s="162"/>
      <c r="R1771" s="30"/>
      <c r="S1771" s="112"/>
      <c r="T1771" s="122"/>
      <c r="U1771" s="120"/>
      <c r="V1771" s="120"/>
      <c r="W1771" s="119"/>
      <c r="X1771" s="112"/>
      <c r="Y1771" s="112"/>
      <c r="Z1771" s="125"/>
      <c r="AA1771" s="117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4"/>
      <c r="DO1771" s="1"/>
      <c r="DP1771" s="1"/>
      <c r="DQ1771" s="1"/>
      <c r="DR1771" s="1"/>
      <c r="DS1771" s="1"/>
      <c r="DT1771" s="1"/>
    </row>
    <row r="1772" spans="1:124" ht="12.75" x14ac:dyDescent="0.2">
      <c r="A1772" s="111"/>
      <c r="B1772" s="112"/>
      <c r="C1772" s="112"/>
      <c r="D1772" s="113"/>
      <c r="E1772" s="114"/>
      <c r="F1772" s="115"/>
      <c r="G1772" s="116"/>
      <c r="H1772" s="117"/>
      <c r="I1772" s="117"/>
      <c r="J1772" s="118"/>
      <c r="K1772" s="118"/>
      <c r="L1772" s="8"/>
      <c r="M1772" s="119"/>
      <c r="N1772" s="119"/>
      <c r="O1772" s="112"/>
      <c r="P1772" s="112"/>
      <c r="Q1772" s="162"/>
      <c r="R1772" s="30"/>
      <c r="S1772" s="112"/>
      <c r="T1772" s="122"/>
      <c r="U1772" s="120"/>
      <c r="V1772" s="120"/>
      <c r="W1772" s="119"/>
      <c r="X1772" s="112"/>
      <c r="Y1772" s="112"/>
      <c r="Z1772" s="125"/>
      <c r="AA1772" s="117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4"/>
      <c r="DO1772" s="1"/>
      <c r="DP1772" s="1"/>
      <c r="DQ1772" s="1"/>
      <c r="DR1772" s="1"/>
      <c r="DS1772" s="1"/>
      <c r="DT1772" s="1"/>
    </row>
    <row r="1773" spans="1:124" ht="12.75" x14ac:dyDescent="0.2">
      <c r="A1773" s="111"/>
      <c r="B1773" s="112"/>
      <c r="C1773" s="112"/>
      <c r="D1773" s="113"/>
      <c r="E1773" s="114"/>
      <c r="F1773" s="115"/>
      <c r="G1773" s="116"/>
      <c r="H1773" s="117"/>
      <c r="I1773" s="117"/>
      <c r="J1773" s="118"/>
      <c r="K1773" s="118"/>
      <c r="L1773" s="8"/>
      <c r="M1773" s="119"/>
      <c r="N1773" s="119"/>
      <c r="O1773" s="112"/>
      <c r="P1773" s="112"/>
      <c r="Q1773" s="162"/>
      <c r="R1773" s="30"/>
      <c r="S1773" s="112"/>
      <c r="T1773" s="122"/>
      <c r="U1773" s="120"/>
      <c r="V1773" s="120"/>
      <c r="W1773" s="119"/>
      <c r="X1773" s="112"/>
      <c r="Y1773" s="112"/>
      <c r="Z1773" s="125"/>
      <c r="AA1773" s="117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4"/>
      <c r="DO1773" s="1"/>
      <c r="DP1773" s="1"/>
      <c r="DQ1773" s="1"/>
      <c r="DR1773" s="1"/>
      <c r="DS1773" s="1"/>
      <c r="DT1773" s="1"/>
    </row>
    <row r="1774" spans="1:124" ht="12.75" x14ac:dyDescent="0.2">
      <c r="A1774" s="111"/>
      <c r="B1774" s="112"/>
      <c r="C1774" s="112"/>
      <c r="D1774" s="113"/>
      <c r="E1774" s="114"/>
      <c r="F1774" s="115"/>
      <c r="G1774" s="116"/>
      <c r="H1774" s="117"/>
      <c r="I1774" s="117"/>
      <c r="J1774" s="118"/>
      <c r="K1774" s="118"/>
      <c r="L1774" s="8"/>
      <c r="M1774" s="119"/>
      <c r="N1774" s="119"/>
      <c r="O1774" s="112"/>
      <c r="P1774" s="112"/>
      <c r="Q1774" s="162"/>
      <c r="R1774" s="30"/>
      <c r="S1774" s="112"/>
      <c r="T1774" s="122"/>
      <c r="U1774" s="120"/>
      <c r="V1774" s="120"/>
      <c r="W1774" s="119"/>
      <c r="X1774" s="112"/>
      <c r="Y1774" s="112"/>
      <c r="Z1774" s="125"/>
      <c r="AA1774" s="117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4"/>
      <c r="DO1774" s="1"/>
      <c r="DP1774" s="1"/>
      <c r="DQ1774" s="1"/>
      <c r="DR1774" s="1"/>
      <c r="DS1774" s="1"/>
      <c r="DT1774" s="1"/>
    </row>
    <row r="1775" spans="1:124" ht="12.75" x14ac:dyDescent="0.2">
      <c r="A1775" s="111"/>
      <c r="B1775" s="112"/>
      <c r="C1775" s="112"/>
      <c r="D1775" s="113"/>
      <c r="E1775" s="114"/>
      <c r="F1775" s="115"/>
      <c r="G1775" s="116"/>
      <c r="H1775" s="117"/>
      <c r="I1775" s="117"/>
      <c r="J1775" s="118"/>
      <c r="K1775" s="118"/>
      <c r="L1775" s="8"/>
      <c r="M1775" s="119"/>
      <c r="N1775" s="119"/>
      <c r="O1775" s="112"/>
      <c r="P1775" s="112"/>
      <c r="Q1775" s="162"/>
      <c r="R1775" s="30"/>
      <c r="S1775" s="112"/>
      <c r="T1775" s="122"/>
      <c r="U1775" s="120"/>
      <c r="V1775" s="120"/>
      <c r="W1775" s="119"/>
      <c r="X1775" s="112"/>
      <c r="Y1775" s="112"/>
      <c r="Z1775" s="125"/>
      <c r="AA1775" s="117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4"/>
      <c r="DO1775" s="1"/>
      <c r="DP1775" s="1"/>
      <c r="DQ1775" s="1"/>
      <c r="DR1775" s="1"/>
      <c r="DS1775" s="1"/>
      <c r="DT1775" s="1"/>
    </row>
    <row r="1776" spans="1:124" ht="12.75" x14ac:dyDescent="0.2">
      <c r="A1776" s="111"/>
      <c r="B1776" s="112"/>
      <c r="C1776" s="112"/>
      <c r="D1776" s="113"/>
      <c r="E1776" s="114"/>
      <c r="F1776" s="115"/>
      <c r="G1776" s="116"/>
      <c r="H1776" s="117"/>
      <c r="I1776" s="117"/>
      <c r="J1776" s="118"/>
      <c r="K1776" s="118"/>
      <c r="L1776" s="8"/>
      <c r="M1776" s="119"/>
      <c r="N1776" s="119"/>
      <c r="O1776" s="112"/>
      <c r="P1776" s="112"/>
      <c r="Q1776" s="162"/>
      <c r="R1776" s="30"/>
      <c r="S1776" s="112"/>
      <c r="T1776" s="122"/>
      <c r="U1776" s="120"/>
      <c r="V1776" s="120"/>
      <c r="W1776" s="119"/>
      <c r="X1776" s="112"/>
      <c r="Y1776" s="112"/>
      <c r="Z1776" s="125"/>
      <c r="AA1776" s="117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4"/>
      <c r="DO1776" s="1"/>
      <c r="DP1776" s="1"/>
      <c r="DQ1776" s="1"/>
      <c r="DR1776" s="1"/>
      <c r="DS1776" s="1"/>
      <c r="DT1776" s="1"/>
    </row>
    <row r="1777" spans="1:124" ht="12.75" x14ac:dyDescent="0.2">
      <c r="A1777" s="111"/>
      <c r="B1777" s="112"/>
      <c r="C1777" s="112"/>
      <c r="D1777" s="113"/>
      <c r="E1777" s="114"/>
      <c r="F1777" s="115"/>
      <c r="G1777" s="116"/>
      <c r="H1777" s="117"/>
      <c r="I1777" s="117"/>
      <c r="J1777" s="118"/>
      <c r="K1777" s="118"/>
      <c r="L1777" s="8"/>
      <c r="M1777" s="119"/>
      <c r="N1777" s="119"/>
      <c r="O1777" s="112"/>
      <c r="P1777" s="112"/>
      <c r="Q1777" s="162"/>
      <c r="R1777" s="30"/>
      <c r="S1777" s="112"/>
      <c r="T1777" s="122"/>
      <c r="U1777" s="120"/>
      <c r="V1777" s="120"/>
      <c r="W1777" s="119"/>
      <c r="X1777" s="112"/>
      <c r="Y1777" s="112"/>
      <c r="Z1777" s="125"/>
      <c r="AA1777" s="117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4"/>
      <c r="DO1777" s="1"/>
      <c r="DP1777" s="1"/>
      <c r="DQ1777" s="1"/>
      <c r="DR1777" s="1"/>
      <c r="DS1777" s="1"/>
      <c r="DT1777" s="1"/>
    </row>
    <row r="1778" spans="1:124" ht="12.75" x14ac:dyDescent="0.2">
      <c r="A1778" s="111"/>
      <c r="B1778" s="112"/>
      <c r="C1778" s="112"/>
      <c r="D1778" s="113"/>
      <c r="E1778" s="114"/>
      <c r="F1778" s="115"/>
      <c r="G1778" s="116"/>
      <c r="H1778" s="117"/>
      <c r="I1778" s="117"/>
      <c r="J1778" s="118"/>
      <c r="K1778" s="118"/>
      <c r="L1778" s="8"/>
      <c r="M1778" s="119"/>
      <c r="N1778" s="119"/>
      <c r="O1778" s="112"/>
      <c r="P1778" s="112"/>
      <c r="Q1778" s="162"/>
      <c r="R1778" s="30"/>
      <c r="S1778" s="112"/>
      <c r="T1778" s="122"/>
      <c r="U1778" s="120"/>
      <c r="V1778" s="120"/>
      <c r="W1778" s="119"/>
      <c r="X1778" s="112"/>
      <c r="Y1778" s="112"/>
      <c r="Z1778" s="125"/>
      <c r="AA1778" s="117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4"/>
      <c r="DO1778" s="1"/>
      <c r="DP1778" s="1"/>
      <c r="DQ1778" s="1"/>
      <c r="DR1778" s="1"/>
      <c r="DS1778" s="1"/>
      <c r="DT1778" s="1"/>
    </row>
    <row r="1779" spans="1:124" ht="12.75" x14ac:dyDescent="0.2">
      <c r="A1779" s="111"/>
      <c r="B1779" s="112"/>
      <c r="C1779" s="112"/>
      <c r="D1779" s="113"/>
      <c r="E1779" s="114"/>
      <c r="F1779" s="115"/>
      <c r="G1779" s="116"/>
      <c r="H1779" s="117"/>
      <c r="I1779" s="117"/>
      <c r="J1779" s="118"/>
      <c r="K1779" s="118"/>
      <c r="L1779" s="8"/>
      <c r="M1779" s="119"/>
      <c r="N1779" s="119"/>
      <c r="O1779" s="112"/>
      <c r="P1779" s="112"/>
      <c r="Q1779" s="162"/>
      <c r="R1779" s="30"/>
      <c r="S1779" s="112"/>
      <c r="T1779" s="122"/>
      <c r="U1779" s="120"/>
      <c r="V1779" s="120"/>
      <c r="W1779" s="119"/>
      <c r="X1779" s="112"/>
      <c r="Y1779" s="112"/>
      <c r="Z1779" s="125"/>
      <c r="AA1779" s="117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4"/>
      <c r="DO1779" s="1"/>
      <c r="DP1779" s="1"/>
      <c r="DQ1779" s="1"/>
      <c r="DR1779" s="1"/>
      <c r="DS1779" s="1"/>
      <c r="DT1779" s="1"/>
    </row>
    <row r="1780" spans="1:124" ht="12.75" x14ac:dyDescent="0.2">
      <c r="A1780" s="111"/>
      <c r="B1780" s="112"/>
      <c r="C1780" s="112"/>
      <c r="D1780" s="113"/>
      <c r="E1780" s="114"/>
      <c r="F1780" s="115"/>
      <c r="G1780" s="116"/>
      <c r="H1780" s="117"/>
      <c r="I1780" s="117"/>
      <c r="J1780" s="118"/>
      <c r="K1780" s="118"/>
      <c r="L1780" s="8"/>
      <c r="M1780" s="119"/>
      <c r="N1780" s="119"/>
      <c r="O1780" s="112"/>
      <c r="P1780" s="112"/>
      <c r="Q1780" s="162"/>
      <c r="R1780" s="30"/>
      <c r="S1780" s="112"/>
      <c r="T1780" s="122"/>
      <c r="U1780" s="120"/>
      <c r="V1780" s="120"/>
      <c r="W1780" s="119"/>
      <c r="X1780" s="112"/>
      <c r="Y1780" s="112"/>
      <c r="Z1780" s="125"/>
      <c r="AA1780" s="117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4"/>
      <c r="DO1780" s="1"/>
      <c r="DP1780" s="1"/>
      <c r="DQ1780" s="1"/>
      <c r="DR1780" s="1"/>
      <c r="DS1780" s="1"/>
      <c r="DT1780" s="1"/>
    </row>
    <row r="1781" spans="1:124" ht="12.75" x14ac:dyDescent="0.2">
      <c r="A1781" s="111"/>
      <c r="B1781" s="112"/>
      <c r="C1781" s="112"/>
      <c r="D1781" s="113"/>
      <c r="E1781" s="114"/>
      <c r="F1781" s="115"/>
      <c r="G1781" s="116"/>
      <c r="H1781" s="117"/>
      <c r="I1781" s="117"/>
      <c r="J1781" s="118"/>
      <c r="K1781" s="118"/>
      <c r="L1781" s="8"/>
      <c r="M1781" s="119"/>
      <c r="N1781" s="119"/>
      <c r="O1781" s="112"/>
      <c r="P1781" s="112"/>
      <c r="Q1781" s="162"/>
      <c r="R1781" s="30"/>
      <c r="S1781" s="112"/>
      <c r="T1781" s="122"/>
      <c r="U1781" s="120"/>
      <c r="V1781" s="120"/>
      <c r="W1781" s="119"/>
      <c r="X1781" s="112"/>
      <c r="Y1781" s="112"/>
      <c r="Z1781" s="125"/>
      <c r="AA1781" s="117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4"/>
      <c r="DO1781" s="1"/>
      <c r="DP1781" s="1"/>
      <c r="DQ1781" s="1"/>
      <c r="DR1781" s="1"/>
      <c r="DS1781" s="1"/>
      <c r="DT1781" s="1"/>
    </row>
    <row r="1782" spans="1:124" ht="12.75" x14ac:dyDescent="0.2">
      <c r="A1782" s="111"/>
      <c r="B1782" s="112"/>
      <c r="C1782" s="112"/>
      <c r="D1782" s="113"/>
      <c r="E1782" s="114"/>
      <c r="F1782" s="115"/>
      <c r="G1782" s="116"/>
      <c r="H1782" s="117"/>
      <c r="I1782" s="117"/>
      <c r="J1782" s="118"/>
      <c r="K1782" s="118"/>
      <c r="L1782" s="8"/>
      <c r="M1782" s="119"/>
      <c r="N1782" s="119"/>
      <c r="O1782" s="112"/>
      <c r="P1782" s="112"/>
      <c r="Q1782" s="162"/>
      <c r="R1782" s="30"/>
      <c r="S1782" s="112"/>
      <c r="T1782" s="122"/>
      <c r="U1782" s="120"/>
      <c r="V1782" s="120"/>
      <c r="W1782" s="119"/>
      <c r="X1782" s="112"/>
      <c r="Y1782" s="112"/>
      <c r="Z1782" s="125"/>
      <c r="AA1782" s="117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4"/>
      <c r="DO1782" s="1"/>
      <c r="DP1782" s="1"/>
      <c r="DQ1782" s="1"/>
      <c r="DR1782" s="1"/>
      <c r="DS1782" s="1"/>
      <c r="DT1782" s="1"/>
    </row>
    <row r="1783" spans="1:124" ht="12.75" x14ac:dyDescent="0.2">
      <c r="A1783" s="111"/>
      <c r="B1783" s="112"/>
      <c r="C1783" s="112"/>
      <c r="D1783" s="113"/>
      <c r="E1783" s="114"/>
      <c r="F1783" s="115"/>
      <c r="G1783" s="116"/>
      <c r="H1783" s="117"/>
      <c r="I1783" s="117"/>
      <c r="J1783" s="118"/>
      <c r="K1783" s="118"/>
      <c r="L1783" s="8"/>
      <c r="M1783" s="119"/>
      <c r="N1783" s="119"/>
      <c r="O1783" s="112"/>
      <c r="P1783" s="112"/>
      <c r="Q1783" s="162"/>
      <c r="R1783" s="30"/>
      <c r="S1783" s="112"/>
      <c r="T1783" s="122"/>
      <c r="U1783" s="120"/>
      <c r="V1783" s="120"/>
      <c r="W1783" s="119"/>
      <c r="X1783" s="112"/>
      <c r="Y1783" s="112"/>
      <c r="Z1783" s="125"/>
      <c r="AA1783" s="117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4"/>
      <c r="DO1783" s="1"/>
      <c r="DP1783" s="1"/>
      <c r="DQ1783" s="1"/>
      <c r="DR1783" s="1"/>
      <c r="DS1783" s="1"/>
      <c r="DT1783" s="1"/>
    </row>
    <row r="1784" spans="1:124" ht="12.75" x14ac:dyDescent="0.2">
      <c r="A1784" s="111"/>
      <c r="B1784" s="112"/>
      <c r="C1784" s="112"/>
      <c r="D1784" s="113"/>
      <c r="E1784" s="114"/>
      <c r="F1784" s="115"/>
      <c r="G1784" s="116"/>
      <c r="H1784" s="117"/>
      <c r="I1784" s="117"/>
      <c r="J1784" s="118"/>
      <c r="K1784" s="118"/>
      <c r="L1784" s="8"/>
      <c r="M1784" s="119"/>
      <c r="N1784" s="119"/>
      <c r="O1784" s="112"/>
      <c r="P1784" s="112"/>
      <c r="Q1784" s="162"/>
      <c r="R1784" s="30"/>
      <c r="S1784" s="112"/>
      <c r="T1784" s="122"/>
      <c r="U1784" s="120"/>
      <c r="V1784" s="120"/>
      <c r="W1784" s="119"/>
      <c r="X1784" s="112"/>
      <c r="Y1784" s="112"/>
      <c r="Z1784" s="125"/>
      <c r="AA1784" s="117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4"/>
      <c r="DO1784" s="1"/>
      <c r="DP1784" s="1"/>
      <c r="DQ1784" s="1"/>
      <c r="DR1784" s="1"/>
      <c r="DS1784" s="1"/>
      <c r="DT1784" s="1"/>
    </row>
    <row r="1785" spans="1:124" ht="12.75" x14ac:dyDescent="0.2">
      <c r="A1785" s="111"/>
      <c r="B1785" s="112"/>
      <c r="C1785" s="112"/>
      <c r="D1785" s="113"/>
      <c r="E1785" s="114"/>
      <c r="F1785" s="115"/>
      <c r="G1785" s="116"/>
      <c r="H1785" s="117"/>
      <c r="I1785" s="117"/>
      <c r="J1785" s="118"/>
      <c r="K1785" s="118"/>
      <c r="L1785" s="8"/>
      <c r="M1785" s="119"/>
      <c r="N1785" s="119"/>
      <c r="O1785" s="112"/>
      <c r="P1785" s="112"/>
      <c r="Q1785" s="162"/>
      <c r="R1785" s="30"/>
      <c r="S1785" s="112"/>
      <c r="T1785" s="122"/>
      <c r="U1785" s="120"/>
      <c r="V1785" s="120"/>
      <c r="W1785" s="119"/>
      <c r="X1785" s="112"/>
      <c r="Y1785" s="112"/>
      <c r="Z1785" s="125"/>
      <c r="AA1785" s="117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4"/>
      <c r="DO1785" s="1"/>
      <c r="DP1785" s="1"/>
      <c r="DQ1785" s="1"/>
      <c r="DR1785" s="1"/>
      <c r="DS1785" s="1"/>
      <c r="DT1785" s="1"/>
    </row>
    <row r="1786" spans="1:124" ht="12.75" x14ac:dyDescent="0.2">
      <c r="A1786" s="111"/>
      <c r="B1786" s="112"/>
      <c r="C1786" s="112"/>
      <c r="D1786" s="113"/>
      <c r="E1786" s="114"/>
      <c r="F1786" s="115"/>
      <c r="G1786" s="116"/>
      <c r="H1786" s="117"/>
      <c r="I1786" s="117"/>
      <c r="J1786" s="118"/>
      <c r="K1786" s="118"/>
      <c r="L1786" s="8"/>
      <c r="M1786" s="119"/>
      <c r="N1786" s="119"/>
      <c r="O1786" s="112"/>
      <c r="P1786" s="112"/>
      <c r="Q1786" s="162"/>
      <c r="R1786" s="30"/>
      <c r="S1786" s="112"/>
      <c r="T1786" s="122"/>
      <c r="U1786" s="120"/>
      <c r="V1786" s="120"/>
      <c r="W1786" s="119"/>
      <c r="X1786" s="112"/>
      <c r="Y1786" s="112"/>
      <c r="Z1786" s="125"/>
      <c r="AA1786" s="117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4"/>
      <c r="DO1786" s="1"/>
      <c r="DP1786" s="1"/>
      <c r="DQ1786" s="1"/>
      <c r="DR1786" s="1"/>
      <c r="DS1786" s="1"/>
      <c r="DT1786" s="1"/>
    </row>
    <row r="1787" spans="1:124" ht="12.75" x14ac:dyDescent="0.2">
      <c r="A1787" s="111"/>
      <c r="B1787" s="112"/>
      <c r="C1787" s="112"/>
      <c r="D1787" s="113"/>
      <c r="E1787" s="114"/>
      <c r="F1787" s="115"/>
      <c r="G1787" s="116"/>
      <c r="H1787" s="117"/>
      <c r="I1787" s="117"/>
      <c r="J1787" s="118"/>
      <c r="K1787" s="118"/>
      <c r="L1787" s="8"/>
      <c r="M1787" s="119"/>
      <c r="N1787" s="119"/>
      <c r="O1787" s="112"/>
      <c r="P1787" s="112"/>
      <c r="Q1787" s="162"/>
      <c r="R1787" s="30"/>
      <c r="S1787" s="112"/>
      <c r="T1787" s="122"/>
      <c r="U1787" s="120"/>
      <c r="V1787" s="120"/>
      <c r="W1787" s="119"/>
      <c r="X1787" s="112"/>
      <c r="Y1787" s="112"/>
      <c r="Z1787" s="125"/>
      <c r="AA1787" s="117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4"/>
      <c r="DO1787" s="1"/>
      <c r="DP1787" s="1"/>
      <c r="DQ1787" s="1"/>
      <c r="DR1787" s="1"/>
      <c r="DS1787" s="1"/>
      <c r="DT1787" s="1"/>
    </row>
    <row r="1788" spans="1:124" ht="12.75" x14ac:dyDescent="0.2">
      <c r="A1788" s="111"/>
      <c r="B1788" s="112"/>
      <c r="C1788" s="112"/>
      <c r="D1788" s="113"/>
      <c r="E1788" s="114"/>
      <c r="F1788" s="115"/>
      <c r="G1788" s="116"/>
      <c r="H1788" s="117"/>
      <c r="I1788" s="117"/>
      <c r="J1788" s="118"/>
      <c r="K1788" s="118"/>
      <c r="L1788" s="8"/>
      <c r="M1788" s="119"/>
      <c r="N1788" s="119"/>
      <c r="O1788" s="112"/>
      <c r="P1788" s="112"/>
      <c r="Q1788" s="162"/>
      <c r="R1788" s="30"/>
      <c r="S1788" s="112"/>
      <c r="T1788" s="122"/>
      <c r="U1788" s="120"/>
      <c r="V1788" s="120"/>
      <c r="W1788" s="119"/>
      <c r="X1788" s="112"/>
      <c r="Y1788" s="112"/>
      <c r="Z1788" s="125"/>
      <c r="AA1788" s="117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4"/>
      <c r="DO1788" s="1"/>
      <c r="DP1788" s="1"/>
      <c r="DQ1788" s="1"/>
      <c r="DR1788" s="1"/>
      <c r="DS1788" s="1"/>
      <c r="DT1788" s="1"/>
    </row>
    <row r="1789" spans="1:124" ht="12.75" x14ac:dyDescent="0.2">
      <c r="A1789" s="111"/>
      <c r="B1789" s="112"/>
      <c r="C1789" s="112"/>
      <c r="D1789" s="113"/>
      <c r="E1789" s="114"/>
      <c r="F1789" s="115"/>
      <c r="G1789" s="116"/>
      <c r="H1789" s="117"/>
      <c r="I1789" s="117"/>
      <c r="J1789" s="118"/>
      <c r="K1789" s="118"/>
      <c r="L1789" s="8"/>
      <c r="M1789" s="119"/>
      <c r="N1789" s="119"/>
      <c r="O1789" s="112"/>
      <c r="P1789" s="112"/>
      <c r="Q1789" s="162"/>
      <c r="R1789" s="30"/>
      <c r="S1789" s="112"/>
      <c r="T1789" s="122"/>
      <c r="U1789" s="120"/>
      <c r="V1789" s="120"/>
      <c r="W1789" s="119"/>
      <c r="X1789" s="112"/>
      <c r="Y1789" s="112"/>
      <c r="Z1789" s="125"/>
      <c r="AA1789" s="117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4"/>
      <c r="DO1789" s="1"/>
      <c r="DP1789" s="1"/>
      <c r="DQ1789" s="1"/>
      <c r="DR1789" s="1"/>
      <c r="DS1789" s="1"/>
      <c r="DT1789" s="1"/>
    </row>
    <row r="1790" spans="1:124" ht="12.75" x14ac:dyDescent="0.2">
      <c r="A1790" s="111"/>
      <c r="B1790" s="112"/>
      <c r="C1790" s="112"/>
      <c r="D1790" s="113"/>
      <c r="E1790" s="114"/>
      <c r="F1790" s="115"/>
      <c r="G1790" s="116"/>
      <c r="H1790" s="117"/>
      <c r="I1790" s="117"/>
      <c r="J1790" s="118"/>
      <c r="K1790" s="118"/>
      <c r="L1790" s="8"/>
      <c r="M1790" s="119"/>
      <c r="N1790" s="119"/>
      <c r="O1790" s="112"/>
      <c r="P1790" s="112"/>
      <c r="Q1790" s="162"/>
      <c r="R1790" s="30"/>
      <c r="S1790" s="112"/>
      <c r="T1790" s="122"/>
      <c r="U1790" s="120"/>
      <c r="V1790" s="120"/>
      <c r="W1790" s="119"/>
      <c r="X1790" s="112"/>
      <c r="Y1790" s="112"/>
      <c r="Z1790" s="125"/>
      <c r="AA1790" s="117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4"/>
      <c r="DO1790" s="1"/>
      <c r="DP1790" s="1"/>
      <c r="DQ1790" s="1"/>
      <c r="DR1790" s="1"/>
      <c r="DS1790" s="1"/>
      <c r="DT1790" s="1"/>
    </row>
    <row r="1791" spans="1:124" ht="12.75" x14ac:dyDescent="0.2">
      <c r="A1791" s="111"/>
      <c r="B1791" s="112"/>
      <c r="C1791" s="112"/>
      <c r="D1791" s="113"/>
      <c r="E1791" s="114"/>
      <c r="F1791" s="115"/>
      <c r="G1791" s="116"/>
      <c r="H1791" s="117"/>
      <c r="I1791" s="117"/>
      <c r="J1791" s="118"/>
      <c r="K1791" s="118"/>
      <c r="L1791" s="8"/>
      <c r="M1791" s="119"/>
      <c r="N1791" s="119"/>
      <c r="O1791" s="112"/>
      <c r="P1791" s="112"/>
      <c r="Q1791" s="162"/>
      <c r="R1791" s="30"/>
      <c r="S1791" s="112"/>
      <c r="T1791" s="122"/>
      <c r="U1791" s="120"/>
      <c r="V1791" s="120"/>
      <c r="W1791" s="119"/>
      <c r="X1791" s="112"/>
      <c r="Y1791" s="112"/>
      <c r="Z1791" s="125"/>
      <c r="AA1791" s="117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4"/>
      <c r="DO1791" s="1"/>
      <c r="DP1791" s="1"/>
      <c r="DQ1791" s="1"/>
      <c r="DR1791" s="1"/>
      <c r="DS1791" s="1"/>
      <c r="DT1791" s="1"/>
    </row>
    <row r="1792" spans="1:124" ht="12.75" x14ac:dyDescent="0.2">
      <c r="A1792" s="111"/>
      <c r="B1792" s="112"/>
      <c r="C1792" s="112"/>
      <c r="D1792" s="113"/>
      <c r="E1792" s="114"/>
      <c r="F1792" s="115"/>
      <c r="G1792" s="116"/>
      <c r="H1792" s="117"/>
      <c r="I1792" s="117"/>
      <c r="J1792" s="118"/>
      <c r="K1792" s="118"/>
      <c r="L1792" s="8"/>
      <c r="M1792" s="119"/>
      <c r="N1792" s="119"/>
      <c r="O1792" s="112"/>
      <c r="P1792" s="112"/>
      <c r="Q1792" s="162"/>
      <c r="R1792" s="30"/>
      <c r="S1792" s="112"/>
      <c r="T1792" s="122"/>
      <c r="U1792" s="120"/>
      <c r="V1792" s="120"/>
      <c r="W1792" s="119"/>
      <c r="X1792" s="112"/>
      <c r="Y1792" s="112"/>
      <c r="Z1792" s="125"/>
      <c r="AA1792" s="117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4"/>
      <c r="DO1792" s="1"/>
      <c r="DP1792" s="1"/>
      <c r="DQ1792" s="1"/>
      <c r="DR1792" s="1"/>
      <c r="DS1792" s="1"/>
      <c r="DT1792" s="1"/>
    </row>
    <row r="1793" spans="1:124" ht="12.75" x14ac:dyDescent="0.2">
      <c r="A1793" s="111"/>
      <c r="B1793" s="112"/>
      <c r="C1793" s="112"/>
      <c r="D1793" s="113"/>
      <c r="E1793" s="114"/>
      <c r="F1793" s="115"/>
      <c r="G1793" s="116"/>
      <c r="H1793" s="117"/>
      <c r="I1793" s="117"/>
      <c r="J1793" s="118"/>
      <c r="K1793" s="118"/>
      <c r="L1793" s="8"/>
      <c r="M1793" s="119"/>
      <c r="N1793" s="119"/>
      <c r="O1793" s="112"/>
      <c r="P1793" s="112"/>
      <c r="Q1793" s="162"/>
      <c r="R1793" s="30"/>
      <c r="S1793" s="112"/>
      <c r="T1793" s="122"/>
      <c r="U1793" s="120"/>
      <c r="V1793" s="120"/>
      <c r="W1793" s="119"/>
      <c r="X1793" s="112"/>
      <c r="Y1793" s="112"/>
      <c r="Z1793" s="125"/>
      <c r="AA1793" s="117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4"/>
      <c r="DO1793" s="1"/>
      <c r="DP1793" s="1"/>
      <c r="DQ1793" s="1"/>
      <c r="DR1793" s="1"/>
      <c r="DS1793" s="1"/>
      <c r="DT1793" s="1"/>
    </row>
    <row r="1794" spans="1:124" ht="12.75" x14ac:dyDescent="0.2">
      <c r="A1794" s="111"/>
      <c r="B1794" s="112"/>
      <c r="C1794" s="112"/>
      <c r="D1794" s="113"/>
      <c r="E1794" s="114"/>
      <c r="F1794" s="115"/>
      <c r="G1794" s="116"/>
      <c r="H1794" s="117"/>
      <c r="I1794" s="117"/>
      <c r="J1794" s="118"/>
      <c r="K1794" s="118"/>
      <c r="L1794" s="8"/>
      <c r="M1794" s="119"/>
      <c r="N1794" s="119"/>
      <c r="O1794" s="112"/>
      <c r="P1794" s="112"/>
      <c r="Q1794" s="162"/>
      <c r="R1794" s="30"/>
      <c r="S1794" s="112"/>
      <c r="T1794" s="122"/>
      <c r="U1794" s="120"/>
      <c r="V1794" s="120"/>
      <c r="W1794" s="119"/>
      <c r="X1794" s="112"/>
      <c r="Y1794" s="112"/>
      <c r="Z1794" s="125"/>
      <c r="AA1794" s="117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4"/>
      <c r="DO1794" s="1"/>
      <c r="DP1794" s="1"/>
      <c r="DQ1794" s="1"/>
      <c r="DR1794" s="1"/>
      <c r="DS1794" s="1"/>
      <c r="DT1794" s="1"/>
    </row>
    <row r="1795" spans="1:124" ht="12.75" x14ac:dyDescent="0.2">
      <c r="A1795" s="111"/>
      <c r="B1795" s="112"/>
      <c r="C1795" s="112"/>
      <c r="D1795" s="113"/>
      <c r="E1795" s="114"/>
      <c r="F1795" s="115"/>
      <c r="G1795" s="116"/>
      <c r="H1795" s="117"/>
      <c r="I1795" s="117"/>
      <c r="J1795" s="118"/>
      <c r="K1795" s="118"/>
      <c r="L1795" s="8"/>
      <c r="M1795" s="119"/>
      <c r="N1795" s="119"/>
      <c r="O1795" s="112"/>
      <c r="P1795" s="112"/>
      <c r="Q1795" s="162"/>
      <c r="R1795" s="30"/>
      <c r="S1795" s="112"/>
      <c r="T1795" s="122"/>
      <c r="U1795" s="120"/>
      <c r="V1795" s="120"/>
      <c r="W1795" s="119"/>
      <c r="X1795" s="112"/>
      <c r="Y1795" s="112"/>
      <c r="Z1795" s="125"/>
      <c r="AA1795" s="117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4"/>
      <c r="DO1795" s="1"/>
      <c r="DP1795" s="1"/>
      <c r="DQ1795" s="1"/>
      <c r="DR1795" s="1"/>
      <c r="DS1795" s="1"/>
      <c r="DT1795" s="1"/>
    </row>
    <row r="1796" spans="1:124" ht="12.75" x14ac:dyDescent="0.2">
      <c r="A1796" s="111"/>
      <c r="B1796" s="112"/>
      <c r="C1796" s="112"/>
      <c r="D1796" s="113"/>
      <c r="E1796" s="114"/>
      <c r="F1796" s="115"/>
      <c r="G1796" s="116"/>
      <c r="H1796" s="117"/>
      <c r="I1796" s="117"/>
      <c r="J1796" s="118"/>
      <c r="K1796" s="118"/>
      <c r="L1796" s="8"/>
      <c r="M1796" s="119"/>
      <c r="N1796" s="119"/>
      <c r="O1796" s="112"/>
      <c r="P1796" s="112"/>
      <c r="Q1796" s="162"/>
      <c r="R1796" s="30"/>
      <c r="S1796" s="112"/>
      <c r="T1796" s="122"/>
      <c r="U1796" s="120"/>
      <c r="V1796" s="120"/>
      <c r="W1796" s="119"/>
      <c r="X1796" s="112"/>
      <c r="Y1796" s="112"/>
      <c r="Z1796" s="125"/>
      <c r="AA1796" s="117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4"/>
      <c r="DO1796" s="1"/>
      <c r="DP1796" s="1"/>
      <c r="DQ1796" s="1"/>
      <c r="DR1796" s="1"/>
      <c r="DS1796" s="1"/>
      <c r="DT1796" s="1"/>
    </row>
    <row r="1797" spans="1:124" ht="12.75" x14ac:dyDescent="0.2">
      <c r="A1797" s="111"/>
      <c r="B1797" s="112"/>
      <c r="C1797" s="112"/>
      <c r="D1797" s="113"/>
      <c r="E1797" s="114"/>
      <c r="F1797" s="115"/>
      <c r="G1797" s="116"/>
      <c r="H1797" s="117"/>
      <c r="I1797" s="117"/>
      <c r="J1797" s="118"/>
      <c r="K1797" s="118"/>
      <c r="L1797" s="8"/>
      <c r="M1797" s="119"/>
      <c r="N1797" s="119"/>
      <c r="O1797" s="112"/>
      <c r="P1797" s="112"/>
      <c r="Q1797" s="162"/>
      <c r="R1797" s="30"/>
      <c r="S1797" s="112"/>
      <c r="T1797" s="122"/>
      <c r="U1797" s="120"/>
      <c r="V1797" s="120"/>
      <c r="W1797" s="119"/>
      <c r="X1797" s="112"/>
      <c r="Y1797" s="112"/>
      <c r="Z1797" s="125"/>
      <c r="AA1797" s="117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4"/>
      <c r="DO1797" s="1"/>
      <c r="DP1797" s="1"/>
      <c r="DQ1797" s="1"/>
      <c r="DR1797" s="1"/>
      <c r="DS1797" s="1"/>
      <c r="DT1797" s="1"/>
    </row>
    <row r="1798" spans="1:124" ht="12.75" x14ac:dyDescent="0.2">
      <c r="A1798" s="111"/>
      <c r="B1798" s="112"/>
      <c r="C1798" s="112"/>
      <c r="D1798" s="113"/>
      <c r="E1798" s="114"/>
      <c r="F1798" s="115"/>
      <c r="G1798" s="116"/>
      <c r="H1798" s="117"/>
      <c r="I1798" s="117"/>
      <c r="J1798" s="118"/>
      <c r="K1798" s="118"/>
      <c r="L1798" s="8"/>
      <c r="M1798" s="119"/>
      <c r="N1798" s="119"/>
      <c r="O1798" s="112"/>
      <c r="P1798" s="112"/>
      <c r="Q1798" s="162"/>
      <c r="R1798" s="30"/>
      <c r="S1798" s="112"/>
      <c r="T1798" s="122"/>
      <c r="U1798" s="120"/>
      <c r="V1798" s="120"/>
      <c r="W1798" s="119"/>
      <c r="X1798" s="112"/>
      <c r="Y1798" s="112"/>
      <c r="Z1798" s="125"/>
      <c r="AA1798" s="117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4"/>
      <c r="DO1798" s="1"/>
      <c r="DP1798" s="1"/>
      <c r="DQ1798" s="1"/>
      <c r="DR1798" s="1"/>
      <c r="DS1798" s="1"/>
      <c r="DT1798" s="1"/>
    </row>
    <row r="1799" spans="1:124" ht="12.75" x14ac:dyDescent="0.2">
      <c r="A1799" s="111"/>
      <c r="B1799" s="112"/>
      <c r="C1799" s="112"/>
      <c r="D1799" s="113"/>
      <c r="E1799" s="114"/>
      <c r="F1799" s="115"/>
      <c r="G1799" s="116"/>
      <c r="H1799" s="117"/>
      <c r="I1799" s="117"/>
      <c r="J1799" s="118"/>
      <c r="K1799" s="118"/>
      <c r="L1799" s="8"/>
      <c r="M1799" s="119"/>
      <c r="N1799" s="119"/>
      <c r="O1799" s="112"/>
      <c r="P1799" s="112"/>
      <c r="Q1799" s="162"/>
      <c r="R1799" s="30"/>
      <c r="S1799" s="112"/>
      <c r="T1799" s="122"/>
      <c r="U1799" s="120"/>
      <c r="V1799" s="120"/>
      <c r="W1799" s="119"/>
      <c r="X1799" s="112"/>
      <c r="Y1799" s="112"/>
      <c r="Z1799" s="125"/>
      <c r="AA1799" s="117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4"/>
      <c r="DO1799" s="1"/>
      <c r="DP1799" s="1"/>
      <c r="DQ1799" s="1"/>
      <c r="DR1799" s="1"/>
      <c r="DS1799" s="1"/>
      <c r="DT1799" s="1"/>
    </row>
    <row r="1800" spans="1:124" ht="12.75" x14ac:dyDescent="0.2">
      <c r="A1800" s="111"/>
      <c r="B1800" s="112"/>
      <c r="C1800" s="112"/>
      <c r="D1800" s="113"/>
      <c r="E1800" s="114"/>
      <c r="F1800" s="115"/>
      <c r="G1800" s="116"/>
      <c r="H1800" s="117"/>
      <c r="I1800" s="117"/>
      <c r="J1800" s="118"/>
      <c r="K1800" s="118"/>
      <c r="L1800" s="8"/>
      <c r="M1800" s="119"/>
      <c r="N1800" s="119"/>
      <c r="O1800" s="112"/>
      <c r="P1800" s="112"/>
      <c r="Q1800" s="162"/>
      <c r="R1800" s="30"/>
      <c r="S1800" s="112"/>
      <c r="T1800" s="122"/>
      <c r="U1800" s="120"/>
      <c r="V1800" s="120"/>
      <c r="W1800" s="119"/>
      <c r="X1800" s="112"/>
      <c r="Y1800" s="112"/>
      <c r="Z1800" s="125"/>
      <c r="AA1800" s="117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4"/>
      <c r="DO1800" s="1"/>
      <c r="DP1800" s="1"/>
      <c r="DQ1800" s="1"/>
      <c r="DR1800" s="1"/>
      <c r="DS1800" s="1"/>
      <c r="DT1800" s="1"/>
    </row>
    <row r="1801" spans="1:124" ht="12.75" x14ac:dyDescent="0.2">
      <c r="A1801" s="111"/>
      <c r="B1801" s="112"/>
      <c r="C1801" s="112"/>
      <c r="D1801" s="113"/>
      <c r="E1801" s="114"/>
      <c r="F1801" s="115"/>
      <c r="G1801" s="116"/>
      <c r="H1801" s="117"/>
      <c r="I1801" s="117"/>
      <c r="J1801" s="118"/>
      <c r="K1801" s="118"/>
      <c r="L1801" s="8"/>
      <c r="M1801" s="119"/>
      <c r="N1801" s="119"/>
      <c r="O1801" s="112"/>
      <c r="P1801" s="112"/>
      <c r="Q1801" s="162"/>
      <c r="R1801" s="30"/>
      <c r="S1801" s="112"/>
      <c r="T1801" s="122"/>
      <c r="U1801" s="120"/>
      <c r="V1801" s="120"/>
      <c r="W1801" s="119"/>
      <c r="X1801" s="112"/>
      <c r="Y1801" s="112"/>
      <c r="Z1801" s="125"/>
      <c r="AA1801" s="117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4"/>
      <c r="DO1801" s="1"/>
      <c r="DP1801" s="1"/>
      <c r="DQ1801" s="1"/>
      <c r="DR1801" s="1"/>
      <c r="DS1801" s="1"/>
      <c r="DT1801" s="1"/>
    </row>
    <row r="1802" spans="1:124" ht="12.75" x14ac:dyDescent="0.2">
      <c r="A1802" s="111"/>
      <c r="B1802" s="112"/>
      <c r="C1802" s="112"/>
      <c r="D1802" s="113"/>
      <c r="E1802" s="114"/>
      <c r="F1802" s="115"/>
      <c r="G1802" s="116"/>
      <c r="H1802" s="117"/>
      <c r="I1802" s="117"/>
      <c r="J1802" s="118"/>
      <c r="K1802" s="118"/>
      <c r="L1802" s="8"/>
      <c r="M1802" s="119"/>
      <c r="N1802" s="119"/>
      <c r="O1802" s="112"/>
      <c r="P1802" s="112"/>
      <c r="Q1802" s="162"/>
      <c r="R1802" s="30"/>
      <c r="S1802" s="112"/>
      <c r="T1802" s="122"/>
      <c r="U1802" s="120"/>
      <c r="V1802" s="120"/>
      <c r="W1802" s="119"/>
      <c r="X1802" s="112"/>
      <c r="Y1802" s="112"/>
      <c r="Z1802" s="125"/>
      <c r="AA1802" s="117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4"/>
      <c r="DO1802" s="1"/>
      <c r="DP1802" s="1"/>
      <c r="DQ1802" s="1"/>
      <c r="DR1802" s="1"/>
      <c r="DS1802" s="1"/>
      <c r="DT1802" s="1"/>
    </row>
    <row r="1803" spans="1:124" ht="12.75" x14ac:dyDescent="0.2">
      <c r="A1803" s="111"/>
      <c r="B1803" s="112"/>
      <c r="C1803" s="112"/>
      <c r="D1803" s="113"/>
      <c r="E1803" s="114"/>
      <c r="F1803" s="115"/>
      <c r="G1803" s="116"/>
      <c r="H1803" s="117"/>
      <c r="I1803" s="117"/>
      <c r="J1803" s="118"/>
      <c r="K1803" s="118"/>
      <c r="L1803" s="8"/>
      <c r="M1803" s="119"/>
      <c r="N1803" s="119"/>
      <c r="O1803" s="112"/>
      <c r="P1803" s="112"/>
      <c r="Q1803" s="162"/>
      <c r="R1803" s="30"/>
      <c r="S1803" s="112"/>
      <c r="T1803" s="122"/>
      <c r="U1803" s="120"/>
      <c r="V1803" s="120"/>
      <c r="W1803" s="119"/>
      <c r="X1803" s="112"/>
      <c r="Y1803" s="112"/>
      <c r="Z1803" s="125"/>
      <c r="AA1803" s="117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4"/>
      <c r="DO1803" s="1"/>
      <c r="DP1803" s="1"/>
      <c r="DQ1803" s="1"/>
      <c r="DR1803" s="1"/>
      <c r="DS1803" s="1"/>
      <c r="DT1803" s="1"/>
    </row>
    <row r="1804" spans="1:124" ht="12.75" x14ac:dyDescent="0.2">
      <c r="A1804" s="111"/>
      <c r="B1804" s="112"/>
      <c r="C1804" s="112"/>
      <c r="D1804" s="113"/>
      <c r="E1804" s="114"/>
      <c r="F1804" s="115"/>
      <c r="G1804" s="116"/>
      <c r="H1804" s="117"/>
      <c r="I1804" s="117"/>
      <c r="J1804" s="118"/>
      <c r="K1804" s="118"/>
      <c r="L1804" s="8"/>
      <c r="M1804" s="119"/>
      <c r="N1804" s="119"/>
      <c r="O1804" s="112"/>
      <c r="P1804" s="112"/>
      <c r="Q1804" s="162"/>
      <c r="R1804" s="30"/>
      <c r="S1804" s="112"/>
      <c r="T1804" s="122"/>
      <c r="U1804" s="120"/>
      <c r="V1804" s="120"/>
      <c r="W1804" s="119"/>
      <c r="X1804" s="112"/>
      <c r="Y1804" s="112"/>
      <c r="Z1804" s="125"/>
      <c r="AA1804" s="117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4"/>
      <c r="DO1804" s="1"/>
      <c r="DP1804" s="1"/>
      <c r="DQ1804" s="1"/>
      <c r="DR1804" s="1"/>
      <c r="DS1804" s="1"/>
      <c r="DT1804" s="1"/>
    </row>
    <row r="1805" spans="1:124" ht="12.75" x14ac:dyDescent="0.2">
      <c r="A1805" s="111"/>
      <c r="B1805" s="112"/>
      <c r="C1805" s="112"/>
      <c r="D1805" s="113"/>
      <c r="E1805" s="114"/>
      <c r="F1805" s="115"/>
      <c r="G1805" s="116"/>
      <c r="H1805" s="117"/>
      <c r="I1805" s="117"/>
      <c r="J1805" s="118"/>
      <c r="K1805" s="118"/>
      <c r="L1805" s="8"/>
      <c r="M1805" s="119"/>
      <c r="N1805" s="119"/>
      <c r="O1805" s="112"/>
      <c r="P1805" s="112"/>
      <c r="Q1805" s="162"/>
      <c r="R1805" s="30"/>
      <c r="S1805" s="112"/>
      <c r="T1805" s="122"/>
      <c r="U1805" s="120"/>
      <c r="V1805" s="120"/>
      <c r="W1805" s="119"/>
      <c r="X1805" s="112"/>
      <c r="Y1805" s="112"/>
      <c r="Z1805" s="125"/>
      <c r="AA1805" s="117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4"/>
      <c r="DO1805" s="1"/>
      <c r="DP1805" s="1"/>
      <c r="DQ1805" s="1"/>
      <c r="DR1805" s="1"/>
      <c r="DS1805" s="1"/>
      <c r="DT1805" s="1"/>
    </row>
    <row r="1806" spans="1:124" ht="12.75" x14ac:dyDescent="0.2">
      <c r="A1806" s="111"/>
      <c r="B1806" s="112"/>
      <c r="C1806" s="112"/>
      <c r="D1806" s="113"/>
      <c r="E1806" s="114"/>
      <c r="F1806" s="115"/>
      <c r="G1806" s="116"/>
      <c r="H1806" s="117"/>
      <c r="I1806" s="117"/>
      <c r="J1806" s="118"/>
      <c r="K1806" s="118"/>
      <c r="L1806" s="8"/>
      <c r="M1806" s="119"/>
      <c r="N1806" s="119"/>
      <c r="O1806" s="112"/>
      <c r="P1806" s="112"/>
      <c r="Q1806" s="162"/>
      <c r="R1806" s="30"/>
      <c r="S1806" s="112"/>
      <c r="T1806" s="122"/>
      <c r="U1806" s="120"/>
      <c r="V1806" s="120"/>
      <c r="W1806" s="119"/>
      <c r="X1806" s="112"/>
      <c r="Y1806" s="112"/>
      <c r="Z1806" s="125"/>
      <c r="AA1806" s="117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4"/>
      <c r="DO1806" s="1"/>
      <c r="DP1806" s="1"/>
      <c r="DQ1806" s="1"/>
      <c r="DR1806" s="1"/>
      <c r="DS1806" s="1"/>
      <c r="DT1806" s="1"/>
    </row>
    <row r="1807" spans="1:124" ht="12.75" x14ac:dyDescent="0.2">
      <c r="A1807" s="111"/>
      <c r="B1807" s="112"/>
      <c r="C1807" s="112"/>
      <c r="D1807" s="113"/>
      <c r="E1807" s="114"/>
      <c r="F1807" s="115"/>
      <c r="G1807" s="116"/>
      <c r="H1807" s="117"/>
      <c r="I1807" s="117"/>
      <c r="J1807" s="118"/>
      <c r="K1807" s="118"/>
      <c r="L1807" s="8"/>
      <c r="M1807" s="119"/>
      <c r="N1807" s="119"/>
      <c r="O1807" s="112"/>
      <c r="P1807" s="112"/>
      <c r="Q1807" s="162"/>
      <c r="R1807" s="30"/>
      <c r="S1807" s="112"/>
      <c r="T1807" s="122"/>
      <c r="U1807" s="120"/>
      <c r="V1807" s="120"/>
      <c r="W1807" s="119"/>
      <c r="X1807" s="112"/>
      <c r="Y1807" s="112"/>
      <c r="Z1807" s="125"/>
      <c r="AA1807" s="117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4"/>
      <c r="DO1807" s="1"/>
      <c r="DP1807" s="1"/>
      <c r="DQ1807" s="1"/>
      <c r="DR1807" s="1"/>
      <c r="DS1807" s="1"/>
      <c r="DT1807" s="1"/>
    </row>
    <row r="1808" spans="1:124" ht="12.75" x14ac:dyDescent="0.2">
      <c r="A1808" s="111"/>
      <c r="B1808" s="112"/>
      <c r="C1808" s="112"/>
      <c r="D1808" s="113"/>
      <c r="E1808" s="114"/>
      <c r="F1808" s="115"/>
      <c r="G1808" s="116"/>
      <c r="H1808" s="117"/>
      <c r="I1808" s="117"/>
      <c r="J1808" s="118"/>
      <c r="K1808" s="118"/>
      <c r="L1808" s="8"/>
      <c r="M1808" s="119"/>
      <c r="N1808" s="119"/>
      <c r="O1808" s="112"/>
      <c r="P1808" s="112"/>
      <c r="Q1808" s="162"/>
      <c r="R1808" s="30"/>
      <c r="S1808" s="112"/>
      <c r="T1808" s="122"/>
      <c r="U1808" s="120"/>
      <c r="V1808" s="120"/>
      <c r="W1808" s="119"/>
      <c r="X1808" s="112"/>
      <c r="Y1808" s="112"/>
      <c r="Z1808" s="125"/>
      <c r="AA1808" s="117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4"/>
      <c r="DO1808" s="1"/>
      <c r="DP1808" s="1"/>
      <c r="DQ1808" s="1"/>
      <c r="DR1808" s="1"/>
      <c r="DS1808" s="1"/>
      <c r="DT1808" s="1"/>
    </row>
    <row r="1809" spans="1:124" ht="12.75" x14ac:dyDescent="0.2">
      <c r="A1809" s="111"/>
      <c r="B1809" s="112"/>
      <c r="C1809" s="112"/>
      <c r="D1809" s="113"/>
      <c r="E1809" s="114"/>
      <c r="F1809" s="115"/>
      <c r="G1809" s="116"/>
      <c r="H1809" s="117"/>
      <c r="I1809" s="117"/>
      <c r="J1809" s="118"/>
      <c r="K1809" s="118"/>
      <c r="L1809" s="8"/>
      <c r="M1809" s="119"/>
      <c r="N1809" s="119"/>
      <c r="O1809" s="112"/>
      <c r="P1809" s="112"/>
      <c r="Q1809" s="162"/>
      <c r="R1809" s="30"/>
      <c r="S1809" s="112"/>
      <c r="T1809" s="122"/>
      <c r="U1809" s="120"/>
      <c r="V1809" s="120"/>
      <c r="W1809" s="119"/>
      <c r="X1809" s="112"/>
      <c r="Y1809" s="112"/>
      <c r="Z1809" s="125"/>
      <c r="AA1809" s="117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4"/>
      <c r="DO1809" s="1"/>
      <c r="DP1809" s="1"/>
      <c r="DQ1809" s="1"/>
      <c r="DR1809" s="1"/>
      <c r="DS1809" s="1"/>
      <c r="DT1809" s="1"/>
    </row>
    <row r="1810" spans="1:124" ht="12.75" x14ac:dyDescent="0.2">
      <c r="A1810" s="111"/>
      <c r="B1810" s="112"/>
      <c r="C1810" s="112"/>
      <c r="D1810" s="113"/>
      <c r="E1810" s="114"/>
      <c r="F1810" s="115"/>
      <c r="G1810" s="116"/>
      <c r="H1810" s="117"/>
      <c r="I1810" s="117"/>
      <c r="J1810" s="118"/>
      <c r="K1810" s="118"/>
      <c r="L1810" s="8"/>
      <c r="M1810" s="119"/>
      <c r="N1810" s="119"/>
      <c r="O1810" s="112"/>
      <c r="P1810" s="112"/>
      <c r="Q1810" s="162"/>
      <c r="R1810" s="30"/>
      <c r="S1810" s="112"/>
      <c r="T1810" s="122"/>
      <c r="U1810" s="120"/>
      <c r="V1810" s="120"/>
      <c r="W1810" s="119"/>
      <c r="X1810" s="112"/>
      <c r="Y1810" s="112"/>
      <c r="Z1810" s="125"/>
      <c r="AA1810" s="117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4"/>
      <c r="DO1810" s="1"/>
      <c r="DP1810" s="1"/>
      <c r="DQ1810" s="1"/>
      <c r="DR1810" s="1"/>
      <c r="DS1810" s="1"/>
      <c r="DT1810" s="1"/>
    </row>
    <row r="1811" spans="1:124" ht="12.75" x14ac:dyDescent="0.2">
      <c r="A1811" s="111"/>
      <c r="B1811" s="112"/>
      <c r="C1811" s="112"/>
      <c r="D1811" s="113"/>
      <c r="E1811" s="114"/>
      <c r="F1811" s="115"/>
      <c r="G1811" s="116"/>
      <c r="H1811" s="117"/>
      <c r="I1811" s="117"/>
      <c r="J1811" s="118"/>
      <c r="K1811" s="118"/>
      <c r="L1811" s="8"/>
      <c r="M1811" s="119"/>
      <c r="N1811" s="119"/>
      <c r="O1811" s="112"/>
      <c r="P1811" s="112"/>
      <c r="Q1811" s="162"/>
      <c r="R1811" s="30"/>
      <c r="S1811" s="112"/>
      <c r="T1811" s="122"/>
      <c r="U1811" s="120"/>
      <c r="V1811" s="120"/>
      <c r="W1811" s="119"/>
      <c r="X1811" s="112"/>
      <c r="Y1811" s="112"/>
      <c r="Z1811" s="125"/>
      <c r="AA1811" s="117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4"/>
      <c r="DO1811" s="1"/>
      <c r="DP1811" s="1"/>
      <c r="DQ1811" s="1"/>
      <c r="DR1811" s="1"/>
      <c r="DS1811" s="1"/>
      <c r="DT1811" s="1"/>
    </row>
    <row r="1812" spans="1:124" ht="12.75" x14ac:dyDescent="0.2">
      <c r="A1812" s="111"/>
      <c r="B1812" s="112"/>
      <c r="C1812" s="112"/>
      <c r="D1812" s="113"/>
      <c r="E1812" s="114"/>
      <c r="F1812" s="115"/>
      <c r="G1812" s="116"/>
      <c r="H1812" s="117"/>
      <c r="I1812" s="117"/>
      <c r="J1812" s="118"/>
      <c r="K1812" s="118"/>
      <c r="L1812" s="8"/>
      <c r="M1812" s="119"/>
      <c r="N1812" s="119"/>
      <c r="O1812" s="112"/>
      <c r="P1812" s="112"/>
      <c r="Q1812" s="162"/>
      <c r="R1812" s="30"/>
      <c r="S1812" s="112"/>
      <c r="T1812" s="122"/>
      <c r="U1812" s="120"/>
      <c r="V1812" s="120"/>
      <c r="W1812" s="119"/>
      <c r="X1812" s="112"/>
      <c r="Y1812" s="112"/>
      <c r="Z1812" s="125"/>
      <c r="AA1812" s="117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4"/>
      <c r="DO1812" s="1"/>
      <c r="DP1812" s="1"/>
      <c r="DQ1812" s="1"/>
      <c r="DR1812" s="1"/>
      <c r="DS1812" s="1"/>
      <c r="DT1812" s="1"/>
    </row>
    <row r="1813" spans="1:124" ht="12.75" x14ac:dyDescent="0.2">
      <c r="A1813" s="111"/>
      <c r="B1813" s="112"/>
      <c r="C1813" s="112"/>
      <c r="D1813" s="113"/>
      <c r="E1813" s="114"/>
      <c r="F1813" s="115"/>
      <c r="G1813" s="116"/>
      <c r="H1813" s="117"/>
      <c r="I1813" s="117"/>
      <c r="J1813" s="118"/>
      <c r="K1813" s="118"/>
      <c r="L1813" s="8"/>
      <c r="M1813" s="119"/>
      <c r="N1813" s="119"/>
      <c r="O1813" s="112"/>
      <c r="P1813" s="112"/>
      <c r="Q1813" s="162"/>
      <c r="R1813" s="30"/>
      <c r="S1813" s="112"/>
      <c r="T1813" s="122"/>
      <c r="U1813" s="120"/>
      <c r="V1813" s="120"/>
      <c r="W1813" s="119"/>
      <c r="X1813" s="112"/>
      <c r="Y1813" s="112"/>
      <c r="Z1813" s="125"/>
      <c r="AA1813" s="117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4"/>
      <c r="DO1813" s="1"/>
      <c r="DP1813" s="1"/>
      <c r="DQ1813" s="1"/>
      <c r="DR1813" s="1"/>
      <c r="DS1813" s="1"/>
      <c r="DT1813" s="1"/>
    </row>
    <row r="1814" spans="1:124" ht="12.75" x14ac:dyDescent="0.2">
      <c r="A1814" s="111"/>
      <c r="B1814" s="112"/>
      <c r="C1814" s="112"/>
      <c r="D1814" s="113"/>
      <c r="E1814" s="114"/>
      <c r="F1814" s="115"/>
      <c r="G1814" s="116"/>
      <c r="H1814" s="117"/>
      <c r="I1814" s="117"/>
      <c r="J1814" s="118"/>
      <c r="K1814" s="118"/>
      <c r="L1814" s="8"/>
      <c r="M1814" s="119"/>
      <c r="N1814" s="119"/>
      <c r="O1814" s="112"/>
      <c r="P1814" s="112"/>
      <c r="Q1814" s="162"/>
      <c r="R1814" s="30"/>
      <c r="S1814" s="112"/>
      <c r="T1814" s="122"/>
      <c r="U1814" s="120"/>
      <c r="V1814" s="120"/>
      <c r="W1814" s="119"/>
      <c r="X1814" s="112"/>
      <c r="Y1814" s="112"/>
      <c r="Z1814" s="125"/>
      <c r="AA1814" s="117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4"/>
      <c r="DO1814" s="1"/>
      <c r="DP1814" s="1"/>
      <c r="DQ1814" s="1"/>
      <c r="DR1814" s="1"/>
      <c r="DS1814" s="1"/>
      <c r="DT1814" s="1"/>
    </row>
    <row r="1815" spans="1:124" ht="12.75" x14ac:dyDescent="0.2">
      <c r="A1815" s="111"/>
      <c r="B1815" s="112"/>
      <c r="C1815" s="112"/>
      <c r="D1815" s="113"/>
      <c r="E1815" s="114"/>
      <c r="F1815" s="115"/>
      <c r="G1815" s="116"/>
      <c r="H1815" s="117"/>
      <c r="I1815" s="117"/>
      <c r="J1815" s="118"/>
      <c r="K1815" s="118"/>
      <c r="L1815" s="8"/>
      <c r="M1815" s="119"/>
      <c r="N1815" s="119"/>
      <c r="O1815" s="112"/>
      <c r="P1815" s="112"/>
      <c r="Q1815" s="162"/>
      <c r="R1815" s="30"/>
      <c r="S1815" s="112"/>
      <c r="T1815" s="122"/>
      <c r="U1815" s="120"/>
      <c r="V1815" s="120"/>
      <c r="W1815" s="119"/>
      <c r="X1815" s="112"/>
      <c r="Y1815" s="112"/>
      <c r="Z1815" s="125"/>
      <c r="AA1815" s="117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4"/>
      <c r="DO1815" s="1"/>
      <c r="DP1815" s="1"/>
      <c r="DQ1815" s="1"/>
      <c r="DR1815" s="1"/>
      <c r="DS1815" s="1"/>
      <c r="DT1815" s="1"/>
    </row>
    <row r="1816" spans="1:124" ht="12.75" x14ac:dyDescent="0.2">
      <c r="A1816" s="111"/>
      <c r="B1816" s="112"/>
      <c r="C1816" s="112"/>
      <c r="D1816" s="113"/>
      <c r="E1816" s="114"/>
      <c r="F1816" s="115"/>
      <c r="G1816" s="116"/>
      <c r="H1816" s="117"/>
      <c r="I1816" s="117"/>
      <c r="J1816" s="118"/>
      <c r="K1816" s="118"/>
      <c r="L1816" s="8"/>
      <c r="M1816" s="119"/>
      <c r="N1816" s="119"/>
      <c r="O1816" s="112"/>
      <c r="P1816" s="112"/>
      <c r="Q1816" s="162"/>
      <c r="R1816" s="30"/>
      <c r="S1816" s="112"/>
      <c r="T1816" s="122"/>
      <c r="U1816" s="120"/>
      <c r="V1816" s="120"/>
      <c r="W1816" s="119"/>
      <c r="X1816" s="112"/>
      <c r="Y1816" s="112"/>
      <c r="Z1816" s="125"/>
      <c r="AA1816" s="117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4"/>
      <c r="DO1816" s="1"/>
      <c r="DP1816" s="1"/>
      <c r="DQ1816" s="1"/>
      <c r="DR1816" s="1"/>
      <c r="DS1816" s="1"/>
      <c r="DT1816" s="1"/>
    </row>
    <row r="1817" spans="1:124" ht="12.75" x14ac:dyDescent="0.2">
      <c r="A1817" s="111"/>
      <c r="B1817" s="112"/>
      <c r="C1817" s="112"/>
      <c r="D1817" s="113"/>
      <c r="E1817" s="114"/>
      <c r="F1817" s="115"/>
      <c r="G1817" s="116"/>
      <c r="H1817" s="117"/>
      <c r="I1817" s="117"/>
      <c r="J1817" s="118"/>
      <c r="K1817" s="118"/>
      <c r="L1817" s="8"/>
      <c r="M1817" s="119"/>
      <c r="N1817" s="119"/>
      <c r="O1817" s="112"/>
      <c r="P1817" s="112"/>
      <c r="Q1817" s="162"/>
      <c r="R1817" s="30"/>
      <c r="S1817" s="112"/>
      <c r="T1817" s="122"/>
      <c r="U1817" s="120"/>
      <c r="V1817" s="120"/>
      <c r="W1817" s="119"/>
      <c r="X1817" s="112"/>
      <c r="Y1817" s="112"/>
      <c r="Z1817" s="125"/>
      <c r="AA1817" s="117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4"/>
      <c r="DO1817" s="1"/>
      <c r="DP1817" s="1"/>
      <c r="DQ1817" s="1"/>
      <c r="DR1817" s="1"/>
      <c r="DS1817" s="1"/>
      <c r="DT1817" s="1"/>
    </row>
    <row r="1818" spans="1:124" ht="12.75" x14ac:dyDescent="0.2">
      <c r="A1818" s="111"/>
      <c r="B1818" s="112"/>
      <c r="C1818" s="112"/>
      <c r="D1818" s="113"/>
      <c r="E1818" s="114"/>
      <c r="F1818" s="115"/>
      <c r="G1818" s="116"/>
      <c r="H1818" s="117"/>
      <c r="I1818" s="117"/>
      <c r="J1818" s="118"/>
      <c r="K1818" s="118"/>
      <c r="L1818" s="8"/>
      <c r="M1818" s="119"/>
      <c r="N1818" s="119"/>
      <c r="O1818" s="112"/>
      <c r="P1818" s="112"/>
      <c r="Q1818" s="162"/>
      <c r="R1818" s="30"/>
      <c r="S1818" s="112"/>
      <c r="T1818" s="122"/>
      <c r="U1818" s="120"/>
      <c r="V1818" s="120"/>
      <c r="W1818" s="119"/>
      <c r="X1818" s="112"/>
      <c r="Y1818" s="112"/>
      <c r="Z1818" s="125"/>
      <c r="AA1818" s="117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4"/>
      <c r="DO1818" s="1"/>
      <c r="DP1818" s="1"/>
      <c r="DQ1818" s="1"/>
      <c r="DR1818" s="1"/>
      <c r="DS1818" s="1"/>
      <c r="DT1818" s="1"/>
    </row>
    <row r="1819" spans="1:124" ht="12.75" x14ac:dyDescent="0.2">
      <c r="A1819" s="111"/>
      <c r="B1819" s="112"/>
      <c r="C1819" s="112"/>
      <c r="D1819" s="113"/>
      <c r="E1819" s="114"/>
      <c r="F1819" s="115"/>
      <c r="G1819" s="116"/>
      <c r="H1819" s="117"/>
      <c r="I1819" s="117"/>
      <c r="J1819" s="118"/>
      <c r="K1819" s="118"/>
      <c r="L1819" s="8"/>
      <c r="M1819" s="119"/>
      <c r="N1819" s="119"/>
      <c r="O1819" s="112"/>
      <c r="P1819" s="112"/>
      <c r="Q1819" s="162"/>
      <c r="R1819" s="30"/>
      <c r="S1819" s="112"/>
      <c r="T1819" s="122"/>
      <c r="U1819" s="120"/>
      <c r="V1819" s="120"/>
      <c r="W1819" s="119"/>
      <c r="X1819" s="112"/>
      <c r="Y1819" s="112"/>
      <c r="Z1819" s="125"/>
      <c r="AA1819" s="117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4"/>
      <c r="DO1819" s="1"/>
      <c r="DP1819" s="1"/>
      <c r="DQ1819" s="1"/>
      <c r="DR1819" s="1"/>
      <c r="DS1819" s="1"/>
      <c r="DT1819" s="1"/>
    </row>
    <row r="1820" spans="1:124" ht="12.75" x14ac:dyDescent="0.2">
      <c r="A1820" s="111"/>
      <c r="B1820" s="112"/>
      <c r="C1820" s="112"/>
      <c r="D1820" s="113"/>
      <c r="E1820" s="114"/>
      <c r="F1820" s="115"/>
      <c r="G1820" s="116"/>
      <c r="H1820" s="117"/>
      <c r="I1820" s="117"/>
      <c r="J1820" s="118"/>
      <c r="K1820" s="118"/>
      <c r="L1820" s="8"/>
      <c r="M1820" s="119"/>
      <c r="N1820" s="119"/>
      <c r="O1820" s="112"/>
      <c r="P1820" s="112"/>
      <c r="Q1820" s="162"/>
      <c r="R1820" s="30"/>
      <c r="S1820" s="112"/>
      <c r="T1820" s="122"/>
      <c r="U1820" s="120"/>
      <c r="V1820" s="120"/>
      <c r="W1820" s="119"/>
      <c r="X1820" s="112"/>
      <c r="Y1820" s="112"/>
      <c r="Z1820" s="125"/>
      <c r="AA1820" s="117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4"/>
      <c r="DO1820" s="1"/>
      <c r="DP1820" s="1"/>
      <c r="DQ1820" s="1"/>
      <c r="DR1820" s="1"/>
      <c r="DS1820" s="1"/>
      <c r="DT1820" s="1"/>
    </row>
    <row r="1821" spans="1:124" ht="12.75" x14ac:dyDescent="0.2">
      <c r="A1821" s="111"/>
      <c r="B1821" s="112"/>
      <c r="C1821" s="112"/>
      <c r="D1821" s="113"/>
      <c r="E1821" s="114"/>
      <c r="F1821" s="115"/>
      <c r="G1821" s="116"/>
      <c r="H1821" s="117"/>
      <c r="I1821" s="117"/>
      <c r="J1821" s="118"/>
      <c r="K1821" s="118"/>
      <c r="L1821" s="8"/>
      <c r="M1821" s="119"/>
      <c r="N1821" s="119"/>
      <c r="O1821" s="112"/>
      <c r="P1821" s="112"/>
      <c r="Q1821" s="162"/>
      <c r="R1821" s="30"/>
      <c r="S1821" s="112"/>
      <c r="T1821" s="122"/>
      <c r="U1821" s="120"/>
      <c r="V1821" s="120"/>
      <c r="W1821" s="119"/>
      <c r="X1821" s="112"/>
      <c r="Y1821" s="112"/>
      <c r="Z1821" s="125"/>
      <c r="AA1821" s="117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4"/>
      <c r="DO1821" s="1"/>
      <c r="DP1821" s="1"/>
      <c r="DQ1821" s="1"/>
      <c r="DR1821" s="1"/>
      <c r="DS1821" s="1"/>
      <c r="DT1821" s="1"/>
    </row>
    <row r="1822" spans="1:124" ht="12.75" x14ac:dyDescent="0.2">
      <c r="A1822" s="111"/>
      <c r="B1822" s="112"/>
      <c r="C1822" s="112"/>
      <c r="D1822" s="113"/>
      <c r="E1822" s="114"/>
      <c r="F1822" s="115"/>
      <c r="G1822" s="116"/>
      <c r="H1822" s="117"/>
      <c r="I1822" s="117"/>
      <c r="J1822" s="118"/>
      <c r="K1822" s="118"/>
      <c r="L1822" s="8"/>
      <c r="M1822" s="119"/>
      <c r="N1822" s="119"/>
      <c r="O1822" s="112"/>
      <c r="P1822" s="112"/>
      <c r="Q1822" s="162"/>
      <c r="R1822" s="30"/>
      <c r="S1822" s="112"/>
      <c r="T1822" s="122"/>
      <c r="U1822" s="120"/>
      <c r="V1822" s="120"/>
      <c r="W1822" s="119"/>
      <c r="X1822" s="112"/>
      <c r="Y1822" s="112"/>
      <c r="Z1822" s="125"/>
      <c r="AA1822" s="117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4"/>
      <c r="DO1822" s="1"/>
      <c r="DP1822" s="1"/>
      <c r="DQ1822" s="1"/>
      <c r="DR1822" s="1"/>
      <c r="DS1822" s="1"/>
      <c r="DT1822" s="1"/>
    </row>
    <row r="1823" spans="1:124" ht="12.75" x14ac:dyDescent="0.2">
      <c r="A1823" s="111"/>
      <c r="B1823" s="112"/>
      <c r="C1823" s="112"/>
      <c r="D1823" s="113"/>
      <c r="E1823" s="114"/>
      <c r="F1823" s="115"/>
      <c r="G1823" s="116"/>
      <c r="H1823" s="117"/>
      <c r="I1823" s="117"/>
      <c r="J1823" s="118"/>
      <c r="K1823" s="118"/>
      <c r="L1823" s="8"/>
      <c r="M1823" s="119"/>
      <c r="N1823" s="119"/>
      <c r="O1823" s="112"/>
      <c r="P1823" s="112"/>
      <c r="Q1823" s="162"/>
      <c r="R1823" s="30"/>
      <c r="S1823" s="112"/>
      <c r="T1823" s="122"/>
      <c r="U1823" s="120"/>
      <c r="V1823" s="120"/>
      <c r="W1823" s="119"/>
      <c r="X1823" s="112"/>
      <c r="Y1823" s="112"/>
      <c r="Z1823" s="125"/>
      <c r="AA1823" s="117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4"/>
      <c r="DO1823" s="1"/>
      <c r="DP1823" s="1"/>
      <c r="DQ1823" s="1"/>
      <c r="DR1823" s="1"/>
      <c r="DS1823" s="1"/>
      <c r="DT1823" s="1"/>
    </row>
    <row r="1824" spans="1:124" ht="12.75" x14ac:dyDescent="0.2">
      <c r="A1824" s="111"/>
      <c r="B1824" s="112"/>
      <c r="C1824" s="112"/>
      <c r="D1824" s="113"/>
      <c r="E1824" s="114"/>
      <c r="F1824" s="115"/>
      <c r="G1824" s="116"/>
      <c r="H1824" s="117"/>
      <c r="I1824" s="117"/>
      <c r="J1824" s="118"/>
      <c r="K1824" s="118"/>
      <c r="L1824" s="8"/>
      <c r="M1824" s="119"/>
      <c r="N1824" s="119"/>
      <c r="O1824" s="112"/>
      <c r="P1824" s="112"/>
      <c r="Q1824" s="162"/>
      <c r="R1824" s="30"/>
      <c r="S1824" s="112"/>
      <c r="T1824" s="122"/>
      <c r="U1824" s="120"/>
      <c r="V1824" s="120"/>
      <c r="W1824" s="119"/>
      <c r="X1824" s="112"/>
      <c r="Y1824" s="112"/>
      <c r="Z1824" s="125"/>
      <c r="AA1824" s="117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4"/>
      <c r="DO1824" s="1"/>
      <c r="DP1824" s="1"/>
      <c r="DQ1824" s="1"/>
      <c r="DR1824" s="1"/>
      <c r="DS1824" s="1"/>
      <c r="DT1824" s="1"/>
    </row>
    <row r="1825" spans="1:124" ht="12.75" x14ac:dyDescent="0.2">
      <c r="A1825" s="111"/>
      <c r="B1825" s="112"/>
      <c r="C1825" s="112"/>
      <c r="D1825" s="113"/>
      <c r="E1825" s="114"/>
      <c r="F1825" s="115"/>
      <c r="G1825" s="116"/>
      <c r="H1825" s="117"/>
      <c r="I1825" s="117"/>
      <c r="J1825" s="118"/>
      <c r="K1825" s="118"/>
      <c r="L1825" s="8"/>
      <c r="M1825" s="119"/>
      <c r="N1825" s="119"/>
      <c r="O1825" s="112"/>
      <c r="P1825" s="112"/>
      <c r="Q1825" s="162"/>
      <c r="R1825" s="30"/>
      <c r="S1825" s="112"/>
      <c r="T1825" s="122"/>
      <c r="U1825" s="120"/>
      <c r="V1825" s="120"/>
      <c r="W1825" s="119"/>
      <c r="X1825" s="112"/>
      <c r="Y1825" s="112"/>
      <c r="Z1825" s="125"/>
      <c r="AA1825" s="117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4"/>
      <c r="DO1825" s="1"/>
      <c r="DP1825" s="1"/>
      <c r="DQ1825" s="1"/>
      <c r="DR1825" s="1"/>
      <c r="DS1825" s="1"/>
      <c r="DT1825" s="1"/>
    </row>
    <row r="1826" spans="1:124" ht="12.75" x14ac:dyDescent="0.2">
      <c r="A1826" s="111"/>
      <c r="B1826" s="112"/>
      <c r="C1826" s="112"/>
      <c r="D1826" s="113"/>
      <c r="E1826" s="114"/>
      <c r="F1826" s="115"/>
      <c r="G1826" s="116"/>
      <c r="H1826" s="117"/>
      <c r="I1826" s="117"/>
      <c r="J1826" s="118"/>
      <c r="K1826" s="118"/>
      <c r="L1826" s="8"/>
      <c r="M1826" s="119"/>
      <c r="N1826" s="119"/>
      <c r="O1826" s="112"/>
      <c r="P1826" s="112"/>
      <c r="Q1826" s="162"/>
      <c r="R1826" s="30"/>
      <c r="S1826" s="112"/>
      <c r="T1826" s="122"/>
      <c r="U1826" s="120"/>
      <c r="V1826" s="120"/>
      <c r="W1826" s="119"/>
      <c r="X1826" s="112"/>
      <c r="Y1826" s="112"/>
      <c r="Z1826" s="125"/>
      <c r="AA1826" s="117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4"/>
      <c r="DO1826" s="1"/>
      <c r="DP1826" s="1"/>
      <c r="DQ1826" s="1"/>
      <c r="DR1826" s="1"/>
      <c r="DS1826" s="1"/>
      <c r="DT1826" s="1"/>
    </row>
    <row r="1827" spans="1:124" ht="12.75" x14ac:dyDescent="0.2">
      <c r="A1827" s="111"/>
      <c r="B1827" s="112"/>
      <c r="C1827" s="112"/>
      <c r="D1827" s="113"/>
      <c r="E1827" s="114"/>
      <c r="F1827" s="115"/>
      <c r="G1827" s="116"/>
      <c r="H1827" s="117"/>
      <c r="I1827" s="117"/>
      <c r="J1827" s="118"/>
      <c r="K1827" s="118"/>
      <c r="L1827" s="8"/>
      <c r="M1827" s="119"/>
      <c r="N1827" s="119"/>
      <c r="O1827" s="112"/>
      <c r="P1827" s="112"/>
      <c r="Q1827" s="162"/>
      <c r="R1827" s="30"/>
      <c r="S1827" s="112"/>
      <c r="T1827" s="122"/>
      <c r="U1827" s="120"/>
      <c r="V1827" s="120"/>
      <c r="W1827" s="119"/>
      <c r="X1827" s="112"/>
      <c r="Y1827" s="112"/>
      <c r="Z1827" s="125"/>
      <c r="AA1827" s="117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4"/>
      <c r="DO1827" s="1"/>
      <c r="DP1827" s="1"/>
      <c r="DQ1827" s="1"/>
      <c r="DR1827" s="1"/>
      <c r="DS1827" s="1"/>
      <c r="DT1827" s="1"/>
    </row>
    <row r="1828" spans="1:124" ht="12.75" x14ac:dyDescent="0.2">
      <c r="A1828" s="111"/>
      <c r="B1828" s="112"/>
      <c r="C1828" s="112"/>
      <c r="D1828" s="113"/>
      <c r="E1828" s="114"/>
      <c r="F1828" s="115"/>
      <c r="G1828" s="116"/>
      <c r="H1828" s="117"/>
      <c r="I1828" s="117"/>
      <c r="J1828" s="118"/>
      <c r="K1828" s="118"/>
      <c r="L1828" s="8"/>
      <c r="M1828" s="119"/>
      <c r="N1828" s="119"/>
      <c r="O1828" s="112"/>
      <c r="P1828" s="112"/>
      <c r="Q1828" s="162"/>
      <c r="R1828" s="30"/>
      <c r="S1828" s="112"/>
      <c r="T1828" s="122"/>
      <c r="U1828" s="120"/>
      <c r="V1828" s="120"/>
      <c r="W1828" s="119"/>
      <c r="X1828" s="112"/>
      <c r="Y1828" s="112"/>
      <c r="Z1828" s="125"/>
      <c r="AA1828" s="117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4"/>
      <c r="DO1828" s="1"/>
      <c r="DP1828" s="1"/>
      <c r="DQ1828" s="1"/>
      <c r="DR1828" s="1"/>
      <c r="DS1828" s="1"/>
      <c r="DT1828" s="1"/>
    </row>
    <row r="1829" spans="1:124" ht="12.75" x14ac:dyDescent="0.2">
      <c r="A1829" s="111"/>
      <c r="B1829" s="112"/>
      <c r="C1829" s="112"/>
      <c r="D1829" s="113"/>
      <c r="E1829" s="114"/>
      <c r="F1829" s="115"/>
      <c r="G1829" s="116"/>
      <c r="H1829" s="117"/>
      <c r="I1829" s="117"/>
      <c r="J1829" s="118"/>
      <c r="K1829" s="118"/>
      <c r="L1829" s="8"/>
      <c r="M1829" s="119"/>
      <c r="N1829" s="119"/>
      <c r="O1829" s="112"/>
      <c r="P1829" s="112"/>
      <c r="Q1829" s="162"/>
      <c r="R1829" s="30"/>
      <c r="S1829" s="112"/>
      <c r="T1829" s="122"/>
      <c r="U1829" s="120"/>
      <c r="V1829" s="120"/>
      <c r="W1829" s="119"/>
      <c r="X1829" s="112"/>
      <c r="Y1829" s="112"/>
      <c r="Z1829" s="125"/>
      <c r="AA1829" s="117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4"/>
      <c r="DO1829" s="1"/>
      <c r="DP1829" s="1"/>
      <c r="DQ1829" s="1"/>
      <c r="DR1829" s="1"/>
      <c r="DS1829" s="1"/>
      <c r="DT1829" s="1"/>
    </row>
    <row r="1830" spans="1:124" ht="12.75" x14ac:dyDescent="0.2">
      <c r="A1830" s="111"/>
      <c r="B1830" s="112"/>
      <c r="C1830" s="112"/>
      <c r="D1830" s="113"/>
      <c r="E1830" s="114"/>
      <c r="F1830" s="115"/>
      <c r="G1830" s="116"/>
      <c r="H1830" s="117"/>
      <c r="I1830" s="117"/>
      <c r="J1830" s="118"/>
      <c r="K1830" s="118"/>
      <c r="L1830" s="8"/>
      <c r="M1830" s="119"/>
      <c r="N1830" s="119"/>
      <c r="O1830" s="112"/>
      <c r="P1830" s="112"/>
      <c r="Q1830" s="162"/>
      <c r="R1830" s="30"/>
      <c r="S1830" s="112"/>
      <c r="T1830" s="122"/>
      <c r="U1830" s="120"/>
      <c r="V1830" s="120"/>
      <c r="W1830" s="119"/>
      <c r="X1830" s="112"/>
      <c r="Y1830" s="112"/>
      <c r="Z1830" s="125"/>
      <c r="AA1830" s="117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4"/>
      <c r="DO1830" s="1"/>
      <c r="DP1830" s="1"/>
      <c r="DQ1830" s="1"/>
      <c r="DR1830" s="1"/>
      <c r="DS1830" s="1"/>
      <c r="DT1830" s="1"/>
    </row>
    <row r="1831" spans="1:124" ht="12.75" x14ac:dyDescent="0.2">
      <c r="A1831" s="111"/>
      <c r="B1831" s="112"/>
      <c r="C1831" s="112"/>
      <c r="D1831" s="113"/>
      <c r="E1831" s="114"/>
      <c r="F1831" s="115"/>
      <c r="G1831" s="116"/>
      <c r="H1831" s="117"/>
      <c r="I1831" s="117"/>
      <c r="J1831" s="118"/>
      <c r="K1831" s="118"/>
      <c r="L1831" s="8"/>
      <c r="M1831" s="119"/>
      <c r="N1831" s="119"/>
      <c r="O1831" s="112"/>
      <c r="P1831" s="112"/>
      <c r="Q1831" s="162"/>
      <c r="R1831" s="30"/>
      <c r="S1831" s="112"/>
      <c r="T1831" s="122"/>
      <c r="U1831" s="120"/>
      <c r="V1831" s="120"/>
      <c r="W1831" s="119"/>
      <c r="X1831" s="112"/>
      <c r="Y1831" s="112"/>
      <c r="Z1831" s="125"/>
      <c r="AA1831" s="117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4"/>
      <c r="DO1831" s="1"/>
      <c r="DP1831" s="1"/>
      <c r="DQ1831" s="1"/>
      <c r="DR1831" s="1"/>
      <c r="DS1831" s="1"/>
      <c r="DT1831" s="1"/>
    </row>
    <row r="1832" spans="1:124" ht="12.75" x14ac:dyDescent="0.2">
      <c r="A1832" s="111"/>
      <c r="B1832" s="112"/>
      <c r="C1832" s="112"/>
      <c r="D1832" s="113"/>
      <c r="E1832" s="114"/>
      <c r="F1832" s="115"/>
      <c r="G1832" s="116"/>
      <c r="H1832" s="117"/>
      <c r="I1832" s="117"/>
      <c r="J1832" s="118"/>
      <c r="K1832" s="118"/>
      <c r="L1832" s="8"/>
      <c r="M1832" s="119"/>
      <c r="N1832" s="119"/>
      <c r="O1832" s="112"/>
      <c r="P1832" s="112"/>
      <c r="Q1832" s="162"/>
      <c r="R1832" s="30"/>
      <c r="S1832" s="112"/>
      <c r="T1832" s="122"/>
      <c r="U1832" s="120"/>
      <c r="V1832" s="120"/>
      <c r="W1832" s="119"/>
      <c r="X1832" s="112"/>
      <c r="Y1832" s="112"/>
      <c r="Z1832" s="125"/>
      <c r="AA1832" s="117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4"/>
      <c r="DO1832" s="1"/>
      <c r="DP1832" s="1"/>
      <c r="DQ1832" s="1"/>
      <c r="DR1832" s="1"/>
      <c r="DS1832" s="1"/>
      <c r="DT1832" s="1"/>
    </row>
    <row r="1833" spans="1:124" ht="12.75" x14ac:dyDescent="0.2">
      <c r="A1833" s="111"/>
      <c r="B1833" s="112"/>
      <c r="C1833" s="112"/>
      <c r="D1833" s="113"/>
      <c r="E1833" s="114"/>
      <c r="F1833" s="115"/>
      <c r="G1833" s="116"/>
      <c r="H1833" s="117"/>
      <c r="I1833" s="117"/>
      <c r="J1833" s="118"/>
      <c r="K1833" s="118"/>
      <c r="L1833" s="8"/>
      <c r="M1833" s="119"/>
      <c r="N1833" s="119"/>
      <c r="O1833" s="112"/>
      <c r="P1833" s="112"/>
      <c r="Q1833" s="162"/>
      <c r="R1833" s="30"/>
      <c r="S1833" s="112"/>
      <c r="T1833" s="122"/>
      <c r="U1833" s="120"/>
      <c r="V1833" s="120"/>
      <c r="W1833" s="119"/>
      <c r="X1833" s="112"/>
      <c r="Y1833" s="112"/>
      <c r="Z1833" s="125"/>
      <c r="AA1833" s="117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4"/>
      <c r="DO1833" s="1"/>
      <c r="DP1833" s="1"/>
      <c r="DQ1833" s="1"/>
      <c r="DR1833" s="1"/>
      <c r="DS1833" s="1"/>
      <c r="DT1833" s="1"/>
    </row>
    <row r="1834" spans="1:124" ht="12.75" x14ac:dyDescent="0.2">
      <c r="A1834" s="111"/>
      <c r="B1834" s="112"/>
      <c r="C1834" s="112"/>
      <c r="D1834" s="113"/>
      <c r="E1834" s="114"/>
      <c r="F1834" s="115"/>
      <c r="G1834" s="116"/>
      <c r="H1834" s="117"/>
      <c r="I1834" s="117"/>
      <c r="J1834" s="118"/>
      <c r="K1834" s="118"/>
      <c r="L1834" s="8"/>
      <c r="M1834" s="119"/>
      <c r="N1834" s="119"/>
      <c r="O1834" s="112"/>
      <c r="P1834" s="112"/>
      <c r="Q1834" s="162"/>
      <c r="R1834" s="30"/>
      <c r="S1834" s="112"/>
      <c r="T1834" s="122"/>
      <c r="U1834" s="120"/>
      <c r="V1834" s="120"/>
      <c r="W1834" s="119"/>
      <c r="X1834" s="112"/>
      <c r="Y1834" s="112"/>
      <c r="Z1834" s="125"/>
      <c r="AA1834" s="117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4"/>
      <c r="DO1834" s="1"/>
      <c r="DP1834" s="1"/>
      <c r="DQ1834" s="1"/>
      <c r="DR1834" s="1"/>
      <c r="DS1834" s="1"/>
      <c r="DT1834" s="1"/>
    </row>
    <row r="1835" spans="1:124" ht="12.75" x14ac:dyDescent="0.2">
      <c r="A1835" s="111"/>
      <c r="B1835" s="112"/>
      <c r="C1835" s="112"/>
      <c r="D1835" s="113"/>
      <c r="E1835" s="114"/>
      <c r="F1835" s="115"/>
      <c r="G1835" s="116"/>
      <c r="H1835" s="117"/>
      <c r="I1835" s="117"/>
      <c r="J1835" s="118"/>
      <c r="K1835" s="118"/>
      <c r="L1835" s="8"/>
      <c r="M1835" s="119"/>
      <c r="N1835" s="119"/>
      <c r="O1835" s="112"/>
      <c r="P1835" s="112"/>
      <c r="Q1835" s="162"/>
      <c r="R1835" s="30"/>
      <c r="S1835" s="112"/>
      <c r="T1835" s="122"/>
      <c r="U1835" s="120"/>
      <c r="V1835" s="120"/>
      <c r="W1835" s="119"/>
      <c r="X1835" s="112"/>
      <c r="Y1835" s="112"/>
      <c r="Z1835" s="125"/>
      <c r="AA1835" s="117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4"/>
      <c r="DO1835" s="1"/>
      <c r="DP1835" s="1"/>
      <c r="DQ1835" s="1"/>
      <c r="DR1835" s="1"/>
      <c r="DS1835" s="1"/>
      <c r="DT1835" s="1"/>
    </row>
    <row r="1836" spans="1:124" ht="12.75" x14ac:dyDescent="0.2">
      <c r="A1836" s="111"/>
      <c r="B1836" s="112"/>
      <c r="C1836" s="112"/>
      <c r="D1836" s="113"/>
      <c r="E1836" s="114"/>
      <c r="F1836" s="115"/>
      <c r="G1836" s="116"/>
      <c r="H1836" s="117"/>
      <c r="I1836" s="117"/>
      <c r="J1836" s="118"/>
      <c r="K1836" s="118"/>
      <c r="L1836" s="8"/>
      <c r="M1836" s="119"/>
      <c r="N1836" s="119"/>
      <c r="O1836" s="112"/>
      <c r="P1836" s="112"/>
      <c r="Q1836" s="162"/>
      <c r="R1836" s="30"/>
      <c r="S1836" s="112"/>
      <c r="T1836" s="122"/>
      <c r="U1836" s="120"/>
      <c r="V1836" s="120"/>
      <c r="W1836" s="119"/>
      <c r="X1836" s="112"/>
      <c r="Y1836" s="112"/>
      <c r="Z1836" s="125"/>
      <c r="AA1836" s="117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4"/>
      <c r="DO1836" s="1"/>
      <c r="DP1836" s="1"/>
      <c r="DQ1836" s="1"/>
      <c r="DR1836" s="1"/>
      <c r="DS1836" s="1"/>
      <c r="DT1836" s="1"/>
    </row>
    <row r="1837" spans="1:124" ht="12.75" x14ac:dyDescent="0.2">
      <c r="A1837" s="111"/>
      <c r="B1837" s="112"/>
      <c r="C1837" s="112"/>
      <c r="D1837" s="113"/>
      <c r="E1837" s="114"/>
      <c r="F1837" s="115"/>
      <c r="G1837" s="116"/>
      <c r="H1837" s="117"/>
      <c r="I1837" s="117"/>
      <c r="J1837" s="118"/>
      <c r="K1837" s="118"/>
      <c r="L1837" s="8"/>
      <c r="M1837" s="119"/>
      <c r="N1837" s="119"/>
      <c r="O1837" s="112"/>
      <c r="P1837" s="112"/>
      <c r="Q1837" s="162"/>
      <c r="R1837" s="30"/>
      <c r="S1837" s="112"/>
      <c r="T1837" s="122"/>
      <c r="U1837" s="120"/>
      <c r="V1837" s="120"/>
      <c r="W1837" s="119"/>
      <c r="X1837" s="112"/>
      <c r="Y1837" s="112"/>
      <c r="Z1837" s="125"/>
      <c r="AA1837" s="117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4"/>
      <c r="DO1837" s="1"/>
      <c r="DP1837" s="1"/>
      <c r="DQ1837" s="1"/>
      <c r="DR1837" s="1"/>
      <c r="DS1837" s="1"/>
      <c r="DT1837" s="1"/>
    </row>
    <row r="1838" spans="1:124" ht="12.75" x14ac:dyDescent="0.2">
      <c r="A1838" s="111"/>
      <c r="B1838" s="112"/>
      <c r="C1838" s="112"/>
      <c r="D1838" s="113"/>
      <c r="E1838" s="114"/>
      <c r="F1838" s="115"/>
      <c r="G1838" s="116"/>
      <c r="H1838" s="117"/>
      <c r="I1838" s="117"/>
      <c r="J1838" s="118"/>
      <c r="K1838" s="118"/>
      <c r="L1838" s="8"/>
      <c r="M1838" s="119"/>
      <c r="N1838" s="119"/>
      <c r="O1838" s="112"/>
      <c r="P1838" s="112"/>
      <c r="Q1838" s="162"/>
      <c r="R1838" s="30"/>
      <c r="S1838" s="112"/>
      <c r="T1838" s="122"/>
      <c r="U1838" s="120"/>
      <c r="V1838" s="120"/>
      <c r="W1838" s="119"/>
      <c r="X1838" s="112"/>
      <c r="Y1838" s="112"/>
      <c r="Z1838" s="125"/>
      <c r="AA1838" s="117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4"/>
      <c r="DO1838" s="1"/>
      <c r="DP1838" s="1"/>
      <c r="DQ1838" s="1"/>
      <c r="DR1838" s="1"/>
      <c r="DS1838" s="1"/>
      <c r="DT1838" s="1"/>
    </row>
    <row r="1839" spans="1:124" ht="12.75" x14ac:dyDescent="0.2">
      <c r="A1839" s="111"/>
      <c r="B1839" s="112"/>
      <c r="C1839" s="112"/>
      <c r="D1839" s="113"/>
      <c r="E1839" s="114"/>
      <c r="F1839" s="115"/>
      <c r="G1839" s="116"/>
      <c r="H1839" s="117"/>
      <c r="I1839" s="117"/>
      <c r="J1839" s="118"/>
      <c r="K1839" s="118"/>
      <c r="L1839" s="8"/>
      <c r="M1839" s="119"/>
      <c r="N1839" s="119"/>
      <c r="O1839" s="112"/>
      <c r="P1839" s="112"/>
      <c r="Q1839" s="162"/>
      <c r="R1839" s="30"/>
      <c r="S1839" s="112"/>
      <c r="T1839" s="122"/>
      <c r="U1839" s="120"/>
      <c r="V1839" s="120"/>
      <c r="W1839" s="119"/>
      <c r="X1839" s="112"/>
      <c r="Y1839" s="112"/>
      <c r="Z1839" s="125"/>
      <c r="AA1839" s="117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4"/>
      <c r="DO1839" s="1"/>
      <c r="DP1839" s="1"/>
      <c r="DQ1839" s="1"/>
      <c r="DR1839" s="1"/>
      <c r="DS1839" s="1"/>
      <c r="DT1839" s="1"/>
    </row>
    <row r="1840" spans="1:124" ht="12.75" x14ac:dyDescent="0.2">
      <c r="A1840" s="111"/>
      <c r="B1840" s="112"/>
      <c r="C1840" s="112"/>
      <c r="D1840" s="113"/>
      <c r="E1840" s="114"/>
      <c r="F1840" s="115"/>
      <c r="G1840" s="116"/>
      <c r="H1840" s="117"/>
      <c r="I1840" s="117"/>
      <c r="J1840" s="118"/>
      <c r="K1840" s="118"/>
      <c r="L1840" s="8"/>
      <c r="M1840" s="119"/>
      <c r="N1840" s="119"/>
      <c r="O1840" s="112"/>
      <c r="P1840" s="112"/>
      <c r="Q1840" s="162"/>
      <c r="R1840" s="30"/>
      <c r="S1840" s="112"/>
      <c r="T1840" s="122"/>
      <c r="U1840" s="120"/>
      <c r="V1840" s="120"/>
      <c r="W1840" s="119"/>
      <c r="X1840" s="112"/>
      <c r="Y1840" s="112"/>
      <c r="Z1840" s="125"/>
      <c r="AA1840" s="117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4"/>
      <c r="DO1840" s="1"/>
      <c r="DP1840" s="1"/>
      <c r="DQ1840" s="1"/>
      <c r="DR1840" s="1"/>
      <c r="DS1840" s="1"/>
      <c r="DT1840" s="1"/>
    </row>
    <row r="1841" spans="1:124" ht="12.75" x14ac:dyDescent="0.2">
      <c r="A1841" s="111"/>
      <c r="B1841" s="112"/>
      <c r="C1841" s="112"/>
      <c r="D1841" s="113"/>
      <c r="E1841" s="114"/>
      <c r="F1841" s="115"/>
      <c r="G1841" s="116"/>
      <c r="H1841" s="117"/>
      <c r="I1841" s="117"/>
      <c r="J1841" s="118"/>
      <c r="K1841" s="118"/>
      <c r="L1841" s="8"/>
      <c r="M1841" s="119"/>
      <c r="N1841" s="119"/>
      <c r="O1841" s="112"/>
      <c r="P1841" s="112"/>
      <c r="Q1841" s="162"/>
      <c r="R1841" s="30"/>
      <c r="S1841" s="112"/>
      <c r="T1841" s="122"/>
      <c r="U1841" s="120"/>
      <c r="V1841" s="120"/>
      <c r="W1841" s="119"/>
      <c r="X1841" s="112"/>
      <c r="Y1841" s="112"/>
      <c r="Z1841" s="125"/>
      <c r="AA1841" s="117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4"/>
      <c r="DO1841" s="1"/>
      <c r="DP1841" s="1"/>
      <c r="DQ1841" s="1"/>
      <c r="DR1841" s="1"/>
      <c r="DS1841" s="1"/>
      <c r="DT1841" s="1"/>
    </row>
    <row r="1842" spans="1:124" ht="12.75" x14ac:dyDescent="0.2">
      <c r="A1842" s="111"/>
      <c r="B1842" s="112"/>
      <c r="C1842" s="112"/>
      <c r="D1842" s="113"/>
      <c r="E1842" s="114"/>
      <c r="F1842" s="115"/>
      <c r="G1842" s="116"/>
      <c r="H1842" s="117"/>
      <c r="I1842" s="117"/>
      <c r="J1842" s="118"/>
      <c r="K1842" s="118"/>
      <c r="L1842" s="8"/>
      <c r="M1842" s="119"/>
      <c r="N1842" s="119"/>
      <c r="O1842" s="112"/>
      <c r="P1842" s="112"/>
      <c r="Q1842" s="162"/>
      <c r="R1842" s="30"/>
      <c r="S1842" s="112"/>
      <c r="T1842" s="122"/>
      <c r="U1842" s="120"/>
      <c r="V1842" s="120"/>
      <c r="W1842" s="119"/>
      <c r="X1842" s="112"/>
      <c r="Y1842" s="112"/>
      <c r="Z1842" s="125"/>
      <c r="AA1842" s="117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4"/>
      <c r="DO1842" s="1"/>
      <c r="DP1842" s="1"/>
      <c r="DQ1842" s="1"/>
      <c r="DR1842" s="1"/>
      <c r="DS1842" s="1"/>
      <c r="DT1842" s="1"/>
    </row>
    <row r="1843" spans="1:124" ht="12.75" x14ac:dyDescent="0.2">
      <c r="A1843" s="111"/>
      <c r="B1843" s="112"/>
      <c r="C1843" s="112"/>
      <c r="D1843" s="113"/>
      <c r="E1843" s="114"/>
      <c r="F1843" s="115"/>
      <c r="G1843" s="116"/>
      <c r="H1843" s="117"/>
      <c r="I1843" s="117"/>
      <c r="J1843" s="118"/>
      <c r="K1843" s="118"/>
      <c r="L1843" s="8"/>
      <c r="M1843" s="119"/>
      <c r="N1843" s="119"/>
      <c r="O1843" s="112"/>
      <c r="P1843" s="112"/>
      <c r="Q1843" s="162"/>
      <c r="R1843" s="30"/>
      <c r="S1843" s="112"/>
      <c r="T1843" s="122"/>
      <c r="U1843" s="120"/>
      <c r="V1843" s="120"/>
      <c r="W1843" s="119"/>
      <c r="X1843" s="112"/>
      <c r="Y1843" s="112"/>
      <c r="Z1843" s="125"/>
      <c r="AA1843" s="117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4"/>
      <c r="DO1843" s="1"/>
      <c r="DP1843" s="1"/>
      <c r="DQ1843" s="1"/>
      <c r="DR1843" s="1"/>
      <c r="DS1843" s="1"/>
      <c r="DT1843" s="1"/>
    </row>
    <row r="1844" spans="1:124" ht="12.75" x14ac:dyDescent="0.2">
      <c r="A1844" s="111"/>
      <c r="B1844" s="112"/>
      <c r="C1844" s="112"/>
      <c r="D1844" s="113"/>
      <c r="E1844" s="114"/>
      <c r="F1844" s="115"/>
      <c r="G1844" s="116"/>
      <c r="H1844" s="117"/>
      <c r="I1844" s="117"/>
      <c r="J1844" s="118"/>
      <c r="K1844" s="118"/>
      <c r="L1844" s="8"/>
      <c r="M1844" s="119"/>
      <c r="N1844" s="119"/>
      <c r="O1844" s="112"/>
      <c r="P1844" s="112"/>
      <c r="Q1844" s="162"/>
      <c r="R1844" s="30"/>
      <c r="S1844" s="112"/>
      <c r="T1844" s="122"/>
      <c r="U1844" s="120"/>
      <c r="V1844" s="120"/>
      <c r="W1844" s="119"/>
      <c r="X1844" s="112"/>
      <c r="Y1844" s="112"/>
      <c r="Z1844" s="125"/>
      <c r="AA1844" s="117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4"/>
      <c r="DO1844" s="1"/>
      <c r="DP1844" s="1"/>
      <c r="DQ1844" s="1"/>
      <c r="DR1844" s="1"/>
      <c r="DS1844" s="1"/>
      <c r="DT1844" s="1"/>
    </row>
    <row r="1845" spans="1:124" ht="12.75" x14ac:dyDescent="0.2">
      <c r="A1845" s="111"/>
      <c r="B1845" s="112"/>
      <c r="C1845" s="112"/>
      <c r="D1845" s="113"/>
      <c r="E1845" s="114"/>
      <c r="F1845" s="115"/>
      <c r="G1845" s="116"/>
      <c r="H1845" s="117"/>
      <c r="I1845" s="117"/>
      <c r="J1845" s="118"/>
      <c r="K1845" s="118"/>
      <c r="L1845" s="8"/>
      <c r="M1845" s="119"/>
      <c r="N1845" s="119"/>
      <c r="O1845" s="112"/>
      <c r="P1845" s="112"/>
      <c r="Q1845" s="162"/>
      <c r="R1845" s="30"/>
      <c r="S1845" s="112"/>
      <c r="T1845" s="122"/>
      <c r="U1845" s="120"/>
      <c r="V1845" s="120"/>
      <c r="W1845" s="119"/>
      <c r="X1845" s="112"/>
      <c r="Y1845" s="112"/>
      <c r="Z1845" s="125"/>
      <c r="AA1845" s="117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4"/>
      <c r="DO1845" s="1"/>
      <c r="DP1845" s="1"/>
      <c r="DQ1845" s="1"/>
      <c r="DR1845" s="1"/>
      <c r="DS1845" s="1"/>
      <c r="DT1845" s="1"/>
    </row>
    <row r="1846" spans="1:124" ht="12.75" x14ac:dyDescent="0.2">
      <c r="A1846" s="111"/>
      <c r="B1846" s="112"/>
      <c r="C1846" s="112"/>
      <c r="D1846" s="113"/>
      <c r="E1846" s="114"/>
      <c r="F1846" s="115"/>
      <c r="G1846" s="116"/>
      <c r="H1846" s="117"/>
      <c r="I1846" s="117"/>
      <c r="J1846" s="118"/>
      <c r="K1846" s="118"/>
      <c r="L1846" s="8"/>
      <c r="M1846" s="119"/>
      <c r="N1846" s="119"/>
      <c r="O1846" s="112"/>
      <c r="P1846" s="112"/>
      <c r="Q1846" s="162"/>
      <c r="R1846" s="30"/>
      <c r="S1846" s="112"/>
      <c r="T1846" s="122"/>
      <c r="U1846" s="120"/>
      <c r="V1846" s="120"/>
      <c r="W1846" s="119"/>
      <c r="X1846" s="112"/>
      <c r="Y1846" s="112"/>
      <c r="Z1846" s="125"/>
      <c r="AA1846" s="117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4"/>
      <c r="DO1846" s="1"/>
      <c r="DP1846" s="1"/>
      <c r="DQ1846" s="1"/>
      <c r="DR1846" s="1"/>
      <c r="DS1846" s="1"/>
      <c r="DT1846" s="1"/>
    </row>
    <row r="1847" spans="1:124" ht="12.75" x14ac:dyDescent="0.2">
      <c r="A1847" s="111"/>
      <c r="B1847" s="112"/>
      <c r="C1847" s="112"/>
      <c r="D1847" s="113"/>
      <c r="E1847" s="114"/>
      <c r="F1847" s="115"/>
      <c r="G1847" s="116"/>
      <c r="H1847" s="117"/>
      <c r="I1847" s="117"/>
      <c r="J1847" s="118"/>
      <c r="K1847" s="118"/>
      <c r="L1847" s="8"/>
      <c r="M1847" s="119"/>
      <c r="N1847" s="119"/>
      <c r="O1847" s="112"/>
      <c r="P1847" s="112"/>
      <c r="Q1847" s="162"/>
      <c r="R1847" s="30"/>
      <c r="S1847" s="112"/>
      <c r="T1847" s="122"/>
      <c r="U1847" s="120"/>
      <c r="V1847" s="120"/>
      <c r="W1847" s="119"/>
      <c r="X1847" s="112"/>
      <c r="Y1847" s="112"/>
      <c r="Z1847" s="125"/>
      <c r="AA1847" s="117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4"/>
      <c r="DO1847" s="1"/>
      <c r="DP1847" s="1"/>
      <c r="DQ1847" s="1"/>
      <c r="DR1847" s="1"/>
      <c r="DS1847" s="1"/>
      <c r="DT1847" s="1"/>
    </row>
    <row r="1848" spans="1:124" ht="12.75" x14ac:dyDescent="0.2">
      <c r="A1848" s="111"/>
      <c r="B1848" s="112"/>
      <c r="C1848" s="112"/>
      <c r="D1848" s="113"/>
      <c r="E1848" s="114"/>
      <c r="F1848" s="115"/>
      <c r="G1848" s="116"/>
      <c r="H1848" s="117"/>
      <c r="I1848" s="117"/>
      <c r="J1848" s="118"/>
      <c r="K1848" s="118"/>
      <c r="L1848" s="8"/>
      <c r="M1848" s="119"/>
      <c r="N1848" s="119"/>
      <c r="O1848" s="112"/>
      <c r="P1848" s="112"/>
      <c r="Q1848" s="162"/>
      <c r="R1848" s="30"/>
      <c r="S1848" s="112"/>
      <c r="T1848" s="122"/>
      <c r="U1848" s="120"/>
      <c r="V1848" s="120"/>
      <c r="W1848" s="119"/>
      <c r="X1848" s="112"/>
      <c r="Y1848" s="112"/>
      <c r="Z1848" s="125"/>
      <c r="AA1848" s="117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4"/>
      <c r="DO1848" s="1"/>
      <c r="DP1848" s="1"/>
      <c r="DQ1848" s="1"/>
      <c r="DR1848" s="1"/>
      <c r="DS1848" s="1"/>
      <c r="DT1848" s="1"/>
    </row>
    <row r="1849" spans="1:124" ht="12.75" x14ac:dyDescent="0.2">
      <c r="A1849" s="111"/>
      <c r="B1849" s="112"/>
      <c r="C1849" s="112"/>
      <c r="D1849" s="113"/>
      <c r="E1849" s="114"/>
      <c r="F1849" s="115"/>
      <c r="G1849" s="116"/>
      <c r="H1849" s="117"/>
      <c r="I1849" s="117"/>
      <c r="J1849" s="118"/>
      <c r="K1849" s="118"/>
      <c r="L1849" s="8"/>
      <c r="M1849" s="119"/>
      <c r="N1849" s="119"/>
      <c r="O1849" s="112"/>
      <c r="P1849" s="112"/>
      <c r="Q1849" s="162"/>
      <c r="R1849" s="30"/>
      <c r="S1849" s="112"/>
      <c r="T1849" s="122"/>
      <c r="U1849" s="120"/>
      <c r="V1849" s="120"/>
      <c r="W1849" s="119"/>
      <c r="X1849" s="112"/>
      <c r="Y1849" s="112"/>
      <c r="Z1849" s="125"/>
      <c r="AA1849" s="117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4"/>
      <c r="DO1849" s="1"/>
      <c r="DP1849" s="1"/>
      <c r="DQ1849" s="1"/>
      <c r="DR1849" s="1"/>
      <c r="DS1849" s="1"/>
      <c r="DT1849" s="1"/>
    </row>
    <row r="1850" spans="1:124" ht="12.75" x14ac:dyDescent="0.2">
      <c r="A1850" s="111"/>
      <c r="B1850" s="112"/>
      <c r="C1850" s="112"/>
      <c r="D1850" s="113"/>
      <c r="E1850" s="114"/>
      <c r="F1850" s="115"/>
      <c r="G1850" s="116"/>
      <c r="H1850" s="117"/>
      <c r="I1850" s="117"/>
      <c r="J1850" s="118"/>
      <c r="K1850" s="118"/>
      <c r="L1850" s="8"/>
      <c r="M1850" s="119"/>
      <c r="N1850" s="119"/>
      <c r="O1850" s="112"/>
      <c r="P1850" s="112"/>
      <c r="Q1850" s="162"/>
      <c r="R1850" s="30"/>
      <c r="S1850" s="112"/>
      <c r="T1850" s="122"/>
      <c r="U1850" s="120"/>
      <c r="V1850" s="120"/>
      <c r="W1850" s="119"/>
      <c r="X1850" s="112"/>
      <c r="Y1850" s="112"/>
      <c r="Z1850" s="125"/>
      <c r="AA1850" s="117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4"/>
      <c r="DO1850" s="1"/>
      <c r="DP1850" s="1"/>
      <c r="DQ1850" s="1"/>
      <c r="DR1850" s="1"/>
      <c r="DS1850" s="1"/>
      <c r="DT1850" s="1"/>
    </row>
    <row r="1851" spans="1:124" ht="12.75" x14ac:dyDescent="0.2">
      <c r="A1851" s="111"/>
      <c r="B1851" s="112"/>
      <c r="C1851" s="112"/>
      <c r="D1851" s="113"/>
      <c r="E1851" s="114"/>
      <c r="F1851" s="115"/>
      <c r="G1851" s="116"/>
      <c r="H1851" s="117"/>
      <c r="I1851" s="117"/>
      <c r="J1851" s="118"/>
      <c r="K1851" s="118"/>
      <c r="L1851" s="8"/>
      <c r="M1851" s="119"/>
      <c r="N1851" s="119"/>
      <c r="O1851" s="112"/>
      <c r="P1851" s="112"/>
      <c r="Q1851" s="162"/>
      <c r="R1851" s="30"/>
      <c r="S1851" s="112"/>
      <c r="T1851" s="122"/>
      <c r="U1851" s="120"/>
      <c r="V1851" s="120"/>
      <c r="W1851" s="119"/>
      <c r="X1851" s="112"/>
      <c r="Y1851" s="112"/>
      <c r="Z1851" s="125"/>
      <c r="AA1851" s="117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4"/>
      <c r="DO1851" s="1"/>
      <c r="DP1851" s="1"/>
      <c r="DQ1851" s="1"/>
      <c r="DR1851" s="1"/>
      <c r="DS1851" s="1"/>
      <c r="DT1851" s="1"/>
    </row>
    <row r="1852" spans="1:124" ht="12.75" x14ac:dyDescent="0.2">
      <c r="A1852" s="111"/>
      <c r="B1852" s="112"/>
      <c r="C1852" s="112"/>
      <c r="D1852" s="113"/>
      <c r="E1852" s="114"/>
      <c r="F1852" s="115"/>
      <c r="G1852" s="116"/>
      <c r="H1852" s="117"/>
      <c r="I1852" s="117"/>
      <c r="J1852" s="118"/>
      <c r="K1852" s="118"/>
      <c r="L1852" s="8"/>
      <c r="M1852" s="119"/>
      <c r="N1852" s="119"/>
      <c r="O1852" s="112"/>
      <c r="P1852" s="112"/>
      <c r="Q1852" s="162"/>
      <c r="R1852" s="30"/>
      <c r="S1852" s="112"/>
      <c r="T1852" s="122"/>
      <c r="U1852" s="120"/>
      <c r="V1852" s="120"/>
      <c r="W1852" s="119"/>
      <c r="X1852" s="112"/>
      <c r="Y1852" s="112"/>
      <c r="Z1852" s="125"/>
      <c r="AA1852" s="117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4"/>
      <c r="DO1852" s="1"/>
      <c r="DP1852" s="1"/>
      <c r="DQ1852" s="1"/>
      <c r="DR1852" s="1"/>
      <c r="DS1852" s="1"/>
      <c r="DT1852" s="1"/>
    </row>
    <row r="1853" spans="1:124" ht="12.75" x14ac:dyDescent="0.2">
      <c r="A1853" s="111"/>
      <c r="B1853" s="112"/>
      <c r="C1853" s="112"/>
      <c r="D1853" s="113"/>
      <c r="E1853" s="114"/>
      <c r="F1853" s="115"/>
      <c r="G1853" s="116"/>
      <c r="H1853" s="117"/>
      <c r="I1853" s="117"/>
      <c r="J1853" s="118"/>
      <c r="K1853" s="118"/>
      <c r="L1853" s="8"/>
      <c r="M1853" s="119"/>
      <c r="N1853" s="119"/>
      <c r="O1853" s="112"/>
      <c r="P1853" s="112"/>
      <c r="Q1853" s="162"/>
      <c r="R1853" s="30"/>
      <c r="S1853" s="112"/>
      <c r="T1853" s="122"/>
      <c r="U1853" s="120"/>
      <c r="V1853" s="120"/>
      <c r="W1853" s="119"/>
      <c r="X1853" s="112"/>
      <c r="Y1853" s="112"/>
      <c r="Z1853" s="125"/>
      <c r="AA1853" s="117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4"/>
      <c r="DO1853" s="1"/>
      <c r="DP1853" s="1"/>
      <c r="DQ1853" s="1"/>
      <c r="DR1853" s="1"/>
      <c r="DS1853" s="1"/>
      <c r="DT1853" s="1"/>
    </row>
    <row r="1854" spans="1:124" ht="12.75" x14ac:dyDescent="0.2">
      <c r="A1854" s="111"/>
      <c r="B1854" s="112"/>
      <c r="C1854" s="112"/>
      <c r="D1854" s="113"/>
      <c r="E1854" s="114"/>
      <c r="F1854" s="115"/>
      <c r="G1854" s="116"/>
      <c r="H1854" s="117"/>
      <c r="I1854" s="117"/>
      <c r="J1854" s="118"/>
      <c r="K1854" s="118"/>
      <c r="L1854" s="8"/>
      <c r="M1854" s="119"/>
      <c r="N1854" s="119"/>
      <c r="O1854" s="112"/>
      <c r="P1854" s="112"/>
      <c r="Q1854" s="162"/>
      <c r="R1854" s="30"/>
      <c r="S1854" s="112"/>
      <c r="T1854" s="122"/>
      <c r="U1854" s="120"/>
      <c r="V1854" s="120"/>
      <c r="W1854" s="119"/>
      <c r="X1854" s="112"/>
      <c r="Y1854" s="112"/>
      <c r="Z1854" s="125"/>
      <c r="AA1854" s="117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4"/>
      <c r="DO1854" s="1"/>
      <c r="DP1854" s="1"/>
      <c r="DQ1854" s="1"/>
      <c r="DR1854" s="1"/>
      <c r="DS1854" s="1"/>
      <c r="DT1854" s="1"/>
    </row>
    <row r="1855" spans="1:124" ht="12.75" x14ac:dyDescent="0.2">
      <c r="A1855" s="111"/>
      <c r="B1855" s="112"/>
      <c r="C1855" s="112"/>
      <c r="D1855" s="113"/>
      <c r="E1855" s="114"/>
      <c r="F1855" s="115"/>
      <c r="G1855" s="116"/>
      <c r="H1855" s="117"/>
      <c r="I1855" s="117"/>
      <c r="J1855" s="118"/>
      <c r="K1855" s="118"/>
      <c r="L1855" s="8"/>
      <c r="M1855" s="119"/>
      <c r="N1855" s="119"/>
      <c r="O1855" s="112"/>
      <c r="P1855" s="112"/>
      <c r="Q1855" s="162"/>
      <c r="R1855" s="30"/>
      <c r="S1855" s="112"/>
      <c r="T1855" s="122"/>
      <c r="U1855" s="120"/>
      <c r="V1855" s="120"/>
      <c r="W1855" s="119"/>
      <c r="X1855" s="112"/>
      <c r="Y1855" s="112"/>
      <c r="Z1855" s="125"/>
      <c r="AA1855" s="117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4"/>
      <c r="DO1855" s="1"/>
      <c r="DP1855" s="1"/>
      <c r="DQ1855" s="1"/>
      <c r="DR1855" s="1"/>
      <c r="DS1855" s="1"/>
      <c r="DT1855" s="1"/>
    </row>
    <row r="1856" spans="1:124" ht="12.75" x14ac:dyDescent="0.2">
      <c r="A1856" s="111"/>
      <c r="B1856" s="112"/>
      <c r="C1856" s="112"/>
      <c r="D1856" s="113"/>
      <c r="E1856" s="114"/>
      <c r="F1856" s="115"/>
      <c r="G1856" s="116"/>
      <c r="H1856" s="117"/>
      <c r="I1856" s="117"/>
      <c r="J1856" s="118"/>
      <c r="K1856" s="118"/>
      <c r="L1856" s="8"/>
      <c r="M1856" s="119"/>
      <c r="N1856" s="119"/>
      <c r="O1856" s="112"/>
      <c r="P1856" s="112"/>
      <c r="Q1856" s="162"/>
      <c r="R1856" s="30"/>
      <c r="S1856" s="112"/>
      <c r="T1856" s="122"/>
      <c r="U1856" s="120"/>
      <c r="V1856" s="120"/>
      <c r="W1856" s="119"/>
      <c r="X1856" s="112"/>
      <c r="Y1856" s="112"/>
      <c r="Z1856" s="125"/>
      <c r="AA1856" s="117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4"/>
      <c r="DO1856" s="1"/>
      <c r="DP1856" s="1"/>
      <c r="DQ1856" s="1"/>
      <c r="DR1856" s="1"/>
      <c r="DS1856" s="1"/>
      <c r="DT1856" s="1"/>
    </row>
    <row r="1857" spans="1:124" ht="12.75" x14ac:dyDescent="0.2">
      <c r="A1857" s="111"/>
      <c r="B1857" s="112"/>
      <c r="C1857" s="112"/>
      <c r="D1857" s="113"/>
      <c r="E1857" s="114"/>
      <c r="F1857" s="115"/>
      <c r="G1857" s="116"/>
      <c r="H1857" s="117"/>
      <c r="I1857" s="117"/>
      <c r="J1857" s="118"/>
      <c r="K1857" s="118"/>
      <c r="L1857" s="8"/>
      <c r="M1857" s="119"/>
      <c r="N1857" s="119"/>
      <c r="O1857" s="112"/>
      <c r="P1857" s="112"/>
      <c r="Q1857" s="162"/>
      <c r="R1857" s="30"/>
      <c r="S1857" s="112"/>
      <c r="T1857" s="122"/>
      <c r="U1857" s="120"/>
      <c r="V1857" s="120"/>
      <c r="W1857" s="119"/>
      <c r="X1857" s="112"/>
      <c r="Y1857" s="112"/>
      <c r="Z1857" s="125"/>
      <c r="AA1857" s="117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4"/>
      <c r="DO1857" s="1"/>
      <c r="DP1857" s="1"/>
      <c r="DQ1857" s="1"/>
      <c r="DR1857" s="1"/>
      <c r="DS1857" s="1"/>
      <c r="DT1857" s="1"/>
    </row>
    <row r="1858" spans="1:124" ht="12.75" x14ac:dyDescent="0.2">
      <c r="A1858" s="111"/>
      <c r="B1858" s="112"/>
      <c r="C1858" s="112"/>
      <c r="D1858" s="113"/>
      <c r="E1858" s="114"/>
      <c r="F1858" s="115"/>
      <c r="G1858" s="116"/>
      <c r="H1858" s="117"/>
      <c r="I1858" s="117"/>
      <c r="J1858" s="118"/>
      <c r="K1858" s="118"/>
      <c r="L1858" s="8"/>
      <c r="M1858" s="119"/>
      <c r="N1858" s="119"/>
      <c r="O1858" s="112"/>
      <c r="P1858" s="112"/>
      <c r="Q1858" s="162"/>
      <c r="R1858" s="30"/>
      <c r="S1858" s="112"/>
      <c r="T1858" s="122"/>
      <c r="U1858" s="120"/>
      <c r="V1858" s="120"/>
      <c r="W1858" s="119"/>
      <c r="X1858" s="112"/>
      <c r="Y1858" s="112"/>
      <c r="Z1858" s="125"/>
      <c r="AA1858" s="117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4"/>
      <c r="DO1858" s="1"/>
      <c r="DP1858" s="1"/>
      <c r="DQ1858" s="1"/>
      <c r="DR1858" s="1"/>
      <c r="DS1858" s="1"/>
      <c r="DT1858" s="1"/>
    </row>
    <row r="1859" spans="1:124" ht="12.75" x14ac:dyDescent="0.2">
      <c r="A1859" s="111"/>
      <c r="B1859" s="112"/>
      <c r="C1859" s="112"/>
      <c r="D1859" s="113"/>
      <c r="E1859" s="114"/>
      <c r="F1859" s="115"/>
      <c r="G1859" s="116"/>
      <c r="H1859" s="117"/>
      <c r="I1859" s="117"/>
      <c r="J1859" s="118"/>
      <c r="K1859" s="118"/>
      <c r="L1859" s="8"/>
      <c r="M1859" s="119"/>
      <c r="N1859" s="119"/>
      <c r="O1859" s="112"/>
      <c r="P1859" s="112"/>
      <c r="Q1859" s="162"/>
      <c r="R1859" s="30"/>
      <c r="S1859" s="112"/>
      <c r="T1859" s="122"/>
      <c r="U1859" s="120"/>
      <c r="V1859" s="120"/>
      <c r="W1859" s="119"/>
      <c r="X1859" s="112"/>
      <c r="Y1859" s="112"/>
      <c r="Z1859" s="125"/>
      <c r="AA1859" s="117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4"/>
      <c r="DO1859" s="1"/>
      <c r="DP1859" s="1"/>
      <c r="DQ1859" s="1"/>
      <c r="DR1859" s="1"/>
      <c r="DS1859" s="1"/>
      <c r="DT1859" s="1"/>
    </row>
    <row r="1860" spans="1:124" ht="12.75" x14ac:dyDescent="0.2">
      <c r="A1860" s="111"/>
      <c r="B1860" s="112"/>
      <c r="C1860" s="112"/>
      <c r="D1860" s="113"/>
      <c r="E1860" s="114"/>
      <c r="F1860" s="115"/>
      <c r="G1860" s="116"/>
      <c r="H1860" s="117"/>
      <c r="I1860" s="117"/>
      <c r="J1860" s="118"/>
      <c r="K1860" s="118"/>
      <c r="L1860" s="8"/>
      <c r="M1860" s="119"/>
      <c r="N1860" s="119"/>
      <c r="O1860" s="112"/>
      <c r="P1860" s="112"/>
      <c r="Q1860" s="162"/>
      <c r="R1860" s="30"/>
      <c r="S1860" s="112"/>
      <c r="T1860" s="122"/>
      <c r="U1860" s="120"/>
      <c r="V1860" s="120"/>
      <c r="W1860" s="119"/>
      <c r="X1860" s="112"/>
      <c r="Y1860" s="112"/>
      <c r="Z1860" s="125"/>
      <c r="AA1860" s="117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4"/>
      <c r="DO1860" s="1"/>
      <c r="DP1860" s="1"/>
      <c r="DQ1860" s="1"/>
      <c r="DR1860" s="1"/>
      <c r="DS1860" s="1"/>
      <c r="DT1860" s="1"/>
    </row>
    <row r="1861" spans="1:124" ht="12.75" x14ac:dyDescent="0.2">
      <c r="A1861" s="111"/>
      <c r="B1861" s="112"/>
      <c r="C1861" s="112"/>
      <c r="D1861" s="113"/>
      <c r="E1861" s="114"/>
      <c r="F1861" s="115"/>
      <c r="G1861" s="116"/>
      <c r="H1861" s="117"/>
      <c r="I1861" s="117"/>
      <c r="J1861" s="118"/>
      <c r="K1861" s="118"/>
      <c r="L1861" s="8"/>
      <c r="M1861" s="119"/>
      <c r="N1861" s="119"/>
      <c r="O1861" s="112"/>
      <c r="P1861" s="112"/>
      <c r="Q1861" s="162"/>
      <c r="R1861" s="30"/>
      <c r="S1861" s="112"/>
      <c r="T1861" s="122"/>
      <c r="U1861" s="120"/>
      <c r="V1861" s="120"/>
      <c r="W1861" s="119"/>
      <c r="X1861" s="112"/>
      <c r="Y1861" s="112"/>
      <c r="Z1861" s="125"/>
      <c r="AA1861" s="117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4"/>
      <c r="DO1861" s="1"/>
      <c r="DP1861" s="1"/>
      <c r="DQ1861" s="1"/>
      <c r="DR1861" s="1"/>
      <c r="DS1861" s="1"/>
      <c r="DT1861" s="1"/>
    </row>
    <row r="1862" spans="1:124" ht="12.75" x14ac:dyDescent="0.2">
      <c r="A1862" s="111"/>
      <c r="B1862" s="112"/>
      <c r="C1862" s="112"/>
      <c r="D1862" s="113"/>
      <c r="E1862" s="114"/>
      <c r="F1862" s="115"/>
      <c r="G1862" s="116"/>
      <c r="H1862" s="117"/>
      <c r="I1862" s="117"/>
      <c r="J1862" s="118"/>
      <c r="K1862" s="118"/>
      <c r="L1862" s="8"/>
      <c r="M1862" s="119"/>
      <c r="N1862" s="119"/>
      <c r="O1862" s="112"/>
      <c r="P1862" s="112"/>
      <c r="Q1862" s="162"/>
      <c r="R1862" s="30"/>
      <c r="S1862" s="112"/>
      <c r="T1862" s="122"/>
      <c r="U1862" s="120"/>
      <c r="V1862" s="120"/>
      <c r="W1862" s="119"/>
      <c r="X1862" s="112"/>
      <c r="Y1862" s="112"/>
      <c r="Z1862" s="125"/>
      <c r="AA1862" s="117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4"/>
      <c r="DO1862" s="1"/>
      <c r="DP1862" s="1"/>
      <c r="DQ1862" s="1"/>
      <c r="DR1862" s="1"/>
      <c r="DS1862" s="1"/>
      <c r="DT1862" s="1"/>
    </row>
    <row r="1863" spans="1:124" ht="12.75" x14ac:dyDescent="0.2">
      <c r="A1863" s="111"/>
      <c r="B1863" s="112"/>
      <c r="C1863" s="112"/>
      <c r="D1863" s="113"/>
      <c r="E1863" s="114"/>
      <c r="F1863" s="115"/>
      <c r="G1863" s="116"/>
      <c r="H1863" s="117"/>
      <c r="I1863" s="117"/>
      <c r="J1863" s="118"/>
      <c r="K1863" s="118"/>
      <c r="L1863" s="8"/>
      <c r="M1863" s="119"/>
      <c r="N1863" s="119"/>
      <c r="O1863" s="112"/>
      <c r="P1863" s="112"/>
      <c r="Q1863" s="162"/>
      <c r="R1863" s="30"/>
      <c r="S1863" s="112"/>
      <c r="T1863" s="122"/>
      <c r="U1863" s="120"/>
      <c r="V1863" s="120"/>
      <c r="W1863" s="119"/>
      <c r="X1863" s="112"/>
      <c r="Y1863" s="112"/>
      <c r="Z1863" s="125"/>
      <c r="AA1863" s="117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4"/>
      <c r="DO1863" s="1"/>
      <c r="DP1863" s="1"/>
      <c r="DQ1863" s="1"/>
      <c r="DR1863" s="1"/>
      <c r="DS1863" s="1"/>
      <c r="DT1863" s="1"/>
    </row>
    <row r="1864" spans="1:124" ht="12.75" x14ac:dyDescent="0.2">
      <c r="A1864" s="111"/>
      <c r="B1864" s="112"/>
      <c r="C1864" s="112"/>
      <c r="D1864" s="113"/>
      <c r="E1864" s="114"/>
      <c r="F1864" s="115"/>
      <c r="G1864" s="116"/>
      <c r="H1864" s="117"/>
      <c r="I1864" s="117"/>
      <c r="J1864" s="118"/>
      <c r="K1864" s="118"/>
      <c r="L1864" s="8"/>
      <c r="M1864" s="119"/>
      <c r="N1864" s="119"/>
      <c r="O1864" s="112"/>
      <c r="P1864" s="112"/>
      <c r="Q1864" s="162"/>
      <c r="R1864" s="30"/>
      <c r="S1864" s="112"/>
      <c r="T1864" s="122"/>
      <c r="U1864" s="120"/>
      <c r="V1864" s="120"/>
      <c r="W1864" s="119"/>
      <c r="X1864" s="112"/>
      <c r="Y1864" s="112"/>
      <c r="Z1864" s="125"/>
      <c r="AA1864" s="117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4"/>
      <c r="DO1864" s="1"/>
      <c r="DP1864" s="1"/>
      <c r="DQ1864" s="1"/>
      <c r="DR1864" s="1"/>
      <c r="DS1864" s="1"/>
      <c r="DT1864" s="1"/>
    </row>
    <row r="1865" spans="1:124" ht="12.75" x14ac:dyDescent="0.2">
      <c r="A1865" s="111"/>
      <c r="B1865" s="112"/>
      <c r="C1865" s="112"/>
      <c r="D1865" s="113"/>
      <c r="E1865" s="114"/>
      <c r="F1865" s="115"/>
      <c r="G1865" s="116"/>
      <c r="H1865" s="117"/>
      <c r="I1865" s="117"/>
      <c r="J1865" s="118"/>
      <c r="K1865" s="118"/>
      <c r="L1865" s="8"/>
      <c r="M1865" s="119"/>
      <c r="N1865" s="119"/>
      <c r="O1865" s="112"/>
      <c r="P1865" s="112"/>
      <c r="Q1865" s="162"/>
      <c r="R1865" s="30"/>
      <c r="S1865" s="112"/>
      <c r="T1865" s="122"/>
      <c r="U1865" s="120"/>
      <c r="V1865" s="120"/>
      <c r="W1865" s="119"/>
      <c r="X1865" s="112"/>
      <c r="Y1865" s="112"/>
      <c r="Z1865" s="125"/>
      <c r="AA1865" s="11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4"/>
      <c r="DO1865" s="1"/>
      <c r="DP1865" s="1"/>
      <c r="DQ1865" s="1"/>
      <c r="DR1865" s="1"/>
      <c r="DS1865" s="1"/>
      <c r="DT1865" s="1"/>
    </row>
    <row r="1866" spans="1:124" ht="12.75" x14ac:dyDescent="0.2">
      <c r="A1866" s="111"/>
      <c r="B1866" s="112"/>
      <c r="C1866" s="112"/>
      <c r="D1866" s="113"/>
      <c r="E1866" s="114"/>
      <c r="F1866" s="115"/>
      <c r="G1866" s="116"/>
      <c r="H1866" s="117"/>
      <c r="I1866" s="117"/>
      <c r="J1866" s="118"/>
      <c r="K1866" s="118"/>
      <c r="L1866" s="8"/>
      <c r="M1866" s="119"/>
      <c r="N1866" s="119"/>
      <c r="O1866" s="112"/>
      <c r="P1866" s="112"/>
      <c r="Q1866" s="162"/>
      <c r="R1866" s="30"/>
      <c r="S1866" s="112"/>
      <c r="T1866" s="122"/>
      <c r="U1866" s="120"/>
      <c r="V1866" s="120"/>
      <c r="W1866" s="119"/>
      <c r="X1866" s="112"/>
      <c r="Y1866" s="112"/>
      <c r="Z1866" s="125"/>
      <c r="AA1866" s="11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4"/>
      <c r="DO1866" s="1"/>
      <c r="DP1866" s="1"/>
      <c r="DQ1866" s="1"/>
      <c r="DR1866" s="1"/>
      <c r="DS1866" s="1"/>
      <c r="DT1866" s="1"/>
    </row>
    <row r="1867" spans="1:124" ht="12.75" x14ac:dyDescent="0.2">
      <c r="A1867" s="111"/>
      <c r="B1867" s="112"/>
      <c r="C1867" s="112"/>
      <c r="D1867" s="113"/>
      <c r="E1867" s="114"/>
      <c r="F1867" s="115"/>
      <c r="G1867" s="116"/>
      <c r="H1867" s="117"/>
      <c r="I1867" s="117"/>
      <c r="J1867" s="118"/>
      <c r="K1867" s="118"/>
      <c r="L1867" s="8"/>
      <c r="M1867" s="119"/>
      <c r="N1867" s="119"/>
      <c r="O1867" s="112"/>
      <c r="P1867" s="112"/>
      <c r="Q1867" s="162"/>
      <c r="R1867" s="30"/>
      <c r="S1867" s="112"/>
      <c r="T1867" s="122"/>
      <c r="U1867" s="120"/>
      <c r="V1867" s="120"/>
      <c r="W1867" s="119"/>
      <c r="X1867" s="112"/>
      <c r="Y1867" s="112"/>
      <c r="Z1867" s="125"/>
      <c r="AA1867" s="11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4"/>
      <c r="DO1867" s="1"/>
      <c r="DP1867" s="1"/>
      <c r="DQ1867" s="1"/>
      <c r="DR1867" s="1"/>
      <c r="DS1867" s="1"/>
      <c r="DT1867" s="1"/>
    </row>
    <row r="1868" spans="1:124" ht="12.75" x14ac:dyDescent="0.2">
      <c r="A1868" s="111"/>
      <c r="B1868" s="112"/>
      <c r="C1868" s="112"/>
      <c r="D1868" s="113"/>
      <c r="E1868" s="114"/>
      <c r="F1868" s="115"/>
      <c r="G1868" s="116"/>
      <c r="H1868" s="117"/>
      <c r="I1868" s="117"/>
      <c r="J1868" s="118"/>
      <c r="K1868" s="118"/>
      <c r="L1868" s="8"/>
      <c r="M1868" s="119"/>
      <c r="N1868" s="119"/>
      <c r="O1868" s="112"/>
      <c r="P1868" s="112"/>
      <c r="Q1868" s="162"/>
      <c r="R1868" s="30"/>
      <c r="S1868" s="112"/>
      <c r="T1868" s="122"/>
      <c r="U1868" s="120"/>
      <c r="V1868" s="120"/>
      <c r="W1868" s="119"/>
      <c r="X1868" s="112"/>
      <c r="Y1868" s="112"/>
      <c r="Z1868" s="125"/>
      <c r="AA1868" s="11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4"/>
      <c r="DO1868" s="1"/>
      <c r="DP1868" s="1"/>
      <c r="DQ1868" s="1"/>
      <c r="DR1868" s="1"/>
      <c r="DS1868" s="1"/>
      <c r="DT1868" s="1"/>
    </row>
    <row r="1869" spans="1:124" ht="12.75" x14ac:dyDescent="0.2">
      <c r="A1869" s="111"/>
      <c r="B1869" s="112"/>
      <c r="C1869" s="112"/>
      <c r="D1869" s="113"/>
      <c r="E1869" s="114"/>
      <c r="F1869" s="115"/>
      <c r="G1869" s="116"/>
      <c r="H1869" s="117"/>
      <c r="I1869" s="117"/>
      <c r="J1869" s="118"/>
      <c r="K1869" s="118"/>
      <c r="L1869" s="8"/>
      <c r="M1869" s="119"/>
      <c r="N1869" s="119"/>
      <c r="O1869" s="112"/>
      <c r="P1869" s="112"/>
      <c r="Q1869" s="162"/>
      <c r="R1869" s="30"/>
      <c r="S1869" s="112"/>
      <c r="T1869" s="122"/>
      <c r="U1869" s="120"/>
      <c r="V1869" s="120"/>
      <c r="W1869" s="119"/>
      <c r="X1869" s="112"/>
      <c r="Y1869" s="112"/>
      <c r="Z1869" s="125"/>
      <c r="AA1869" s="11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4"/>
      <c r="DO1869" s="1"/>
      <c r="DP1869" s="1"/>
      <c r="DQ1869" s="1"/>
      <c r="DR1869" s="1"/>
      <c r="DS1869" s="1"/>
      <c r="DT1869" s="1"/>
    </row>
    <row r="1870" spans="1:124" ht="12.75" x14ac:dyDescent="0.2">
      <c r="A1870" s="111"/>
      <c r="B1870" s="112"/>
      <c r="C1870" s="112"/>
      <c r="D1870" s="113"/>
      <c r="E1870" s="114"/>
      <c r="F1870" s="115"/>
      <c r="G1870" s="116"/>
      <c r="H1870" s="117"/>
      <c r="I1870" s="117"/>
      <c r="J1870" s="118"/>
      <c r="K1870" s="118"/>
      <c r="L1870" s="8"/>
      <c r="M1870" s="119"/>
      <c r="N1870" s="119"/>
      <c r="O1870" s="112"/>
      <c r="P1870" s="112"/>
      <c r="Q1870" s="162"/>
      <c r="R1870" s="30"/>
      <c r="S1870" s="112"/>
      <c r="T1870" s="122"/>
      <c r="U1870" s="120"/>
      <c r="V1870" s="120"/>
      <c r="W1870" s="119"/>
      <c r="X1870" s="112"/>
      <c r="Y1870" s="112"/>
      <c r="Z1870" s="125"/>
      <c r="AA1870" s="11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4"/>
      <c r="DO1870" s="1"/>
      <c r="DP1870" s="1"/>
      <c r="DQ1870" s="1"/>
      <c r="DR1870" s="1"/>
      <c r="DS1870" s="1"/>
      <c r="DT1870" s="1"/>
    </row>
    <row r="1871" spans="1:124" ht="12.75" x14ac:dyDescent="0.2">
      <c r="A1871" s="111"/>
      <c r="B1871" s="112"/>
      <c r="C1871" s="112"/>
      <c r="D1871" s="113"/>
      <c r="E1871" s="114"/>
      <c r="F1871" s="115"/>
      <c r="G1871" s="116"/>
      <c r="H1871" s="117"/>
      <c r="I1871" s="117"/>
      <c r="J1871" s="118"/>
      <c r="K1871" s="118"/>
      <c r="L1871" s="8"/>
      <c r="M1871" s="119"/>
      <c r="N1871" s="119"/>
      <c r="O1871" s="112"/>
      <c r="P1871" s="112"/>
      <c r="Q1871" s="162"/>
      <c r="R1871" s="30"/>
      <c r="S1871" s="112"/>
      <c r="T1871" s="122"/>
      <c r="U1871" s="120"/>
      <c r="V1871" s="120"/>
      <c r="W1871" s="119"/>
      <c r="X1871" s="112"/>
      <c r="Y1871" s="112"/>
      <c r="Z1871" s="125"/>
      <c r="AA1871" s="11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4"/>
      <c r="DO1871" s="1"/>
      <c r="DP1871" s="1"/>
      <c r="DQ1871" s="1"/>
      <c r="DR1871" s="1"/>
      <c r="DS1871" s="1"/>
      <c r="DT1871" s="1"/>
    </row>
    <row r="1872" spans="1:124" ht="12.75" x14ac:dyDescent="0.2">
      <c r="A1872" s="111"/>
      <c r="B1872" s="112"/>
      <c r="C1872" s="112"/>
      <c r="D1872" s="113"/>
      <c r="E1872" s="114"/>
      <c r="F1872" s="115"/>
      <c r="G1872" s="116"/>
      <c r="H1872" s="117"/>
      <c r="I1872" s="117"/>
      <c r="J1872" s="118"/>
      <c r="K1872" s="118"/>
      <c r="L1872" s="8"/>
      <c r="M1872" s="119"/>
      <c r="N1872" s="119"/>
      <c r="O1872" s="112"/>
      <c r="P1872" s="112"/>
      <c r="Q1872" s="162"/>
      <c r="R1872" s="30"/>
      <c r="S1872" s="112"/>
      <c r="T1872" s="122"/>
      <c r="U1872" s="120"/>
      <c r="V1872" s="120"/>
      <c r="W1872" s="119"/>
      <c r="X1872" s="112"/>
      <c r="Y1872" s="112"/>
      <c r="Z1872" s="125"/>
      <c r="AA1872" s="11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4"/>
      <c r="DO1872" s="1"/>
      <c r="DP1872" s="1"/>
      <c r="DQ1872" s="1"/>
      <c r="DR1872" s="1"/>
      <c r="DS1872" s="1"/>
      <c r="DT1872" s="1"/>
    </row>
    <row r="1873" spans="1:124" ht="12.75" x14ac:dyDescent="0.2">
      <c r="A1873" s="111"/>
      <c r="B1873" s="112"/>
      <c r="C1873" s="112"/>
      <c r="D1873" s="113"/>
      <c r="E1873" s="114"/>
      <c r="F1873" s="115"/>
      <c r="G1873" s="116"/>
      <c r="H1873" s="117"/>
      <c r="I1873" s="117"/>
      <c r="J1873" s="118"/>
      <c r="K1873" s="118"/>
      <c r="L1873" s="8"/>
      <c r="M1873" s="119"/>
      <c r="N1873" s="119"/>
      <c r="O1873" s="112"/>
      <c r="P1873" s="112"/>
      <c r="Q1873" s="162"/>
      <c r="R1873" s="30"/>
      <c r="S1873" s="112"/>
      <c r="T1873" s="122"/>
      <c r="U1873" s="120"/>
      <c r="V1873" s="120"/>
      <c r="W1873" s="119"/>
      <c r="X1873" s="112"/>
      <c r="Y1873" s="112"/>
      <c r="Z1873" s="125"/>
      <c r="AA1873" s="11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4"/>
      <c r="DO1873" s="1"/>
      <c r="DP1873" s="1"/>
      <c r="DQ1873" s="1"/>
      <c r="DR1873" s="1"/>
      <c r="DS1873" s="1"/>
      <c r="DT1873" s="1"/>
    </row>
    <row r="1874" spans="1:124" ht="12.75" x14ac:dyDescent="0.2">
      <c r="A1874" s="111"/>
      <c r="B1874" s="112"/>
      <c r="C1874" s="112"/>
      <c r="D1874" s="113"/>
      <c r="E1874" s="114"/>
      <c r="F1874" s="115"/>
      <c r="G1874" s="116"/>
      <c r="H1874" s="117"/>
      <c r="I1874" s="117"/>
      <c r="J1874" s="118"/>
      <c r="K1874" s="118"/>
      <c r="L1874" s="8"/>
      <c r="M1874" s="119"/>
      <c r="N1874" s="119"/>
      <c r="O1874" s="112"/>
      <c r="P1874" s="112"/>
      <c r="Q1874" s="162"/>
      <c r="R1874" s="30"/>
      <c r="S1874" s="112"/>
      <c r="T1874" s="122"/>
      <c r="U1874" s="120"/>
      <c r="V1874" s="120"/>
      <c r="W1874" s="119"/>
      <c r="X1874" s="112"/>
      <c r="Y1874" s="112"/>
      <c r="Z1874" s="125"/>
      <c r="AA1874" s="11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4"/>
      <c r="DO1874" s="1"/>
      <c r="DP1874" s="1"/>
      <c r="DQ1874" s="1"/>
      <c r="DR1874" s="1"/>
      <c r="DS1874" s="1"/>
      <c r="DT1874" s="1"/>
    </row>
    <row r="1875" spans="1:124" ht="12.75" x14ac:dyDescent="0.2">
      <c r="A1875" s="111"/>
      <c r="B1875" s="112"/>
      <c r="C1875" s="112"/>
      <c r="D1875" s="113"/>
      <c r="E1875" s="114"/>
      <c r="F1875" s="115"/>
      <c r="G1875" s="116"/>
      <c r="H1875" s="117"/>
      <c r="I1875" s="117"/>
      <c r="J1875" s="118"/>
      <c r="K1875" s="118"/>
      <c r="L1875" s="8"/>
      <c r="M1875" s="119"/>
      <c r="N1875" s="119"/>
      <c r="O1875" s="112"/>
      <c r="P1875" s="112"/>
      <c r="Q1875" s="162"/>
      <c r="R1875" s="30"/>
      <c r="S1875" s="112"/>
      <c r="T1875" s="122"/>
      <c r="U1875" s="120"/>
      <c r="V1875" s="120"/>
      <c r="W1875" s="119"/>
      <c r="X1875" s="112"/>
      <c r="Y1875" s="112"/>
      <c r="Z1875" s="125"/>
      <c r="AA1875" s="11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4"/>
      <c r="DO1875" s="1"/>
      <c r="DP1875" s="1"/>
      <c r="DQ1875" s="1"/>
      <c r="DR1875" s="1"/>
      <c r="DS1875" s="1"/>
      <c r="DT1875" s="1"/>
    </row>
    <row r="1876" spans="1:124" ht="12.75" x14ac:dyDescent="0.2">
      <c r="A1876" s="111"/>
      <c r="B1876" s="112"/>
      <c r="C1876" s="112"/>
      <c r="D1876" s="113"/>
      <c r="E1876" s="114"/>
      <c r="F1876" s="115"/>
      <c r="G1876" s="116"/>
      <c r="H1876" s="117"/>
      <c r="I1876" s="117"/>
      <c r="J1876" s="118"/>
      <c r="K1876" s="118"/>
      <c r="L1876" s="8"/>
      <c r="M1876" s="119"/>
      <c r="N1876" s="119"/>
      <c r="O1876" s="112"/>
      <c r="P1876" s="112"/>
      <c r="Q1876" s="162"/>
      <c r="R1876" s="30"/>
      <c r="S1876" s="112"/>
      <c r="T1876" s="122"/>
      <c r="U1876" s="120"/>
      <c r="V1876" s="120"/>
      <c r="W1876" s="119"/>
      <c r="X1876" s="112"/>
      <c r="Y1876" s="112"/>
      <c r="Z1876" s="125"/>
      <c r="AA1876" s="11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4"/>
      <c r="DO1876" s="1"/>
      <c r="DP1876" s="1"/>
      <c r="DQ1876" s="1"/>
      <c r="DR1876" s="1"/>
      <c r="DS1876" s="1"/>
      <c r="DT1876" s="1"/>
    </row>
    <row r="1877" spans="1:124" ht="12.75" x14ac:dyDescent="0.2">
      <c r="A1877" s="111"/>
      <c r="B1877" s="112"/>
      <c r="C1877" s="112"/>
      <c r="D1877" s="113"/>
      <c r="E1877" s="114"/>
      <c r="F1877" s="115"/>
      <c r="G1877" s="116"/>
      <c r="H1877" s="117"/>
      <c r="I1877" s="117"/>
      <c r="J1877" s="118"/>
      <c r="K1877" s="118"/>
      <c r="L1877" s="8"/>
      <c r="M1877" s="119"/>
      <c r="N1877" s="119"/>
      <c r="O1877" s="112"/>
      <c r="P1877" s="112"/>
      <c r="Q1877" s="162"/>
      <c r="R1877" s="30"/>
      <c r="S1877" s="112"/>
      <c r="T1877" s="122"/>
      <c r="U1877" s="120"/>
      <c r="V1877" s="120"/>
      <c r="W1877" s="119"/>
      <c r="X1877" s="112"/>
      <c r="Y1877" s="112"/>
      <c r="Z1877" s="125"/>
      <c r="AA1877" s="11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4"/>
      <c r="DO1877" s="1"/>
      <c r="DP1877" s="1"/>
      <c r="DQ1877" s="1"/>
      <c r="DR1877" s="1"/>
      <c r="DS1877" s="1"/>
      <c r="DT1877" s="1"/>
    </row>
    <row r="1878" spans="1:124" ht="12.75" x14ac:dyDescent="0.2">
      <c r="A1878" s="111"/>
      <c r="B1878" s="112"/>
      <c r="C1878" s="112"/>
      <c r="D1878" s="113"/>
      <c r="E1878" s="114"/>
      <c r="F1878" s="115"/>
      <c r="G1878" s="116"/>
      <c r="H1878" s="117"/>
      <c r="I1878" s="117"/>
      <c r="J1878" s="118"/>
      <c r="K1878" s="118"/>
      <c r="L1878" s="8"/>
      <c r="M1878" s="119"/>
      <c r="N1878" s="119"/>
      <c r="O1878" s="112"/>
      <c r="P1878" s="112"/>
      <c r="Q1878" s="162"/>
      <c r="R1878" s="30"/>
      <c r="S1878" s="112"/>
      <c r="T1878" s="122"/>
      <c r="U1878" s="120"/>
      <c r="V1878" s="120"/>
      <c r="W1878" s="119"/>
      <c r="X1878" s="112"/>
      <c r="Y1878" s="112"/>
      <c r="Z1878" s="125"/>
      <c r="AA1878" s="11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4"/>
      <c r="DO1878" s="1"/>
      <c r="DP1878" s="1"/>
      <c r="DQ1878" s="1"/>
      <c r="DR1878" s="1"/>
      <c r="DS1878" s="1"/>
      <c r="DT1878" s="1"/>
    </row>
    <row r="1879" spans="1:124" ht="12.75" x14ac:dyDescent="0.2">
      <c r="A1879" s="111"/>
      <c r="B1879" s="112"/>
      <c r="C1879" s="112"/>
      <c r="D1879" s="113"/>
      <c r="E1879" s="114"/>
      <c r="F1879" s="115"/>
      <c r="G1879" s="116"/>
      <c r="H1879" s="117"/>
      <c r="I1879" s="117"/>
      <c r="J1879" s="118"/>
      <c r="K1879" s="118"/>
      <c r="L1879" s="8"/>
      <c r="M1879" s="119"/>
      <c r="N1879" s="119"/>
      <c r="O1879" s="112"/>
      <c r="P1879" s="112"/>
      <c r="Q1879" s="162"/>
      <c r="R1879" s="30"/>
      <c r="S1879" s="112"/>
      <c r="T1879" s="122"/>
      <c r="U1879" s="120"/>
      <c r="V1879" s="120"/>
      <c r="W1879" s="119"/>
      <c r="X1879" s="112"/>
      <c r="Y1879" s="112"/>
      <c r="Z1879" s="125"/>
      <c r="AA1879" s="11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4"/>
      <c r="DO1879" s="1"/>
      <c r="DP1879" s="1"/>
      <c r="DQ1879" s="1"/>
      <c r="DR1879" s="1"/>
      <c r="DS1879" s="1"/>
      <c r="DT1879" s="1"/>
    </row>
    <row r="1880" spans="1:124" ht="12.75" x14ac:dyDescent="0.2">
      <c r="A1880" s="111"/>
      <c r="B1880" s="112"/>
      <c r="C1880" s="112"/>
      <c r="D1880" s="113"/>
      <c r="E1880" s="114"/>
      <c r="F1880" s="115"/>
      <c r="G1880" s="116"/>
      <c r="H1880" s="117"/>
      <c r="I1880" s="117"/>
      <c r="J1880" s="118"/>
      <c r="K1880" s="118"/>
      <c r="L1880" s="8"/>
      <c r="M1880" s="119"/>
      <c r="N1880" s="119"/>
      <c r="O1880" s="112"/>
      <c r="P1880" s="112"/>
      <c r="Q1880" s="162"/>
      <c r="R1880" s="30"/>
      <c r="S1880" s="112"/>
      <c r="T1880" s="122"/>
      <c r="U1880" s="120"/>
      <c r="V1880" s="120"/>
      <c r="W1880" s="119"/>
      <c r="X1880" s="112"/>
      <c r="Y1880" s="112"/>
      <c r="Z1880" s="125"/>
      <c r="AA1880" s="11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4"/>
      <c r="DO1880" s="1"/>
      <c r="DP1880" s="1"/>
      <c r="DQ1880" s="1"/>
      <c r="DR1880" s="1"/>
      <c r="DS1880" s="1"/>
      <c r="DT1880" s="1"/>
    </row>
    <row r="1881" spans="1:124" ht="12.75" x14ac:dyDescent="0.2">
      <c r="A1881" s="111"/>
      <c r="B1881" s="112"/>
      <c r="C1881" s="112"/>
      <c r="D1881" s="113"/>
      <c r="E1881" s="114"/>
      <c r="F1881" s="115"/>
      <c r="G1881" s="116"/>
      <c r="H1881" s="117"/>
      <c r="I1881" s="117"/>
      <c r="J1881" s="118"/>
      <c r="K1881" s="118"/>
      <c r="L1881" s="8"/>
      <c r="M1881" s="119"/>
      <c r="N1881" s="119"/>
      <c r="O1881" s="112"/>
      <c r="P1881" s="112"/>
      <c r="Q1881" s="162"/>
      <c r="R1881" s="30"/>
      <c r="S1881" s="112"/>
      <c r="T1881" s="122"/>
      <c r="U1881" s="120"/>
      <c r="V1881" s="120"/>
      <c r="W1881" s="119"/>
      <c r="X1881" s="112"/>
      <c r="Y1881" s="112"/>
      <c r="Z1881" s="125"/>
      <c r="AA1881" s="11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4"/>
      <c r="DO1881" s="1"/>
      <c r="DP1881" s="1"/>
      <c r="DQ1881" s="1"/>
      <c r="DR1881" s="1"/>
      <c r="DS1881" s="1"/>
      <c r="DT1881" s="1"/>
    </row>
    <row r="1882" spans="1:124" ht="12.75" x14ac:dyDescent="0.2">
      <c r="A1882" s="111"/>
      <c r="B1882" s="112"/>
      <c r="C1882" s="112"/>
      <c r="D1882" s="113"/>
      <c r="E1882" s="114"/>
      <c r="F1882" s="115"/>
      <c r="G1882" s="116"/>
      <c r="H1882" s="117"/>
      <c r="I1882" s="117"/>
      <c r="J1882" s="118"/>
      <c r="K1882" s="118"/>
      <c r="L1882" s="8"/>
      <c r="M1882" s="119"/>
      <c r="N1882" s="119"/>
      <c r="O1882" s="112"/>
      <c r="P1882" s="112"/>
      <c r="Q1882" s="162"/>
      <c r="R1882" s="30"/>
      <c r="S1882" s="112"/>
      <c r="T1882" s="122"/>
      <c r="U1882" s="120"/>
      <c r="V1882" s="120"/>
      <c r="W1882" s="119"/>
      <c r="X1882" s="112"/>
      <c r="Y1882" s="112"/>
      <c r="Z1882" s="125"/>
      <c r="AA1882" s="11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4"/>
      <c r="DO1882" s="1"/>
      <c r="DP1882" s="1"/>
      <c r="DQ1882" s="1"/>
      <c r="DR1882" s="1"/>
      <c r="DS1882" s="1"/>
      <c r="DT1882" s="1"/>
    </row>
    <row r="1883" spans="1:124" ht="12.75" x14ac:dyDescent="0.2">
      <c r="A1883" s="111"/>
      <c r="B1883" s="112"/>
      <c r="C1883" s="112"/>
      <c r="D1883" s="113"/>
      <c r="E1883" s="114"/>
      <c r="F1883" s="115"/>
      <c r="G1883" s="116"/>
      <c r="H1883" s="117"/>
      <c r="I1883" s="117"/>
      <c r="J1883" s="118"/>
      <c r="K1883" s="118"/>
      <c r="L1883" s="8"/>
      <c r="M1883" s="119"/>
      <c r="N1883" s="119"/>
      <c r="O1883" s="112"/>
      <c r="P1883" s="112"/>
      <c r="Q1883" s="162"/>
      <c r="R1883" s="30"/>
      <c r="S1883" s="112"/>
      <c r="T1883" s="122"/>
      <c r="U1883" s="120"/>
      <c r="V1883" s="120"/>
      <c r="W1883" s="119"/>
      <c r="X1883" s="112"/>
      <c r="Y1883" s="112"/>
      <c r="Z1883" s="125"/>
      <c r="AA1883" s="11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4"/>
      <c r="DO1883" s="1"/>
      <c r="DP1883" s="1"/>
      <c r="DQ1883" s="1"/>
      <c r="DR1883" s="1"/>
      <c r="DS1883" s="1"/>
      <c r="DT1883" s="1"/>
    </row>
    <row r="1884" spans="1:124" ht="12.75" x14ac:dyDescent="0.2">
      <c r="A1884" s="111"/>
      <c r="B1884" s="112"/>
      <c r="C1884" s="112"/>
      <c r="D1884" s="113"/>
      <c r="E1884" s="114"/>
      <c r="F1884" s="115"/>
      <c r="G1884" s="116"/>
      <c r="H1884" s="117"/>
      <c r="I1884" s="117"/>
      <c r="J1884" s="118"/>
      <c r="K1884" s="118"/>
      <c r="L1884" s="8"/>
      <c r="M1884" s="119"/>
      <c r="N1884" s="119"/>
      <c r="O1884" s="112"/>
      <c r="P1884" s="112"/>
      <c r="Q1884" s="162"/>
      <c r="R1884" s="30"/>
      <c r="S1884" s="112"/>
      <c r="T1884" s="122"/>
      <c r="U1884" s="120"/>
      <c r="V1884" s="120"/>
      <c r="W1884" s="119"/>
      <c r="X1884" s="112"/>
      <c r="Y1884" s="112"/>
      <c r="Z1884" s="125"/>
      <c r="AA1884" s="11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4"/>
      <c r="DO1884" s="1"/>
      <c r="DP1884" s="1"/>
      <c r="DQ1884" s="1"/>
      <c r="DR1884" s="1"/>
      <c r="DS1884" s="1"/>
      <c r="DT1884" s="1"/>
    </row>
    <row r="1885" spans="1:124" ht="12.75" x14ac:dyDescent="0.2">
      <c r="A1885" s="111"/>
      <c r="B1885" s="112"/>
      <c r="C1885" s="112"/>
      <c r="D1885" s="113"/>
      <c r="E1885" s="114"/>
      <c r="F1885" s="115"/>
      <c r="G1885" s="116"/>
      <c r="H1885" s="117"/>
      <c r="I1885" s="117"/>
      <c r="J1885" s="118"/>
      <c r="K1885" s="118"/>
      <c r="L1885" s="8"/>
      <c r="M1885" s="119"/>
      <c r="N1885" s="119"/>
      <c r="O1885" s="112"/>
      <c r="P1885" s="112"/>
      <c r="Q1885" s="162"/>
      <c r="R1885" s="30"/>
      <c r="S1885" s="112"/>
      <c r="T1885" s="122"/>
      <c r="U1885" s="120"/>
      <c r="V1885" s="120"/>
      <c r="W1885" s="119"/>
      <c r="X1885" s="112"/>
      <c r="Y1885" s="112"/>
      <c r="Z1885" s="125"/>
      <c r="AA1885" s="11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4"/>
      <c r="DO1885" s="1"/>
      <c r="DP1885" s="1"/>
      <c r="DQ1885" s="1"/>
      <c r="DR1885" s="1"/>
      <c r="DS1885" s="1"/>
      <c r="DT1885" s="1"/>
    </row>
    <row r="1886" spans="1:124" ht="12.75" x14ac:dyDescent="0.2">
      <c r="A1886" s="111"/>
      <c r="B1886" s="112"/>
      <c r="C1886" s="112"/>
      <c r="D1886" s="113"/>
      <c r="E1886" s="114"/>
      <c r="F1886" s="115"/>
      <c r="G1886" s="116"/>
      <c r="H1886" s="117"/>
      <c r="I1886" s="117"/>
      <c r="J1886" s="118"/>
      <c r="K1886" s="118"/>
      <c r="L1886" s="8"/>
      <c r="M1886" s="119"/>
      <c r="N1886" s="119"/>
      <c r="O1886" s="112"/>
      <c r="P1886" s="112"/>
      <c r="Q1886" s="162"/>
      <c r="R1886" s="30"/>
      <c r="S1886" s="112"/>
      <c r="T1886" s="122"/>
      <c r="U1886" s="120"/>
      <c r="V1886" s="120"/>
      <c r="W1886" s="119"/>
      <c r="X1886" s="112"/>
      <c r="Y1886" s="112"/>
      <c r="Z1886" s="125"/>
      <c r="AA1886" s="11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4"/>
      <c r="DO1886" s="1"/>
      <c r="DP1886" s="1"/>
      <c r="DQ1886" s="1"/>
      <c r="DR1886" s="1"/>
      <c r="DS1886" s="1"/>
      <c r="DT1886" s="1"/>
    </row>
    <row r="1887" spans="1:124" ht="12.75" x14ac:dyDescent="0.2">
      <c r="A1887" s="111"/>
      <c r="B1887" s="112"/>
      <c r="C1887" s="112"/>
      <c r="D1887" s="113"/>
      <c r="E1887" s="114"/>
      <c r="F1887" s="115"/>
      <c r="G1887" s="116"/>
      <c r="H1887" s="117"/>
      <c r="I1887" s="117"/>
      <c r="J1887" s="118"/>
      <c r="K1887" s="118"/>
      <c r="L1887" s="8"/>
      <c r="M1887" s="119"/>
      <c r="N1887" s="119"/>
      <c r="O1887" s="112"/>
      <c r="P1887" s="112"/>
      <c r="Q1887" s="162"/>
      <c r="R1887" s="30"/>
      <c r="S1887" s="112"/>
      <c r="T1887" s="122"/>
      <c r="U1887" s="120"/>
      <c r="V1887" s="120"/>
      <c r="W1887" s="119"/>
      <c r="X1887" s="112"/>
      <c r="Y1887" s="112"/>
      <c r="Z1887" s="125"/>
      <c r="AA1887" s="11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4"/>
      <c r="DO1887" s="1"/>
      <c r="DP1887" s="1"/>
      <c r="DQ1887" s="1"/>
      <c r="DR1887" s="1"/>
      <c r="DS1887" s="1"/>
      <c r="DT1887" s="1"/>
    </row>
    <row r="1888" spans="1:124" ht="12.75" x14ac:dyDescent="0.2">
      <c r="A1888" s="111"/>
      <c r="B1888" s="112"/>
      <c r="C1888" s="112"/>
      <c r="D1888" s="113"/>
      <c r="E1888" s="114"/>
      <c r="F1888" s="115"/>
      <c r="G1888" s="116"/>
      <c r="H1888" s="117"/>
      <c r="I1888" s="117"/>
      <c r="J1888" s="118"/>
      <c r="K1888" s="118"/>
      <c r="L1888" s="8"/>
      <c r="M1888" s="119"/>
      <c r="N1888" s="119"/>
      <c r="O1888" s="112"/>
      <c r="P1888" s="112"/>
      <c r="Q1888" s="162"/>
      <c r="R1888" s="30"/>
      <c r="S1888" s="112"/>
      <c r="T1888" s="122"/>
      <c r="U1888" s="120"/>
      <c r="V1888" s="120"/>
      <c r="W1888" s="119"/>
      <c r="X1888" s="112"/>
      <c r="Y1888" s="112"/>
      <c r="Z1888" s="125"/>
      <c r="AA1888" s="11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4"/>
      <c r="DO1888" s="1"/>
      <c r="DP1888" s="1"/>
      <c r="DQ1888" s="1"/>
      <c r="DR1888" s="1"/>
      <c r="DS1888" s="1"/>
      <c r="DT1888" s="1"/>
    </row>
    <row r="1889" spans="1:124" ht="12.75" x14ac:dyDescent="0.2">
      <c r="A1889" s="111"/>
      <c r="B1889" s="112"/>
      <c r="C1889" s="112"/>
      <c r="D1889" s="113"/>
      <c r="E1889" s="114"/>
      <c r="F1889" s="115"/>
      <c r="G1889" s="116"/>
      <c r="H1889" s="117"/>
      <c r="I1889" s="117"/>
      <c r="J1889" s="118"/>
      <c r="K1889" s="118"/>
      <c r="L1889" s="8"/>
      <c r="M1889" s="119"/>
      <c r="N1889" s="119"/>
      <c r="O1889" s="112"/>
      <c r="P1889" s="112"/>
      <c r="Q1889" s="162"/>
      <c r="R1889" s="30"/>
      <c r="S1889" s="112"/>
      <c r="T1889" s="122"/>
      <c r="U1889" s="120"/>
      <c r="V1889" s="120"/>
      <c r="W1889" s="119"/>
      <c r="X1889" s="112"/>
      <c r="Y1889" s="112"/>
      <c r="Z1889" s="125"/>
      <c r="AA1889" s="11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4"/>
      <c r="DO1889" s="1"/>
      <c r="DP1889" s="1"/>
      <c r="DQ1889" s="1"/>
      <c r="DR1889" s="1"/>
      <c r="DS1889" s="1"/>
      <c r="DT1889" s="1"/>
    </row>
    <row r="1890" spans="1:124" ht="12.75" x14ac:dyDescent="0.2">
      <c r="A1890" s="111"/>
      <c r="B1890" s="112"/>
      <c r="C1890" s="112"/>
      <c r="D1890" s="113"/>
      <c r="E1890" s="114"/>
      <c r="F1890" s="115"/>
      <c r="G1890" s="116"/>
      <c r="H1890" s="117"/>
      <c r="I1890" s="117"/>
      <c r="J1890" s="118"/>
      <c r="K1890" s="118"/>
      <c r="L1890" s="8"/>
      <c r="M1890" s="119"/>
      <c r="N1890" s="119"/>
      <c r="O1890" s="112"/>
      <c r="P1890" s="112"/>
      <c r="Q1890" s="162"/>
      <c r="R1890" s="30"/>
      <c r="S1890" s="112"/>
      <c r="T1890" s="122"/>
      <c r="U1890" s="120"/>
      <c r="V1890" s="120"/>
      <c r="W1890" s="119"/>
      <c r="X1890" s="112"/>
      <c r="Y1890" s="112"/>
      <c r="Z1890" s="125"/>
      <c r="AA1890" s="11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4"/>
      <c r="DO1890" s="1"/>
      <c r="DP1890" s="1"/>
      <c r="DQ1890" s="1"/>
      <c r="DR1890" s="1"/>
      <c r="DS1890" s="1"/>
      <c r="DT1890" s="1"/>
    </row>
    <row r="1891" spans="1:124" ht="12.75" x14ac:dyDescent="0.2">
      <c r="A1891" s="111"/>
      <c r="B1891" s="112"/>
      <c r="C1891" s="112"/>
      <c r="D1891" s="113"/>
      <c r="E1891" s="114"/>
      <c r="F1891" s="115"/>
      <c r="G1891" s="116"/>
      <c r="H1891" s="117"/>
      <c r="I1891" s="117"/>
      <c r="J1891" s="118"/>
      <c r="K1891" s="118"/>
      <c r="L1891" s="8"/>
      <c r="M1891" s="119"/>
      <c r="N1891" s="119"/>
      <c r="O1891" s="112"/>
      <c r="P1891" s="112"/>
      <c r="Q1891" s="162"/>
      <c r="R1891" s="30"/>
      <c r="S1891" s="112"/>
      <c r="T1891" s="122"/>
      <c r="U1891" s="120"/>
      <c r="V1891" s="120"/>
      <c r="W1891" s="119"/>
      <c r="X1891" s="112"/>
      <c r="Y1891" s="112"/>
      <c r="Z1891" s="125"/>
      <c r="AA1891" s="11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4"/>
      <c r="DO1891" s="1"/>
      <c r="DP1891" s="1"/>
      <c r="DQ1891" s="1"/>
      <c r="DR1891" s="1"/>
      <c r="DS1891" s="1"/>
      <c r="DT1891" s="1"/>
    </row>
    <row r="1892" spans="1:124" ht="12.75" x14ac:dyDescent="0.2">
      <c r="A1892" s="111"/>
      <c r="B1892" s="112"/>
      <c r="C1892" s="112"/>
      <c r="D1892" s="113"/>
      <c r="E1892" s="114"/>
      <c r="F1892" s="115"/>
      <c r="G1892" s="116"/>
      <c r="H1892" s="117"/>
      <c r="I1892" s="117"/>
      <c r="J1892" s="118"/>
      <c r="K1892" s="118"/>
      <c r="L1892" s="8"/>
      <c r="M1892" s="119"/>
      <c r="N1892" s="119"/>
      <c r="O1892" s="112"/>
      <c r="P1892" s="112"/>
      <c r="Q1892" s="162"/>
      <c r="R1892" s="30"/>
      <c r="S1892" s="112"/>
      <c r="T1892" s="122"/>
      <c r="U1892" s="120"/>
      <c r="V1892" s="120"/>
      <c r="W1892" s="119"/>
      <c r="X1892" s="112"/>
      <c r="Y1892" s="112"/>
      <c r="Z1892" s="125"/>
      <c r="AA1892" s="11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4"/>
      <c r="DO1892" s="1"/>
      <c r="DP1892" s="1"/>
      <c r="DQ1892" s="1"/>
      <c r="DR1892" s="1"/>
      <c r="DS1892" s="1"/>
      <c r="DT1892" s="1"/>
    </row>
    <row r="1893" spans="1:124" ht="12.75" x14ac:dyDescent="0.2">
      <c r="A1893" s="111"/>
      <c r="B1893" s="112"/>
      <c r="C1893" s="112"/>
      <c r="D1893" s="113"/>
      <c r="E1893" s="114"/>
      <c r="F1893" s="115"/>
      <c r="G1893" s="116"/>
      <c r="H1893" s="117"/>
      <c r="I1893" s="117"/>
      <c r="J1893" s="118"/>
      <c r="K1893" s="118"/>
      <c r="L1893" s="8"/>
      <c r="M1893" s="119"/>
      <c r="N1893" s="119"/>
      <c r="O1893" s="112"/>
      <c r="P1893" s="112"/>
      <c r="Q1893" s="162"/>
      <c r="R1893" s="30"/>
      <c r="S1893" s="112"/>
      <c r="T1893" s="122"/>
      <c r="U1893" s="120"/>
      <c r="V1893" s="120"/>
      <c r="W1893" s="119"/>
      <c r="X1893" s="112"/>
      <c r="Y1893" s="112"/>
      <c r="Z1893" s="125"/>
      <c r="AA1893" s="11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4"/>
      <c r="DO1893" s="1"/>
      <c r="DP1893" s="1"/>
      <c r="DQ1893" s="1"/>
      <c r="DR1893" s="1"/>
      <c r="DS1893" s="1"/>
      <c r="DT1893" s="1"/>
    </row>
    <row r="1894" spans="1:124" ht="12.75" x14ac:dyDescent="0.2">
      <c r="A1894" s="111"/>
      <c r="B1894" s="112"/>
      <c r="C1894" s="112"/>
      <c r="D1894" s="113"/>
      <c r="E1894" s="114"/>
      <c r="F1894" s="115"/>
      <c r="G1894" s="116"/>
      <c r="H1894" s="117"/>
      <c r="I1894" s="117"/>
      <c r="J1894" s="118"/>
      <c r="K1894" s="118"/>
      <c r="L1894" s="8"/>
      <c r="M1894" s="119"/>
      <c r="N1894" s="119"/>
      <c r="O1894" s="112"/>
      <c r="P1894" s="112"/>
      <c r="Q1894" s="162"/>
      <c r="R1894" s="30"/>
      <c r="S1894" s="112"/>
      <c r="T1894" s="122"/>
      <c r="U1894" s="120"/>
      <c r="V1894" s="120"/>
      <c r="W1894" s="119"/>
      <c r="X1894" s="112"/>
      <c r="Y1894" s="112"/>
      <c r="Z1894" s="125"/>
      <c r="AA1894" s="11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4"/>
      <c r="DO1894" s="1"/>
      <c r="DP1894" s="1"/>
      <c r="DQ1894" s="1"/>
      <c r="DR1894" s="1"/>
      <c r="DS1894" s="1"/>
      <c r="DT1894" s="1"/>
    </row>
    <row r="1895" spans="1:124" ht="12.75" x14ac:dyDescent="0.2">
      <c r="A1895" s="111"/>
      <c r="B1895" s="112"/>
      <c r="C1895" s="112"/>
      <c r="D1895" s="113"/>
      <c r="E1895" s="114"/>
      <c r="F1895" s="115"/>
      <c r="G1895" s="116"/>
      <c r="H1895" s="117"/>
      <c r="I1895" s="117"/>
      <c r="J1895" s="118"/>
      <c r="K1895" s="118"/>
      <c r="L1895" s="8"/>
      <c r="M1895" s="119"/>
      <c r="N1895" s="119"/>
      <c r="O1895" s="112"/>
      <c r="P1895" s="112"/>
      <c r="Q1895" s="162"/>
      <c r="R1895" s="30"/>
      <c r="S1895" s="112"/>
      <c r="T1895" s="122"/>
      <c r="U1895" s="120"/>
      <c r="V1895" s="120"/>
      <c r="W1895" s="119"/>
      <c r="X1895" s="112"/>
      <c r="Y1895" s="112"/>
      <c r="Z1895" s="125"/>
      <c r="AA1895" s="11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4"/>
      <c r="DO1895" s="1"/>
      <c r="DP1895" s="1"/>
      <c r="DQ1895" s="1"/>
      <c r="DR1895" s="1"/>
      <c r="DS1895" s="1"/>
      <c r="DT1895" s="1"/>
    </row>
    <row r="1896" spans="1:124" ht="12.75" x14ac:dyDescent="0.2">
      <c r="A1896" s="111"/>
      <c r="B1896" s="112"/>
      <c r="C1896" s="112"/>
      <c r="D1896" s="113"/>
      <c r="E1896" s="114"/>
      <c r="F1896" s="115"/>
      <c r="G1896" s="116"/>
      <c r="H1896" s="117"/>
      <c r="I1896" s="117"/>
      <c r="J1896" s="118"/>
      <c r="K1896" s="118"/>
      <c r="L1896" s="8"/>
      <c r="M1896" s="119"/>
      <c r="N1896" s="119"/>
      <c r="O1896" s="112"/>
      <c r="P1896" s="112"/>
      <c r="Q1896" s="162"/>
      <c r="R1896" s="30"/>
      <c r="S1896" s="112"/>
      <c r="T1896" s="122"/>
      <c r="U1896" s="120"/>
      <c r="V1896" s="120"/>
      <c r="W1896" s="119"/>
      <c r="X1896" s="112"/>
      <c r="Y1896" s="112"/>
      <c r="Z1896" s="125"/>
      <c r="AA1896" s="11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4"/>
      <c r="DO1896" s="1"/>
      <c r="DP1896" s="1"/>
      <c r="DQ1896" s="1"/>
      <c r="DR1896" s="1"/>
      <c r="DS1896" s="1"/>
      <c r="DT1896" s="1"/>
    </row>
    <row r="1897" spans="1:124" ht="12.75" x14ac:dyDescent="0.2">
      <c r="A1897" s="111"/>
      <c r="B1897" s="112"/>
      <c r="C1897" s="112"/>
      <c r="D1897" s="113"/>
      <c r="E1897" s="114"/>
      <c r="F1897" s="115"/>
      <c r="G1897" s="116"/>
      <c r="H1897" s="117"/>
      <c r="I1897" s="117"/>
      <c r="J1897" s="118"/>
      <c r="K1897" s="118"/>
      <c r="L1897" s="8"/>
      <c r="M1897" s="119"/>
      <c r="N1897" s="119"/>
      <c r="O1897" s="112"/>
      <c r="P1897" s="112"/>
      <c r="Q1897" s="162"/>
      <c r="R1897" s="30"/>
      <c r="S1897" s="112"/>
      <c r="T1897" s="122"/>
      <c r="U1897" s="120"/>
      <c r="V1897" s="120"/>
      <c r="W1897" s="119"/>
      <c r="X1897" s="112"/>
      <c r="Y1897" s="112"/>
      <c r="Z1897" s="125"/>
      <c r="AA1897" s="11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4"/>
      <c r="DO1897" s="1"/>
      <c r="DP1897" s="1"/>
      <c r="DQ1897" s="1"/>
      <c r="DR1897" s="1"/>
      <c r="DS1897" s="1"/>
      <c r="DT1897" s="1"/>
    </row>
    <row r="1898" spans="1:124" ht="12.75" x14ac:dyDescent="0.2">
      <c r="A1898" s="111"/>
      <c r="B1898" s="112"/>
      <c r="C1898" s="112"/>
      <c r="D1898" s="113"/>
      <c r="E1898" s="114"/>
      <c r="F1898" s="115"/>
      <c r="G1898" s="116"/>
      <c r="H1898" s="117"/>
      <c r="I1898" s="117"/>
      <c r="J1898" s="118"/>
      <c r="K1898" s="118"/>
      <c r="L1898" s="8"/>
      <c r="M1898" s="119"/>
      <c r="N1898" s="119"/>
      <c r="O1898" s="112"/>
      <c r="P1898" s="112"/>
      <c r="Q1898" s="162"/>
      <c r="R1898" s="30"/>
      <c r="S1898" s="112"/>
      <c r="T1898" s="122"/>
      <c r="U1898" s="120"/>
      <c r="V1898" s="120"/>
      <c r="W1898" s="119"/>
      <c r="X1898" s="112"/>
      <c r="Y1898" s="112"/>
      <c r="Z1898" s="125"/>
      <c r="AA1898" s="11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4"/>
      <c r="DO1898" s="1"/>
      <c r="DP1898" s="1"/>
      <c r="DQ1898" s="1"/>
      <c r="DR1898" s="1"/>
      <c r="DS1898" s="1"/>
      <c r="DT1898" s="1"/>
    </row>
    <row r="1899" spans="1:124" ht="12.75" x14ac:dyDescent="0.2">
      <c r="A1899" s="111"/>
      <c r="B1899" s="112"/>
      <c r="C1899" s="112"/>
      <c r="D1899" s="113"/>
      <c r="E1899" s="114"/>
      <c r="F1899" s="115"/>
      <c r="G1899" s="116"/>
      <c r="H1899" s="117"/>
      <c r="I1899" s="117"/>
      <c r="J1899" s="118"/>
      <c r="K1899" s="118"/>
      <c r="L1899" s="8"/>
      <c r="M1899" s="119"/>
      <c r="N1899" s="119"/>
      <c r="O1899" s="112"/>
      <c r="P1899" s="112"/>
      <c r="Q1899" s="162"/>
      <c r="R1899" s="30"/>
      <c r="S1899" s="112"/>
      <c r="T1899" s="122"/>
      <c r="U1899" s="120"/>
      <c r="V1899" s="120"/>
      <c r="W1899" s="119"/>
      <c r="X1899" s="112"/>
      <c r="Y1899" s="112"/>
      <c r="Z1899" s="125"/>
      <c r="AA1899" s="11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4"/>
      <c r="DO1899" s="1"/>
      <c r="DP1899" s="1"/>
      <c r="DQ1899" s="1"/>
      <c r="DR1899" s="1"/>
      <c r="DS1899" s="1"/>
      <c r="DT1899" s="1"/>
    </row>
    <row r="1900" spans="1:124" ht="12.75" x14ac:dyDescent="0.2">
      <c r="A1900" s="111"/>
      <c r="B1900" s="112"/>
      <c r="C1900" s="112"/>
      <c r="D1900" s="113"/>
      <c r="E1900" s="114"/>
      <c r="F1900" s="115"/>
      <c r="G1900" s="116"/>
      <c r="H1900" s="117"/>
      <c r="I1900" s="117"/>
      <c r="J1900" s="118"/>
      <c r="K1900" s="118"/>
      <c r="L1900" s="8"/>
      <c r="M1900" s="119"/>
      <c r="N1900" s="119"/>
      <c r="O1900" s="112"/>
      <c r="P1900" s="112"/>
      <c r="Q1900" s="162"/>
      <c r="R1900" s="30"/>
      <c r="S1900" s="112"/>
      <c r="T1900" s="122"/>
      <c r="U1900" s="120"/>
      <c r="V1900" s="120"/>
      <c r="W1900" s="119"/>
      <c r="X1900" s="112"/>
      <c r="Y1900" s="112"/>
      <c r="Z1900" s="125"/>
      <c r="AA1900" s="11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4"/>
      <c r="DO1900" s="1"/>
      <c r="DP1900" s="1"/>
      <c r="DQ1900" s="1"/>
      <c r="DR1900" s="1"/>
      <c r="DS1900" s="1"/>
      <c r="DT1900" s="1"/>
    </row>
    <row r="1901" spans="1:124" ht="12.75" x14ac:dyDescent="0.2">
      <c r="A1901" s="111"/>
      <c r="B1901" s="112"/>
      <c r="C1901" s="112"/>
      <c r="D1901" s="113"/>
      <c r="E1901" s="114"/>
      <c r="F1901" s="115"/>
      <c r="G1901" s="116"/>
      <c r="H1901" s="117"/>
      <c r="I1901" s="117"/>
      <c r="J1901" s="118"/>
      <c r="K1901" s="118"/>
      <c r="L1901" s="8"/>
      <c r="M1901" s="119"/>
      <c r="N1901" s="119"/>
      <c r="O1901" s="112"/>
      <c r="P1901" s="112"/>
      <c r="Q1901" s="162"/>
      <c r="R1901" s="30"/>
      <c r="S1901" s="112"/>
      <c r="T1901" s="122"/>
      <c r="U1901" s="120"/>
      <c r="V1901" s="120"/>
      <c r="W1901" s="119"/>
      <c r="X1901" s="112"/>
      <c r="Y1901" s="112"/>
      <c r="Z1901" s="125"/>
      <c r="AA1901" s="11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4"/>
      <c r="DO1901" s="1"/>
      <c r="DP1901" s="1"/>
      <c r="DQ1901" s="1"/>
      <c r="DR1901" s="1"/>
      <c r="DS1901" s="1"/>
      <c r="DT1901" s="1"/>
    </row>
    <row r="1902" spans="1:124" ht="12.75" x14ac:dyDescent="0.2">
      <c r="A1902" s="111"/>
      <c r="B1902" s="112"/>
      <c r="C1902" s="112"/>
      <c r="D1902" s="113"/>
      <c r="E1902" s="114"/>
      <c r="F1902" s="115"/>
      <c r="G1902" s="116"/>
      <c r="H1902" s="117"/>
      <c r="I1902" s="117"/>
      <c r="J1902" s="118"/>
      <c r="K1902" s="118"/>
      <c r="L1902" s="8"/>
      <c r="M1902" s="119"/>
      <c r="N1902" s="119"/>
      <c r="O1902" s="112"/>
      <c r="P1902" s="112"/>
      <c r="Q1902" s="162"/>
      <c r="R1902" s="30"/>
      <c r="S1902" s="112"/>
      <c r="T1902" s="122"/>
      <c r="U1902" s="120"/>
      <c r="V1902" s="120"/>
      <c r="W1902" s="119"/>
      <c r="X1902" s="112"/>
      <c r="Y1902" s="112"/>
      <c r="Z1902" s="125"/>
      <c r="AA1902" s="11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4"/>
      <c r="DO1902" s="1"/>
      <c r="DP1902" s="1"/>
      <c r="DQ1902" s="1"/>
      <c r="DR1902" s="1"/>
      <c r="DS1902" s="1"/>
      <c r="DT1902" s="1"/>
    </row>
    <row r="1903" spans="1:124" ht="12.75" x14ac:dyDescent="0.2">
      <c r="A1903" s="111"/>
      <c r="B1903" s="112"/>
      <c r="C1903" s="112"/>
      <c r="D1903" s="113"/>
      <c r="E1903" s="114"/>
      <c r="F1903" s="115"/>
      <c r="G1903" s="116"/>
      <c r="H1903" s="117"/>
      <c r="I1903" s="117"/>
      <c r="J1903" s="118"/>
      <c r="K1903" s="118"/>
      <c r="L1903" s="8"/>
      <c r="M1903" s="119"/>
      <c r="N1903" s="119"/>
      <c r="O1903" s="112"/>
      <c r="P1903" s="112"/>
      <c r="Q1903" s="162"/>
      <c r="R1903" s="30"/>
      <c r="S1903" s="112"/>
      <c r="T1903" s="122"/>
      <c r="U1903" s="120"/>
      <c r="V1903" s="120"/>
      <c r="W1903" s="119"/>
      <c r="X1903" s="112"/>
      <c r="Y1903" s="112"/>
      <c r="Z1903" s="125"/>
      <c r="AA1903" s="11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4"/>
      <c r="DO1903" s="1"/>
      <c r="DP1903" s="1"/>
      <c r="DQ1903" s="1"/>
      <c r="DR1903" s="1"/>
      <c r="DS1903" s="1"/>
      <c r="DT1903" s="1"/>
    </row>
    <row r="1904" spans="1:124" ht="12.75" x14ac:dyDescent="0.2">
      <c r="A1904" s="111"/>
      <c r="B1904" s="112"/>
      <c r="C1904" s="112"/>
      <c r="D1904" s="113"/>
      <c r="E1904" s="114"/>
      <c r="F1904" s="115"/>
      <c r="G1904" s="116"/>
      <c r="H1904" s="117"/>
      <c r="I1904" s="117"/>
      <c r="J1904" s="118"/>
      <c r="K1904" s="118"/>
      <c r="L1904" s="8"/>
      <c r="M1904" s="119"/>
      <c r="N1904" s="119"/>
      <c r="O1904" s="112"/>
      <c r="P1904" s="112"/>
      <c r="Q1904" s="162"/>
      <c r="R1904" s="30"/>
      <c r="S1904" s="112"/>
      <c r="T1904" s="122"/>
      <c r="U1904" s="120"/>
      <c r="V1904" s="120"/>
      <c r="W1904" s="119"/>
      <c r="X1904" s="112"/>
      <c r="Y1904" s="112"/>
      <c r="Z1904" s="125"/>
      <c r="AA1904" s="11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4"/>
      <c r="DO1904" s="1"/>
      <c r="DP1904" s="1"/>
      <c r="DQ1904" s="1"/>
      <c r="DR1904" s="1"/>
      <c r="DS1904" s="1"/>
      <c r="DT1904" s="1"/>
    </row>
    <row r="1905" spans="1:124" ht="12.75" x14ac:dyDescent="0.2">
      <c r="A1905" s="111"/>
      <c r="B1905" s="112"/>
      <c r="C1905" s="112"/>
      <c r="D1905" s="113"/>
      <c r="E1905" s="114"/>
      <c r="F1905" s="115"/>
      <c r="G1905" s="116"/>
      <c r="H1905" s="117"/>
      <c r="I1905" s="117"/>
      <c r="J1905" s="118"/>
      <c r="K1905" s="118"/>
      <c r="L1905" s="8"/>
      <c r="M1905" s="119"/>
      <c r="N1905" s="119"/>
      <c r="O1905" s="112"/>
      <c r="P1905" s="112"/>
      <c r="Q1905" s="162"/>
      <c r="R1905" s="30"/>
      <c r="S1905" s="112"/>
      <c r="T1905" s="122"/>
      <c r="U1905" s="120"/>
      <c r="V1905" s="120"/>
      <c r="W1905" s="119"/>
      <c r="X1905" s="112"/>
      <c r="Y1905" s="112"/>
      <c r="Z1905" s="125"/>
      <c r="AA1905" s="11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4"/>
      <c r="DO1905" s="1"/>
      <c r="DP1905" s="1"/>
      <c r="DQ1905" s="1"/>
      <c r="DR1905" s="1"/>
      <c r="DS1905" s="1"/>
      <c r="DT1905" s="1"/>
    </row>
    <row r="1906" spans="1:124" ht="12.75" x14ac:dyDescent="0.2">
      <c r="A1906" s="111"/>
      <c r="B1906" s="112"/>
      <c r="C1906" s="112"/>
      <c r="D1906" s="113"/>
      <c r="E1906" s="114"/>
      <c r="F1906" s="115"/>
      <c r="G1906" s="116"/>
      <c r="H1906" s="117"/>
      <c r="I1906" s="117"/>
      <c r="J1906" s="118"/>
      <c r="K1906" s="118"/>
      <c r="L1906" s="8"/>
      <c r="M1906" s="119"/>
      <c r="N1906" s="119"/>
      <c r="O1906" s="112"/>
      <c r="P1906" s="112"/>
      <c r="Q1906" s="162"/>
      <c r="R1906" s="30"/>
      <c r="S1906" s="112"/>
      <c r="T1906" s="122"/>
      <c r="U1906" s="120"/>
      <c r="V1906" s="120"/>
      <c r="W1906" s="119"/>
      <c r="X1906" s="112"/>
      <c r="Y1906" s="112"/>
      <c r="Z1906" s="125"/>
      <c r="AA1906" s="11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4"/>
      <c r="DO1906" s="1"/>
      <c r="DP1906" s="1"/>
      <c r="DQ1906" s="1"/>
      <c r="DR1906" s="1"/>
      <c r="DS1906" s="1"/>
      <c r="DT1906" s="1"/>
    </row>
    <row r="1907" spans="1:124" ht="12.75" x14ac:dyDescent="0.2">
      <c r="A1907" s="111"/>
      <c r="B1907" s="112"/>
      <c r="C1907" s="112"/>
      <c r="D1907" s="113"/>
      <c r="E1907" s="114"/>
      <c r="F1907" s="115"/>
      <c r="G1907" s="116"/>
      <c r="H1907" s="117"/>
      <c r="I1907" s="117"/>
      <c r="J1907" s="118"/>
      <c r="K1907" s="118"/>
      <c r="L1907" s="8"/>
      <c r="M1907" s="119"/>
      <c r="N1907" s="119"/>
      <c r="O1907" s="112"/>
      <c r="P1907" s="112"/>
      <c r="Q1907" s="162"/>
      <c r="R1907" s="30"/>
      <c r="S1907" s="112"/>
      <c r="T1907" s="122"/>
      <c r="U1907" s="120"/>
      <c r="V1907" s="120"/>
      <c r="W1907" s="119"/>
      <c r="X1907" s="112"/>
      <c r="Y1907" s="112"/>
      <c r="Z1907" s="125"/>
      <c r="AA1907" s="11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4"/>
      <c r="DO1907" s="1"/>
      <c r="DP1907" s="1"/>
      <c r="DQ1907" s="1"/>
      <c r="DR1907" s="1"/>
      <c r="DS1907" s="1"/>
      <c r="DT1907" s="1"/>
    </row>
    <row r="1908" spans="1:124" ht="12.75" x14ac:dyDescent="0.2">
      <c r="A1908" s="111"/>
      <c r="B1908" s="112"/>
      <c r="C1908" s="112"/>
      <c r="D1908" s="113"/>
      <c r="E1908" s="114"/>
      <c r="F1908" s="115"/>
      <c r="G1908" s="116"/>
      <c r="H1908" s="117"/>
      <c r="I1908" s="117"/>
      <c r="J1908" s="118"/>
      <c r="K1908" s="118"/>
      <c r="L1908" s="8"/>
      <c r="M1908" s="119"/>
      <c r="N1908" s="119"/>
      <c r="O1908" s="112"/>
      <c r="P1908" s="112"/>
      <c r="Q1908" s="162"/>
      <c r="R1908" s="30"/>
      <c r="S1908" s="112"/>
      <c r="T1908" s="122"/>
      <c r="U1908" s="120"/>
      <c r="V1908" s="120"/>
      <c r="W1908" s="119"/>
      <c r="X1908" s="112"/>
      <c r="Y1908" s="112"/>
      <c r="Z1908" s="125"/>
      <c r="AA1908" s="11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4"/>
      <c r="DO1908" s="1"/>
      <c r="DP1908" s="1"/>
      <c r="DQ1908" s="1"/>
      <c r="DR1908" s="1"/>
      <c r="DS1908" s="1"/>
      <c r="DT1908" s="1"/>
    </row>
    <row r="1909" spans="1:124" ht="12.75" x14ac:dyDescent="0.2">
      <c r="A1909" s="111"/>
      <c r="B1909" s="112"/>
      <c r="C1909" s="112"/>
      <c r="D1909" s="113"/>
      <c r="E1909" s="114"/>
      <c r="F1909" s="115"/>
      <c r="G1909" s="116"/>
      <c r="H1909" s="117"/>
      <c r="I1909" s="117"/>
      <c r="J1909" s="118"/>
      <c r="K1909" s="118"/>
      <c r="L1909" s="8"/>
      <c r="M1909" s="119"/>
      <c r="N1909" s="119"/>
      <c r="O1909" s="112"/>
      <c r="P1909" s="112"/>
      <c r="Q1909" s="162"/>
      <c r="R1909" s="30"/>
      <c r="S1909" s="112"/>
      <c r="T1909" s="122"/>
      <c r="U1909" s="120"/>
      <c r="V1909" s="120"/>
      <c r="W1909" s="119"/>
      <c r="X1909" s="112"/>
      <c r="Y1909" s="112"/>
      <c r="Z1909" s="125"/>
      <c r="AA1909" s="11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4"/>
      <c r="DO1909" s="1"/>
      <c r="DP1909" s="1"/>
      <c r="DQ1909" s="1"/>
      <c r="DR1909" s="1"/>
      <c r="DS1909" s="1"/>
      <c r="DT1909" s="1"/>
    </row>
    <row r="1910" spans="1:124" ht="12.75" x14ac:dyDescent="0.2">
      <c r="A1910" s="111"/>
      <c r="B1910" s="112"/>
      <c r="C1910" s="112"/>
      <c r="D1910" s="113"/>
      <c r="E1910" s="114"/>
      <c r="F1910" s="115"/>
      <c r="G1910" s="116"/>
      <c r="H1910" s="117"/>
      <c r="I1910" s="117"/>
      <c r="J1910" s="118"/>
      <c r="K1910" s="118"/>
      <c r="L1910" s="8"/>
      <c r="M1910" s="119"/>
      <c r="N1910" s="119"/>
      <c r="O1910" s="112"/>
      <c r="P1910" s="112"/>
      <c r="Q1910" s="162"/>
      <c r="R1910" s="30"/>
      <c r="S1910" s="112"/>
      <c r="T1910" s="122"/>
      <c r="U1910" s="120"/>
      <c r="V1910" s="120"/>
      <c r="W1910" s="119"/>
      <c r="X1910" s="112"/>
      <c r="Y1910" s="112"/>
      <c r="Z1910" s="125"/>
      <c r="AA1910" s="11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4"/>
      <c r="DO1910" s="1"/>
      <c r="DP1910" s="1"/>
      <c r="DQ1910" s="1"/>
      <c r="DR1910" s="1"/>
      <c r="DS1910" s="1"/>
      <c r="DT1910" s="1"/>
    </row>
    <row r="1911" spans="1:124" ht="12.75" x14ac:dyDescent="0.2">
      <c r="A1911" s="111"/>
      <c r="B1911" s="112"/>
      <c r="C1911" s="112"/>
      <c r="D1911" s="113"/>
      <c r="E1911" s="114"/>
      <c r="F1911" s="115"/>
      <c r="G1911" s="116"/>
      <c r="H1911" s="117"/>
      <c r="I1911" s="117"/>
      <c r="J1911" s="118"/>
      <c r="K1911" s="118"/>
      <c r="L1911" s="8"/>
      <c r="M1911" s="119"/>
      <c r="N1911" s="119"/>
      <c r="O1911" s="112"/>
      <c r="P1911" s="112"/>
      <c r="Q1911" s="162"/>
      <c r="R1911" s="30"/>
      <c r="S1911" s="112"/>
      <c r="T1911" s="122"/>
      <c r="U1911" s="120"/>
      <c r="V1911" s="120"/>
      <c r="W1911" s="119"/>
      <c r="X1911" s="112"/>
      <c r="Y1911" s="112"/>
      <c r="Z1911" s="125"/>
      <c r="AA1911" s="11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4"/>
      <c r="DO1911" s="1"/>
      <c r="DP1911" s="1"/>
      <c r="DQ1911" s="1"/>
      <c r="DR1911" s="1"/>
      <c r="DS1911" s="1"/>
      <c r="DT1911" s="1"/>
    </row>
    <row r="1912" spans="1:124" ht="12.75" x14ac:dyDescent="0.2">
      <c r="A1912" s="111"/>
      <c r="B1912" s="112"/>
      <c r="C1912" s="112"/>
      <c r="D1912" s="113"/>
      <c r="E1912" s="114"/>
      <c r="F1912" s="115"/>
      <c r="G1912" s="116"/>
      <c r="H1912" s="117"/>
      <c r="I1912" s="117"/>
      <c r="J1912" s="118"/>
      <c r="K1912" s="118"/>
      <c r="L1912" s="8"/>
      <c r="M1912" s="119"/>
      <c r="N1912" s="119"/>
      <c r="O1912" s="112"/>
      <c r="P1912" s="112"/>
      <c r="Q1912" s="162"/>
      <c r="R1912" s="30"/>
      <c r="S1912" s="112"/>
      <c r="T1912" s="122"/>
      <c r="U1912" s="120"/>
      <c r="V1912" s="120"/>
      <c r="W1912" s="119"/>
      <c r="X1912" s="112"/>
      <c r="Y1912" s="112"/>
      <c r="Z1912" s="125"/>
      <c r="AA1912" s="11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4"/>
      <c r="DO1912" s="1"/>
      <c r="DP1912" s="1"/>
      <c r="DQ1912" s="1"/>
      <c r="DR1912" s="1"/>
      <c r="DS1912" s="1"/>
      <c r="DT1912" s="1"/>
    </row>
    <row r="1913" spans="1:124" ht="12.75" x14ac:dyDescent="0.2">
      <c r="A1913" s="111"/>
      <c r="B1913" s="112"/>
      <c r="C1913" s="112"/>
      <c r="D1913" s="113"/>
      <c r="E1913" s="114"/>
      <c r="F1913" s="115"/>
      <c r="G1913" s="116"/>
      <c r="H1913" s="117"/>
      <c r="I1913" s="117"/>
      <c r="J1913" s="118"/>
      <c r="K1913" s="118"/>
      <c r="L1913" s="8"/>
      <c r="M1913" s="119"/>
      <c r="N1913" s="119"/>
      <c r="O1913" s="112"/>
      <c r="P1913" s="112"/>
      <c r="Q1913" s="162"/>
      <c r="R1913" s="30"/>
      <c r="S1913" s="112"/>
      <c r="T1913" s="122"/>
      <c r="U1913" s="120"/>
      <c r="V1913" s="120"/>
      <c r="W1913" s="119"/>
      <c r="X1913" s="112"/>
      <c r="Y1913" s="112"/>
      <c r="Z1913" s="125"/>
      <c r="AA1913" s="11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4"/>
      <c r="DO1913" s="1"/>
      <c r="DP1913" s="1"/>
      <c r="DQ1913" s="1"/>
      <c r="DR1913" s="1"/>
      <c r="DS1913" s="1"/>
      <c r="DT1913" s="1"/>
    </row>
    <row r="1914" spans="1:124" ht="12.75" x14ac:dyDescent="0.2">
      <c r="A1914" s="111"/>
      <c r="B1914" s="112"/>
      <c r="C1914" s="112"/>
      <c r="D1914" s="113"/>
      <c r="E1914" s="114"/>
      <c r="F1914" s="115"/>
      <c r="G1914" s="116"/>
      <c r="H1914" s="117"/>
      <c r="I1914" s="117"/>
      <c r="J1914" s="118"/>
      <c r="K1914" s="118"/>
      <c r="L1914" s="8"/>
      <c r="M1914" s="119"/>
      <c r="N1914" s="119"/>
      <c r="O1914" s="112"/>
      <c r="P1914" s="112"/>
      <c r="Q1914" s="162"/>
      <c r="R1914" s="30"/>
      <c r="S1914" s="112"/>
      <c r="T1914" s="122"/>
      <c r="U1914" s="120"/>
      <c r="V1914" s="120"/>
      <c r="W1914" s="119"/>
      <c r="X1914" s="112"/>
      <c r="Y1914" s="112"/>
      <c r="Z1914" s="125"/>
      <c r="AA1914" s="11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4"/>
      <c r="DO1914" s="1"/>
      <c r="DP1914" s="1"/>
      <c r="DQ1914" s="1"/>
      <c r="DR1914" s="1"/>
      <c r="DS1914" s="1"/>
      <c r="DT1914" s="1"/>
    </row>
    <row r="1915" spans="1:124" ht="12.75" x14ac:dyDescent="0.2">
      <c r="A1915" s="111"/>
      <c r="B1915" s="112"/>
      <c r="C1915" s="112"/>
      <c r="D1915" s="113"/>
      <c r="E1915" s="114"/>
      <c r="F1915" s="115"/>
      <c r="G1915" s="116"/>
      <c r="H1915" s="117"/>
      <c r="I1915" s="117"/>
      <c r="J1915" s="118"/>
      <c r="K1915" s="118"/>
      <c r="L1915" s="8"/>
      <c r="M1915" s="119"/>
      <c r="N1915" s="119"/>
      <c r="O1915" s="112"/>
      <c r="P1915" s="112"/>
      <c r="Q1915" s="162"/>
      <c r="R1915" s="30"/>
      <c r="S1915" s="112"/>
      <c r="T1915" s="122"/>
      <c r="U1915" s="120"/>
      <c r="V1915" s="120"/>
      <c r="W1915" s="119"/>
      <c r="X1915" s="112"/>
      <c r="Y1915" s="112"/>
      <c r="Z1915" s="125"/>
      <c r="AA1915" s="11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4"/>
      <c r="DO1915" s="1"/>
      <c r="DP1915" s="1"/>
      <c r="DQ1915" s="1"/>
      <c r="DR1915" s="1"/>
      <c r="DS1915" s="1"/>
      <c r="DT1915" s="1"/>
    </row>
    <row r="1916" spans="1:124" ht="12.75" x14ac:dyDescent="0.2">
      <c r="A1916" s="111"/>
      <c r="B1916" s="112"/>
      <c r="C1916" s="112"/>
      <c r="D1916" s="113"/>
      <c r="E1916" s="114"/>
      <c r="F1916" s="115"/>
      <c r="G1916" s="116"/>
      <c r="H1916" s="117"/>
      <c r="I1916" s="117"/>
      <c r="J1916" s="118"/>
      <c r="K1916" s="118"/>
      <c r="L1916" s="8"/>
      <c r="M1916" s="119"/>
      <c r="N1916" s="119"/>
      <c r="O1916" s="112"/>
      <c r="P1916" s="112"/>
      <c r="Q1916" s="162"/>
      <c r="R1916" s="30"/>
      <c r="S1916" s="112"/>
      <c r="T1916" s="122"/>
      <c r="U1916" s="120"/>
      <c r="V1916" s="120"/>
      <c r="W1916" s="119"/>
      <c r="X1916" s="112"/>
      <c r="Y1916" s="112"/>
      <c r="Z1916" s="125"/>
      <c r="AA1916" s="11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4"/>
      <c r="DO1916" s="1"/>
      <c r="DP1916" s="1"/>
      <c r="DQ1916" s="1"/>
      <c r="DR1916" s="1"/>
      <c r="DS1916" s="1"/>
      <c r="DT1916" s="1"/>
    </row>
    <row r="1917" spans="1:124" ht="12.75" x14ac:dyDescent="0.2">
      <c r="A1917" s="111"/>
      <c r="B1917" s="112"/>
      <c r="C1917" s="112"/>
      <c r="D1917" s="113"/>
      <c r="E1917" s="114"/>
      <c r="F1917" s="115"/>
      <c r="G1917" s="116"/>
      <c r="H1917" s="117"/>
      <c r="I1917" s="117"/>
      <c r="J1917" s="118"/>
      <c r="K1917" s="118"/>
      <c r="L1917" s="8"/>
      <c r="M1917" s="119"/>
      <c r="N1917" s="119"/>
      <c r="O1917" s="112"/>
      <c r="P1917" s="112"/>
      <c r="Q1917" s="162"/>
      <c r="R1917" s="30"/>
      <c r="S1917" s="112"/>
      <c r="T1917" s="122"/>
      <c r="U1917" s="120"/>
      <c r="V1917" s="120"/>
      <c r="W1917" s="119"/>
      <c r="X1917" s="112"/>
      <c r="Y1917" s="112"/>
      <c r="Z1917" s="125"/>
      <c r="AA1917" s="11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4"/>
      <c r="DO1917" s="1"/>
      <c r="DP1917" s="1"/>
      <c r="DQ1917" s="1"/>
      <c r="DR1917" s="1"/>
      <c r="DS1917" s="1"/>
      <c r="DT1917" s="1"/>
    </row>
    <row r="1918" spans="1:124" ht="12.75" x14ac:dyDescent="0.2">
      <c r="A1918" s="111"/>
      <c r="B1918" s="112"/>
      <c r="C1918" s="112"/>
      <c r="D1918" s="113"/>
      <c r="E1918" s="114"/>
      <c r="F1918" s="115"/>
      <c r="G1918" s="116"/>
      <c r="H1918" s="117"/>
      <c r="I1918" s="117"/>
      <c r="J1918" s="118"/>
      <c r="K1918" s="118"/>
      <c r="L1918" s="8"/>
      <c r="M1918" s="119"/>
      <c r="N1918" s="119"/>
      <c r="O1918" s="112"/>
      <c r="P1918" s="112"/>
      <c r="Q1918" s="162"/>
      <c r="R1918" s="30"/>
      <c r="S1918" s="112"/>
      <c r="T1918" s="122"/>
      <c r="U1918" s="120"/>
      <c r="V1918" s="120"/>
      <c r="W1918" s="119"/>
      <c r="X1918" s="112"/>
      <c r="Y1918" s="112"/>
      <c r="Z1918" s="125"/>
      <c r="AA1918" s="11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4"/>
      <c r="DO1918" s="1"/>
      <c r="DP1918" s="1"/>
      <c r="DQ1918" s="1"/>
      <c r="DR1918" s="1"/>
      <c r="DS1918" s="1"/>
      <c r="DT1918" s="1"/>
    </row>
    <row r="1919" spans="1:124" ht="12.75" x14ac:dyDescent="0.2">
      <c r="A1919" s="111"/>
      <c r="B1919" s="112"/>
      <c r="C1919" s="112"/>
      <c r="D1919" s="113"/>
      <c r="E1919" s="114"/>
      <c r="F1919" s="115"/>
      <c r="G1919" s="116"/>
      <c r="H1919" s="117"/>
      <c r="I1919" s="117"/>
      <c r="J1919" s="118"/>
      <c r="K1919" s="118"/>
      <c r="L1919" s="8"/>
      <c r="M1919" s="119"/>
      <c r="N1919" s="119"/>
      <c r="O1919" s="112"/>
      <c r="P1919" s="112"/>
      <c r="Q1919" s="162"/>
      <c r="R1919" s="30"/>
      <c r="S1919" s="112"/>
      <c r="T1919" s="122"/>
      <c r="U1919" s="120"/>
      <c r="V1919" s="120"/>
      <c r="W1919" s="119"/>
      <c r="X1919" s="112"/>
      <c r="Y1919" s="112"/>
      <c r="Z1919" s="125"/>
      <c r="AA1919" s="11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4"/>
      <c r="DO1919" s="1"/>
      <c r="DP1919" s="1"/>
      <c r="DQ1919" s="1"/>
      <c r="DR1919" s="1"/>
      <c r="DS1919" s="1"/>
      <c r="DT1919" s="1"/>
    </row>
    <row r="1920" spans="1:124" ht="12.75" x14ac:dyDescent="0.2">
      <c r="A1920" s="111"/>
      <c r="B1920" s="112"/>
      <c r="C1920" s="112"/>
      <c r="D1920" s="113"/>
      <c r="E1920" s="114"/>
      <c r="F1920" s="115"/>
      <c r="G1920" s="116"/>
      <c r="H1920" s="117"/>
      <c r="I1920" s="117"/>
      <c r="J1920" s="118"/>
      <c r="K1920" s="118"/>
      <c r="L1920" s="8"/>
      <c r="M1920" s="119"/>
      <c r="N1920" s="119"/>
      <c r="O1920" s="112"/>
      <c r="P1920" s="112"/>
      <c r="Q1920" s="162"/>
      <c r="R1920" s="30"/>
      <c r="S1920" s="112"/>
      <c r="T1920" s="122"/>
      <c r="U1920" s="120"/>
      <c r="V1920" s="120"/>
      <c r="W1920" s="119"/>
      <c r="X1920" s="112"/>
      <c r="Y1920" s="112"/>
      <c r="Z1920" s="125"/>
      <c r="AA1920" s="11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4"/>
      <c r="DO1920" s="1"/>
      <c r="DP1920" s="1"/>
      <c r="DQ1920" s="1"/>
      <c r="DR1920" s="1"/>
      <c r="DS1920" s="1"/>
      <c r="DT1920" s="1"/>
    </row>
    <row r="1921" spans="1:124" ht="12.75" x14ac:dyDescent="0.2">
      <c r="A1921" s="111"/>
      <c r="B1921" s="112"/>
      <c r="C1921" s="112"/>
      <c r="D1921" s="113"/>
      <c r="E1921" s="114"/>
      <c r="F1921" s="115"/>
      <c r="G1921" s="116"/>
      <c r="H1921" s="117"/>
      <c r="I1921" s="117"/>
      <c r="J1921" s="118"/>
      <c r="K1921" s="118"/>
      <c r="L1921" s="8"/>
      <c r="M1921" s="119"/>
      <c r="N1921" s="119"/>
      <c r="O1921" s="112"/>
      <c r="P1921" s="112"/>
      <c r="Q1921" s="162"/>
      <c r="R1921" s="30"/>
      <c r="S1921" s="112"/>
      <c r="T1921" s="122"/>
      <c r="U1921" s="120"/>
      <c r="V1921" s="120"/>
      <c r="W1921" s="119"/>
      <c r="X1921" s="112"/>
      <c r="Y1921" s="112"/>
      <c r="Z1921" s="125"/>
      <c r="AA1921" s="11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4"/>
      <c r="DO1921" s="1"/>
      <c r="DP1921" s="1"/>
      <c r="DQ1921" s="1"/>
      <c r="DR1921" s="1"/>
      <c r="DS1921" s="1"/>
      <c r="DT1921" s="1"/>
    </row>
    <row r="1922" spans="1:124" ht="12.75" x14ac:dyDescent="0.2">
      <c r="A1922" s="111"/>
      <c r="B1922" s="112"/>
      <c r="C1922" s="112"/>
      <c r="D1922" s="113"/>
      <c r="E1922" s="114"/>
      <c r="F1922" s="115"/>
      <c r="G1922" s="116"/>
      <c r="H1922" s="117"/>
      <c r="I1922" s="117"/>
      <c r="J1922" s="118"/>
      <c r="K1922" s="118"/>
      <c r="L1922" s="8"/>
      <c r="M1922" s="119"/>
      <c r="N1922" s="119"/>
      <c r="O1922" s="112"/>
      <c r="P1922" s="112"/>
      <c r="Q1922" s="162"/>
      <c r="R1922" s="30"/>
      <c r="S1922" s="112"/>
      <c r="T1922" s="122"/>
      <c r="U1922" s="120"/>
      <c r="V1922" s="120"/>
      <c r="W1922" s="119"/>
      <c r="X1922" s="112"/>
      <c r="Y1922" s="112"/>
      <c r="Z1922" s="125"/>
      <c r="AA1922" s="11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4"/>
      <c r="DO1922" s="1"/>
      <c r="DP1922" s="1"/>
      <c r="DQ1922" s="1"/>
      <c r="DR1922" s="1"/>
      <c r="DS1922" s="1"/>
      <c r="DT1922" s="1"/>
    </row>
    <row r="1923" spans="1:124" ht="12.75" x14ac:dyDescent="0.2">
      <c r="A1923" s="111"/>
      <c r="B1923" s="112"/>
      <c r="C1923" s="112"/>
      <c r="D1923" s="113"/>
      <c r="E1923" s="114"/>
      <c r="F1923" s="115"/>
      <c r="G1923" s="116"/>
      <c r="H1923" s="117"/>
      <c r="I1923" s="117"/>
      <c r="J1923" s="118"/>
      <c r="K1923" s="118"/>
      <c r="L1923" s="8"/>
      <c r="M1923" s="119"/>
      <c r="N1923" s="119"/>
      <c r="O1923" s="112"/>
      <c r="P1923" s="112"/>
      <c r="Q1923" s="162"/>
      <c r="R1923" s="30"/>
      <c r="S1923" s="112"/>
      <c r="T1923" s="122"/>
      <c r="U1923" s="120"/>
      <c r="V1923" s="120"/>
      <c r="W1923" s="119"/>
      <c r="X1923" s="112"/>
      <c r="Y1923" s="112"/>
      <c r="Z1923" s="125"/>
      <c r="AA1923" s="11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4"/>
      <c r="DO1923" s="1"/>
      <c r="DP1923" s="1"/>
      <c r="DQ1923" s="1"/>
      <c r="DR1923" s="1"/>
      <c r="DS1923" s="1"/>
      <c r="DT1923" s="1"/>
    </row>
    <row r="1924" spans="1:124" ht="12.75" x14ac:dyDescent="0.2">
      <c r="A1924" s="111"/>
      <c r="B1924" s="112"/>
      <c r="C1924" s="112"/>
      <c r="D1924" s="113"/>
      <c r="E1924" s="114"/>
      <c r="F1924" s="115"/>
      <c r="G1924" s="116"/>
      <c r="H1924" s="117"/>
      <c r="I1924" s="117"/>
      <c r="J1924" s="118"/>
      <c r="K1924" s="118"/>
      <c r="L1924" s="8"/>
      <c r="M1924" s="119"/>
      <c r="N1924" s="119"/>
      <c r="O1924" s="112"/>
      <c r="P1924" s="112"/>
      <c r="Q1924" s="162"/>
      <c r="R1924" s="30"/>
      <c r="S1924" s="112"/>
      <c r="T1924" s="122"/>
      <c r="U1924" s="120"/>
      <c r="V1924" s="120"/>
      <c r="W1924" s="119"/>
      <c r="X1924" s="112"/>
      <c r="Y1924" s="112"/>
      <c r="Z1924" s="125"/>
      <c r="AA1924" s="11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4"/>
      <c r="DO1924" s="1"/>
      <c r="DP1924" s="1"/>
      <c r="DQ1924" s="1"/>
      <c r="DR1924" s="1"/>
      <c r="DS1924" s="1"/>
      <c r="DT1924" s="1"/>
    </row>
    <row r="1925" spans="1:124" ht="12.75" x14ac:dyDescent="0.2">
      <c r="A1925" s="111"/>
      <c r="B1925" s="112"/>
      <c r="C1925" s="112"/>
      <c r="D1925" s="113"/>
      <c r="E1925" s="114"/>
      <c r="F1925" s="115"/>
      <c r="G1925" s="116"/>
      <c r="H1925" s="117"/>
      <c r="I1925" s="117"/>
      <c r="J1925" s="118"/>
      <c r="K1925" s="118"/>
      <c r="L1925" s="8"/>
      <c r="M1925" s="119"/>
      <c r="N1925" s="119"/>
      <c r="O1925" s="112"/>
      <c r="P1925" s="112"/>
      <c r="Q1925" s="162"/>
      <c r="R1925" s="30"/>
      <c r="S1925" s="112"/>
      <c r="T1925" s="122"/>
      <c r="U1925" s="120"/>
      <c r="V1925" s="120"/>
      <c r="W1925" s="119"/>
      <c r="X1925" s="112"/>
      <c r="Y1925" s="112"/>
      <c r="Z1925" s="125"/>
      <c r="AA1925" s="11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4"/>
      <c r="DO1925" s="1"/>
      <c r="DP1925" s="1"/>
      <c r="DQ1925" s="1"/>
      <c r="DR1925" s="1"/>
      <c r="DS1925" s="1"/>
      <c r="DT1925" s="1"/>
    </row>
    <row r="1926" spans="1:124" ht="12.75" x14ac:dyDescent="0.2">
      <c r="A1926" s="111"/>
      <c r="B1926" s="112"/>
      <c r="C1926" s="112"/>
      <c r="D1926" s="113"/>
      <c r="E1926" s="114"/>
      <c r="F1926" s="115"/>
      <c r="G1926" s="116"/>
      <c r="H1926" s="117"/>
      <c r="I1926" s="117"/>
      <c r="J1926" s="118"/>
      <c r="K1926" s="118"/>
      <c r="L1926" s="8"/>
      <c r="M1926" s="119"/>
      <c r="N1926" s="119"/>
      <c r="O1926" s="112"/>
      <c r="P1926" s="112"/>
      <c r="Q1926" s="162"/>
      <c r="R1926" s="30"/>
      <c r="S1926" s="112"/>
      <c r="T1926" s="122"/>
      <c r="U1926" s="120"/>
      <c r="V1926" s="120"/>
      <c r="W1926" s="119"/>
      <c r="X1926" s="112"/>
      <c r="Y1926" s="112"/>
      <c r="Z1926" s="125"/>
      <c r="AA1926" s="11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4"/>
      <c r="DO1926" s="1"/>
      <c r="DP1926" s="1"/>
      <c r="DQ1926" s="1"/>
      <c r="DR1926" s="1"/>
      <c r="DS1926" s="1"/>
      <c r="DT1926" s="1"/>
    </row>
    <row r="1927" spans="1:124" ht="12.75" x14ac:dyDescent="0.2">
      <c r="A1927" s="111"/>
      <c r="B1927" s="112"/>
      <c r="C1927" s="112"/>
      <c r="D1927" s="113"/>
      <c r="E1927" s="114"/>
      <c r="F1927" s="115"/>
      <c r="G1927" s="116"/>
      <c r="H1927" s="117"/>
      <c r="I1927" s="117"/>
      <c r="J1927" s="118"/>
      <c r="K1927" s="118"/>
      <c r="L1927" s="8"/>
      <c r="M1927" s="119"/>
      <c r="N1927" s="119"/>
      <c r="O1927" s="112"/>
      <c r="P1927" s="112"/>
      <c r="Q1927" s="162"/>
      <c r="R1927" s="30"/>
      <c r="S1927" s="112"/>
      <c r="T1927" s="122"/>
      <c r="U1927" s="120"/>
      <c r="V1927" s="120"/>
      <c r="W1927" s="119"/>
      <c r="X1927" s="112"/>
      <c r="Y1927" s="112"/>
      <c r="Z1927" s="125"/>
      <c r="AA1927" s="11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4"/>
      <c r="DO1927" s="1"/>
      <c r="DP1927" s="1"/>
      <c r="DQ1927" s="1"/>
      <c r="DR1927" s="1"/>
      <c r="DS1927" s="1"/>
      <c r="DT1927" s="1"/>
    </row>
    <row r="1928" spans="1:124" ht="12.75" x14ac:dyDescent="0.2">
      <c r="A1928" s="111"/>
      <c r="B1928" s="112"/>
      <c r="C1928" s="112"/>
      <c r="D1928" s="113"/>
      <c r="E1928" s="114"/>
      <c r="F1928" s="115"/>
      <c r="G1928" s="116"/>
      <c r="H1928" s="117"/>
      <c r="I1928" s="117"/>
      <c r="J1928" s="118"/>
      <c r="K1928" s="118"/>
      <c r="L1928" s="8"/>
      <c r="M1928" s="119"/>
      <c r="N1928" s="119"/>
      <c r="O1928" s="112"/>
      <c r="P1928" s="112"/>
      <c r="Q1928" s="162"/>
      <c r="R1928" s="30"/>
      <c r="S1928" s="112"/>
      <c r="T1928" s="122"/>
      <c r="U1928" s="120"/>
      <c r="V1928" s="120"/>
      <c r="W1928" s="119"/>
      <c r="X1928" s="112"/>
      <c r="Y1928" s="112"/>
      <c r="Z1928" s="125"/>
      <c r="AA1928" s="11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4"/>
      <c r="DO1928" s="1"/>
      <c r="DP1928" s="1"/>
      <c r="DQ1928" s="1"/>
      <c r="DR1928" s="1"/>
      <c r="DS1928" s="1"/>
      <c r="DT1928" s="1"/>
    </row>
    <row r="1929" spans="1:124" ht="12.75" x14ac:dyDescent="0.2">
      <c r="A1929" s="111"/>
      <c r="B1929" s="112"/>
      <c r="C1929" s="112"/>
      <c r="D1929" s="113"/>
      <c r="E1929" s="114"/>
      <c r="F1929" s="115"/>
      <c r="G1929" s="116"/>
      <c r="H1929" s="117"/>
      <c r="I1929" s="117"/>
      <c r="J1929" s="118"/>
      <c r="K1929" s="118"/>
      <c r="L1929" s="8"/>
      <c r="M1929" s="119"/>
      <c r="N1929" s="119"/>
      <c r="O1929" s="112"/>
      <c r="P1929" s="112"/>
      <c r="Q1929" s="162"/>
      <c r="R1929" s="30"/>
      <c r="S1929" s="112"/>
      <c r="T1929" s="122"/>
      <c r="U1929" s="120"/>
      <c r="V1929" s="120"/>
      <c r="W1929" s="119"/>
      <c r="X1929" s="112"/>
      <c r="Y1929" s="112"/>
      <c r="Z1929" s="125"/>
      <c r="AA1929" s="11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4"/>
      <c r="DO1929" s="1"/>
      <c r="DP1929" s="1"/>
      <c r="DQ1929" s="1"/>
      <c r="DR1929" s="1"/>
      <c r="DS1929" s="1"/>
      <c r="DT1929" s="1"/>
    </row>
    <row r="1930" spans="1:124" ht="12.75" x14ac:dyDescent="0.2">
      <c r="A1930" s="111"/>
      <c r="B1930" s="112"/>
      <c r="C1930" s="112"/>
      <c r="D1930" s="113"/>
      <c r="E1930" s="114"/>
      <c r="F1930" s="115"/>
      <c r="G1930" s="116"/>
      <c r="H1930" s="117"/>
      <c r="I1930" s="117"/>
      <c r="J1930" s="118"/>
      <c r="K1930" s="118"/>
      <c r="L1930" s="8"/>
      <c r="M1930" s="119"/>
      <c r="N1930" s="119"/>
      <c r="O1930" s="112"/>
      <c r="P1930" s="112"/>
      <c r="Q1930" s="162"/>
      <c r="R1930" s="30"/>
      <c r="S1930" s="112"/>
      <c r="T1930" s="122"/>
      <c r="U1930" s="120"/>
      <c r="V1930" s="120"/>
      <c r="W1930" s="119"/>
      <c r="X1930" s="112"/>
      <c r="Y1930" s="112"/>
      <c r="Z1930" s="125"/>
      <c r="AA1930" s="11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4"/>
      <c r="DO1930" s="1"/>
      <c r="DP1930" s="1"/>
      <c r="DQ1930" s="1"/>
      <c r="DR1930" s="1"/>
      <c r="DS1930" s="1"/>
      <c r="DT1930" s="1"/>
    </row>
    <row r="1931" spans="1:124" ht="12.75" x14ac:dyDescent="0.2">
      <c r="A1931" s="111"/>
      <c r="B1931" s="112"/>
      <c r="C1931" s="112"/>
      <c r="D1931" s="113"/>
      <c r="E1931" s="114"/>
      <c r="F1931" s="115"/>
      <c r="G1931" s="116"/>
      <c r="H1931" s="117"/>
      <c r="I1931" s="117"/>
      <c r="J1931" s="118"/>
      <c r="K1931" s="118"/>
      <c r="L1931" s="8"/>
      <c r="M1931" s="119"/>
      <c r="N1931" s="119"/>
      <c r="O1931" s="112"/>
      <c r="P1931" s="112"/>
      <c r="Q1931" s="162"/>
      <c r="R1931" s="30"/>
      <c r="S1931" s="112"/>
      <c r="T1931" s="122"/>
      <c r="U1931" s="120"/>
      <c r="V1931" s="120"/>
      <c r="W1931" s="119"/>
      <c r="X1931" s="112"/>
      <c r="Y1931" s="112"/>
      <c r="Z1931" s="125"/>
      <c r="AA1931" s="11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4"/>
      <c r="DO1931" s="1"/>
      <c r="DP1931" s="1"/>
      <c r="DQ1931" s="1"/>
      <c r="DR1931" s="1"/>
      <c r="DS1931" s="1"/>
      <c r="DT1931" s="1"/>
    </row>
    <row r="1932" spans="1:124" ht="12.75" x14ac:dyDescent="0.2">
      <c r="A1932" s="111"/>
      <c r="B1932" s="112"/>
      <c r="C1932" s="112"/>
      <c r="D1932" s="113"/>
      <c r="E1932" s="114"/>
      <c r="F1932" s="115"/>
      <c r="G1932" s="116"/>
      <c r="H1932" s="117"/>
      <c r="I1932" s="117"/>
      <c r="J1932" s="118"/>
      <c r="K1932" s="118"/>
      <c r="L1932" s="8"/>
      <c r="M1932" s="119"/>
      <c r="N1932" s="119"/>
      <c r="O1932" s="112"/>
      <c r="P1932" s="112"/>
      <c r="Q1932" s="162"/>
      <c r="R1932" s="30"/>
      <c r="S1932" s="112"/>
      <c r="T1932" s="122"/>
      <c r="U1932" s="120"/>
      <c r="V1932" s="120"/>
      <c r="W1932" s="119"/>
      <c r="X1932" s="112"/>
      <c r="Y1932" s="112"/>
      <c r="Z1932" s="125"/>
      <c r="AA1932" s="11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4"/>
      <c r="DO1932" s="1"/>
      <c r="DP1932" s="1"/>
      <c r="DQ1932" s="1"/>
      <c r="DR1932" s="1"/>
      <c r="DS1932" s="1"/>
      <c r="DT1932" s="1"/>
    </row>
    <row r="1933" spans="1:124" ht="12.75" x14ac:dyDescent="0.2">
      <c r="A1933" s="111"/>
      <c r="B1933" s="112"/>
      <c r="C1933" s="112"/>
      <c r="D1933" s="113"/>
      <c r="E1933" s="114"/>
      <c r="F1933" s="115"/>
      <c r="G1933" s="116"/>
      <c r="H1933" s="117"/>
      <c r="I1933" s="117"/>
      <c r="J1933" s="118"/>
      <c r="K1933" s="118"/>
      <c r="L1933" s="8"/>
      <c r="M1933" s="119"/>
      <c r="N1933" s="119"/>
      <c r="O1933" s="112"/>
      <c r="P1933" s="112"/>
      <c r="Q1933" s="162"/>
      <c r="R1933" s="30"/>
      <c r="S1933" s="112"/>
      <c r="T1933" s="122"/>
      <c r="U1933" s="120"/>
      <c r="V1933" s="120"/>
      <c r="W1933" s="119"/>
      <c r="X1933" s="112"/>
      <c r="Y1933" s="112"/>
      <c r="Z1933" s="125"/>
      <c r="AA1933" s="11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4"/>
      <c r="DO1933" s="1"/>
      <c r="DP1933" s="1"/>
      <c r="DQ1933" s="1"/>
      <c r="DR1933" s="1"/>
      <c r="DS1933" s="1"/>
      <c r="DT1933" s="1"/>
    </row>
    <row r="1934" spans="1:124" ht="12.75" x14ac:dyDescent="0.2">
      <c r="A1934" s="111"/>
      <c r="B1934" s="112"/>
      <c r="C1934" s="112"/>
      <c r="D1934" s="113"/>
      <c r="E1934" s="114"/>
      <c r="F1934" s="115"/>
      <c r="G1934" s="116"/>
      <c r="H1934" s="117"/>
      <c r="I1934" s="117"/>
      <c r="J1934" s="118"/>
      <c r="K1934" s="118"/>
      <c r="L1934" s="8"/>
      <c r="M1934" s="119"/>
      <c r="N1934" s="119"/>
      <c r="O1934" s="112"/>
      <c r="P1934" s="112"/>
      <c r="Q1934" s="162"/>
      <c r="R1934" s="30"/>
      <c r="S1934" s="112"/>
      <c r="T1934" s="122"/>
      <c r="U1934" s="120"/>
      <c r="V1934" s="120"/>
      <c r="W1934" s="119"/>
      <c r="X1934" s="112"/>
      <c r="Y1934" s="112"/>
      <c r="Z1934" s="125"/>
      <c r="AA1934" s="11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4"/>
      <c r="DO1934" s="1"/>
      <c r="DP1934" s="1"/>
      <c r="DQ1934" s="1"/>
      <c r="DR1934" s="1"/>
      <c r="DS1934" s="1"/>
      <c r="DT1934" s="1"/>
    </row>
    <row r="1935" spans="1:124" ht="12.75" x14ac:dyDescent="0.2">
      <c r="A1935" s="111"/>
      <c r="B1935" s="112"/>
      <c r="C1935" s="112"/>
      <c r="D1935" s="113"/>
      <c r="E1935" s="114"/>
      <c r="F1935" s="115"/>
      <c r="G1935" s="116"/>
      <c r="H1935" s="117"/>
      <c r="I1935" s="117"/>
      <c r="J1935" s="118"/>
      <c r="K1935" s="118"/>
      <c r="L1935" s="8"/>
      <c r="M1935" s="119"/>
      <c r="N1935" s="119"/>
      <c r="O1935" s="112"/>
      <c r="P1935" s="112"/>
      <c r="Q1935" s="162"/>
      <c r="R1935" s="30"/>
      <c r="S1935" s="112"/>
      <c r="T1935" s="122"/>
      <c r="U1935" s="120"/>
      <c r="V1935" s="120"/>
      <c r="W1935" s="119"/>
      <c r="X1935" s="112"/>
      <c r="Y1935" s="112"/>
      <c r="Z1935" s="125"/>
      <c r="AA1935" s="11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4"/>
      <c r="DO1935" s="1"/>
      <c r="DP1935" s="1"/>
      <c r="DQ1935" s="1"/>
      <c r="DR1935" s="1"/>
      <c r="DS1935" s="1"/>
      <c r="DT1935" s="1"/>
    </row>
    <row r="1936" spans="1:124" ht="12.75" x14ac:dyDescent="0.2">
      <c r="A1936" s="111"/>
      <c r="B1936" s="112"/>
      <c r="C1936" s="112"/>
      <c r="D1936" s="113"/>
      <c r="E1936" s="114"/>
      <c r="F1936" s="115"/>
      <c r="G1936" s="116"/>
      <c r="H1936" s="117"/>
      <c r="I1936" s="117"/>
      <c r="J1936" s="118"/>
      <c r="K1936" s="118"/>
      <c r="L1936" s="8"/>
      <c r="M1936" s="119"/>
      <c r="N1936" s="119"/>
      <c r="O1936" s="112"/>
      <c r="P1936" s="112"/>
      <c r="Q1936" s="162"/>
      <c r="R1936" s="30"/>
      <c r="S1936" s="112"/>
      <c r="T1936" s="122"/>
      <c r="U1936" s="120"/>
      <c r="V1936" s="120"/>
      <c r="W1936" s="119"/>
      <c r="X1936" s="112"/>
      <c r="Y1936" s="112"/>
      <c r="Z1936" s="125"/>
      <c r="AA1936" s="11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4"/>
      <c r="DO1936" s="1"/>
      <c r="DP1936" s="1"/>
      <c r="DQ1936" s="1"/>
      <c r="DR1936" s="1"/>
      <c r="DS1936" s="1"/>
      <c r="DT1936" s="1"/>
    </row>
    <row r="1937" spans="1:124" ht="12.75" x14ac:dyDescent="0.2">
      <c r="A1937" s="111"/>
      <c r="B1937" s="112"/>
      <c r="C1937" s="112"/>
      <c r="D1937" s="113"/>
      <c r="E1937" s="114"/>
      <c r="F1937" s="115"/>
      <c r="G1937" s="116"/>
      <c r="H1937" s="117"/>
      <c r="I1937" s="117"/>
      <c r="J1937" s="118"/>
      <c r="K1937" s="118"/>
      <c r="L1937" s="8"/>
      <c r="M1937" s="119"/>
      <c r="N1937" s="119"/>
      <c r="O1937" s="112"/>
      <c r="P1937" s="112"/>
      <c r="Q1937" s="162"/>
      <c r="R1937" s="30"/>
      <c r="S1937" s="112"/>
      <c r="T1937" s="122"/>
      <c r="U1937" s="120"/>
      <c r="V1937" s="120"/>
      <c r="W1937" s="119"/>
      <c r="X1937" s="112"/>
      <c r="Y1937" s="112"/>
      <c r="Z1937" s="125"/>
      <c r="AA1937" s="11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4"/>
      <c r="DO1937" s="1"/>
      <c r="DP1937" s="1"/>
      <c r="DQ1937" s="1"/>
      <c r="DR1937" s="1"/>
      <c r="DS1937" s="1"/>
      <c r="DT1937" s="1"/>
    </row>
    <row r="1938" spans="1:124" ht="12.75" x14ac:dyDescent="0.2">
      <c r="A1938" s="111"/>
      <c r="B1938" s="112"/>
      <c r="C1938" s="112"/>
      <c r="D1938" s="113"/>
      <c r="E1938" s="114"/>
      <c r="F1938" s="115"/>
      <c r="G1938" s="116"/>
      <c r="H1938" s="117"/>
      <c r="I1938" s="117"/>
      <c r="J1938" s="118"/>
      <c r="K1938" s="118"/>
      <c r="L1938" s="8"/>
      <c r="M1938" s="119"/>
      <c r="N1938" s="119"/>
      <c r="O1938" s="112"/>
      <c r="P1938" s="112"/>
      <c r="Q1938" s="162"/>
      <c r="R1938" s="30"/>
      <c r="S1938" s="112"/>
      <c r="T1938" s="122"/>
      <c r="U1938" s="120"/>
      <c r="V1938" s="120"/>
      <c r="W1938" s="119"/>
      <c r="X1938" s="112"/>
      <c r="Y1938" s="112"/>
      <c r="Z1938" s="125"/>
      <c r="AA1938" s="11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4"/>
      <c r="DO1938" s="1"/>
      <c r="DP1938" s="1"/>
      <c r="DQ1938" s="1"/>
      <c r="DR1938" s="1"/>
      <c r="DS1938" s="1"/>
      <c r="DT1938" s="1"/>
    </row>
    <row r="1939" spans="1:124" ht="12.75" x14ac:dyDescent="0.2">
      <c r="A1939" s="111"/>
      <c r="B1939" s="112"/>
      <c r="C1939" s="112"/>
      <c r="D1939" s="113"/>
      <c r="E1939" s="114"/>
      <c r="F1939" s="115"/>
      <c r="G1939" s="116"/>
      <c r="H1939" s="117"/>
      <c r="I1939" s="117"/>
      <c r="J1939" s="118"/>
      <c r="K1939" s="118"/>
      <c r="L1939" s="8"/>
      <c r="M1939" s="119"/>
      <c r="N1939" s="119"/>
      <c r="O1939" s="112"/>
      <c r="P1939" s="112"/>
      <c r="Q1939" s="162"/>
      <c r="R1939" s="30"/>
      <c r="S1939" s="112"/>
      <c r="T1939" s="122"/>
      <c r="U1939" s="120"/>
      <c r="V1939" s="120"/>
      <c r="W1939" s="119"/>
      <c r="X1939" s="112"/>
      <c r="Y1939" s="112"/>
      <c r="Z1939" s="125"/>
      <c r="AA1939" s="11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4"/>
      <c r="DO1939" s="1"/>
      <c r="DP1939" s="1"/>
      <c r="DQ1939" s="1"/>
      <c r="DR1939" s="1"/>
      <c r="DS1939" s="1"/>
      <c r="DT1939" s="1"/>
    </row>
    <row r="1940" spans="1:124" ht="12.75" x14ac:dyDescent="0.2">
      <c r="A1940" s="111"/>
      <c r="B1940" s="112"/>
      <c r="C1940" s="112"/>
      <c r="D1940" s="113"/>
      <c r="E1940" s="114"/>
      <c r="F1940" s="115"/>
      <c r="G1940" s="116"/>
      <c r="H1940" s="117"/>
      <c r="I1940" s="117"/>
      <c r="J1940" s="118"/>
      <c r="K1940" s="118"/>
      <c r="L1940" s="8"/>
      <c r="M1940" s="119"/>
      <c r="N1940" s="119"/>
      <c r="O1940" s="112"/>
      <c r="P1940" s="112"/>
      <c r="Q1940" s="162"/>
      <c r="R1940" s="30"/>
      <c r="S1940" s="112"/>
      <c r="T1940" s="122"/>
      <c r="U1940" s="120"/>
      <c r="V1940" s="120"/>
      <c r="W1940" s="119"/>
      <c r="X1940" s="112"/>
      <c r="Y1940" s="112"/>
      <c r="Z1940" s="125"/>
      <c r="AA1940" s="11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4"/>
      <c r="DO1940" s="1"/>
      <c r="DP1940" s="1"/>
      <c r="DQ1940" s="1"/>
      <c r="DR1940" s="1"/>
      <c r="DS1940" s="1"/>
      <c r="DT1940" s="1"/>
    </row>
    <row r="1941" spans="1:124" ht="12.75" x14ac:dyDescent="0.2">
      <c r="A1941" s="111"/>
      <c r="B1941" s="112"/>
      <c r="C1941" s="112"/>
      <c r="D1941" s="113"/>
      <c r="E1941" s="114"/>
      <c r="F1941" s="115"/>
      <c r="G1941" s="116"/>
      <c r="H1941" s="117"/>
      <c r="I1941" s="117"/>
      <c r="J1941" s="118"/>
      <c r="K1941" s="118"/>
      <c r="L1941" s="8"/>
      <c r="M1941" s="119"/>
      <c r="N1941" s="119"/>
      <c r="O1941" s="112"/>
      <c r="P1941" s="112"/>
      <c r="Q1941" s="162"/>
      <c r="R1941" s="30"/>
      <c r="S1941" s="112"/>
      <c r="T1941" s="122"/>
      <c r="U1941" s="120"/>
      <c r="V1941" s="120"/>
      <c r="W1941" s="119"/>
      <c r="X1941" s="112"/>
      <c r="Y1941" s="112"/>
      <c r="Z1941" s="125"/>
      <c r="AA1941" s="11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4"/>
      <c r="DO1941" s="1"/>
      <c r="DP1941" s="1"/>
      <c r="DQ1941" s="1"/>
      <c r="DR1941" s="1"/>
      <c r="DS1941" s="1"/>
      <c r="DT1941" s="1"/>
    </row>
    <row r="1942" spans="1:124" ht="12.75" x14ac:dyDescent="0.2">
      <c r="A1942" s="111"/>
      <c r="B1942" s="112"/>
      <c r="C1942" s="112"/>
      <c r="D1942" s="113"/>
      <c r="E1942" s="114"/>
      <c r="F1942" s="115"/>
      <c r="G1942" s="116"/>
      <c r="H1942" s="117"/>
      <c r="I1942" s="117"/>
      <c r="J1942" s="118"/>
      <c r="K1942" s="118"/>
      <c r="L1942" s="8"/>
      <c r="M1942" s="119"/>
      <c r="N1942" s="119"/>
      <c r="O1942" s="112"/>
      <c r="P1942" s="112"/>
      <c r="Q1942" s="162"/>
      <c r="R1942" s="30"/>
      <c r="S1942" s="112"/>
      <c r="T1942" s="122"/>
      <c r="U1942" s="120"/>
      <c r="V1942" s="120"/>
      <c r="W1942" s="119"/>
      <c r="X1942" s="112"/>
      <c r="Y1942" s="112"/>
      <c r="Z1942" s="125"/>
      <c r="AA1942" s="11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4"/>
      <c r="DO1942" s="1"/>
      <c r="DP1942" s="1"/>
      <c r="DQ1942" s="1"/>
      <c r="DR1942" s="1"/>
      <c r="DS1942" s="1"/>
      <c r="DT1942" s="1"/>
    </row>
    <row r="1943" spans="1:124" ht="12.75" x14ac:dyDescent="0.2">
      <c r="A1943" s="111"/>
      <c r="B1943" s="112"/>
      <c r="C1943" s="112"/>
      <c r="D1943" s="113"/>
      <c r="E1943" s="114"/>
      <c r="F1943" s="115"/>
      <c r="G1943" s="116"/>
      <c r="H1943" s="117"/>
      <c r="I1943" s="117"/>
      <c r="J1943" s="118"/>
      <c r="K1943" s="118"/>
      <c r="L1943" s="8"/>
      <c r="M1943" s="119"/>
      <c r="N1943" s="119"/>
      <c r="O1943" s="112"/>
      <c r="P1943" s="112"/>
      <c r="Q1943" s="162"/>
      <c r="R1943" s="30"/>
      <c r="S1943" s="112"/>
      <c r="T1943" s="122"/>
      <c r="U1943" s="120"/>
      <c r="V1943" s="120"/>
      <c r="W1943" s="119"/>
      <c r="X1943" s="112"/>
      <c r="Y1943" s="112"/>
      <c r="Z1943" s="125"/>
      <c r="AA1943" s="11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4"/>
      <c r="DO1943" s="1"/>
      <c r="DP1943" s="1"/>
      <c r="DQ1943" s="1"/>
      <c r="DR1943" s="1"/>
      <c r="DS1943" s="1"/>
      <c r="DT1943" s="1"/>
    </row>
    <row r="1944" spans="1:124" ht="12.75" x14ac:dyDescent="0.2">
      <c r="A1944" s="111"/>
      <c r="B1944" s="112"/>
      <c r="C1944" s="112"/>
      <c r="D1944" s="113"/>
      <c r="E1944" s="114"/>
      <c r="F1944" s="115"/>
      <c r="G1944" s="116"/>
      <c r="H1944" s="117"/>
      <c r="I1944" s="117"/>
      <c r="J1944" s="118"/>
      <c r="K1944" s="118"/>
      <c r="L1944" s="8"/>
      <c r="M1944" s="119"/>
      <c r="N1944" s="119"/>
      <c r="O1944" s="112"/>
      <c r="P1944" s="112"/>
      <c r="Q1944" s="162"/>
      <c r="R1944" s="30"/>
      <c r="S1944" s="112"/>
      <c r="T1944" s="122"/>
      <c r="U1944" s="120"/>
      <c r="V1944" s="120"/>
      <c r="W1944" s="119"/>
      <c r="X1944" s="112"/>
      <c r="Y1944" s="112"/>
      <c r="Z1944" s="125"/>
      <c r="AA1944" s="11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4"/>
      <c r="DO1944" s="1"/>
      <c r="DP1944" s="1"/>
      <c r="DQ1944" s="1"/>
      <c r="DR1944" s="1"/>
      <c r="DS1944" s="1"/>
      <c r="DT1944" s="1"/>
    </row>
    <row r="1945" spans="1:124" ht="12.75" x14ac:dyDescent="0.2">
      <c r="A1945" s="111"/>
      <c r="B1945" s="112"/>
      <c r="C1945" s="112"/>
      <c r="D1945" s="113"/>
      <c r="E1945" s="114"/>
      <c r="F1945" s="115"/>
      <c r="G1945" s="116"/>
      <c r="H1945" s="117"/>
      <c r="I1945" s="117"/>
      <c r="J1945" s="118"/>
      <c r="K1945" s="118"/>
      <c r="L1945" s="8"/>
      <c r="M1945" s="119"/>
      <c r="N1945" s="119"/>
      <c r="O1945" s="112"/>
      <c r="P1945" s="112"/>
      <c r="Q1945" s="162"/>
      <c r="R1945" s="30"/>
      <c r="S1945" s="112"/>
      <c r="T1945" s="122"/>
      <c r="U1945" s="120"/>
      <c r="V1945" s="120"/>
      <c r="W1945" s="119"/>
      <c r="X1945" s="112"/>
      <c r="Y1945" s="112"/>
      <c r="Z1945" s="125"/>
      <c r="AA1945" s="11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4"/>
      <c r="DO1945" s="1"/>
      <c r="DP1945" s="1"/>
      <c r="DQ1945" s="1"/>
      <c r="DR1945" s="1"/>
      <c r="DS1945" s="1"/>
      <c r="DT1945" s="1"/>
    </row>
    <row r="1946" spans="1:124" ht="12.75" x14ac:dyDescent="0.2">
      <c r="A1946" s="111"/>
      <c r="B1946" s="112"/>
      <c r="C1946" s="112"/>
      <c r="D1946" s="113"/>
      <c r="E1946" s="114"/>
      <c r="F1946" s="115"/>
      <c r="G1946" s="116"/>
      <c r="H1946" s="117"/>
      <c r="I1946" s="117"/>
      <c r="J1946" s="118"/>
      <c r="K1946" s="118"/>
      <c r="L1946" s="8"/>
      <c r="M1946" s="119"/>
      <c r="N1946" s="119"/>
      <c r="O1946" s="112"/>
      <c r="P1946" s="112"/>
      <c r="Q1946" s="162"/>
      <c r="R1946" s="30"/>
      <c r="S1946" s="112"/>
      <c r="T1946" s="122"/>
      <c r="U1946" s="120"/>
      <c r="V1946" s="120"/>
      <c r="W1946" s="119"/>
      <c r="X1946" s="112"/>
      <c r="Y1946" s="112"/>
      <c r="Z1946" s="125"/>
      <c r="AA1946" s="11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4"/>
      <c r="DO1946" s="1"/>
      <c r="DP1946" s="1"/>
      <c r="DQ1946" s="1"/>
      <c r="DR1946" s="1"/>
      <c r="DS1946" s="1"/>
      <c r="DT1946" s="1"/>
    </row>
    <row r="1947" spans="1:124" ht="12.75" x14ac:dyDescent="0.2">
      <c r="A1947" s="111"/>
      <c r="B1947" s="112"/>
      <c r="C1947" s="112"/>
      <c r="D1947" s="113"/>
      <c r="E1947" s="114"/>
      <c r="F1947" s="115"/>
      <c r="G1947" s="116"/>
      <c r="H1947" s="117"/>
      <c r="I1947" s="117"/>
      <c r="J1947" s="118"/>
      <c r="K1947" s="118"/>
      <c r="L1947" s="8"/>
      <c r="M1947" s="119"/>
      <c r="N1947" s="119"/>
      <c r="O1947" s="112"/>
      <c r="P1947" s="112"/>
      <c r="Q1947" s="162"/>
      <c r="R1947" s="30"/>
      <c r="S1947" s="112"/>
      <c r="T1947" s="122"/>
      <c r="U1947" s="120"/>
      <c r="V1947" s="120"/>
      <c r="W1947" s="119"/>
      <c r="X1947" s="112"/>
      <c r="Y1947" s="112"/>
      <c r="Z1947" s="125"/>
      <c r="AA1947" s="11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4"/>
      <c r="DO1947" s="1"/>
      <c r="DP1947" s="1"/>
      <c r="DQ1947" s="1"/>
      <c r="DR1947" s="1"/>
      <c r="DS1947" s="1"/>
      <c r="DT1947" s="1"/>
    </row>
    <row r="1948" spans="1:124" ht="12.75" x14ac:dyDescent="0.2">
      <c r="A1948" s="111"/>
      <c r="B1948" s="112"/>
      <c r="C1948" s="112"/>
      <c r="D1948" s="113"/>
      <c r="E1948" s="114"/>
      <c r="F1948" s="115"/>
      <c r="G1948" s="116"/>
      <c r="H1948" s="117"/>
      <c r="I1948" s="117"/>
      <c r="J1948" s="118"/>
      <c r="K1948" s="118"/>
      <c r="L1948" s="8"/>
      <c r="M1948" s="119"/>
      <c r="N1948" s="119"/>
      <c r="O1948" s="112"/>
      <c r="P1948" s="112"/>
      <c r="Q1948" s="162"/>
      <c r="R1948" s="30"/>
      <c r="S1948" s="112"/>
      <c r="T1948" s="122"/>
      <c r="U1948" s="120"/>
      <c r="V1948" s="120"/>
      <c r="W1948" s="119"/>
      <c r="X1948" s="112"/>
      <c r="Y1948" s="112"/>
      <c r="Z1948" s="125"/>
      <c r="AA1948" s="11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4"/>
      <c r="DO1948" s="1"/>
      <c r="DP1948" s="1"/>
      <c r="DQ1948" s="1"/>
      <c r="DR1948" s="1"/>
      <c r="DS1948" s="1"/>
      <c r="DT1948" s="1"/>
    </row>
    <row r="1949" spans="1:124" ht="12.75" x14ac:dyDescent="0.2">
      <c r="A1949" s="111"/>
      <c r="B1949" s="112"/>
      <c r="C1949" s="112"/>
      <c r="D1949" s="113"/>
      <c r="E1949" s="114"/>
      <c r="F1949" s="115"/>
      <c r="G1949" s="116"/>
      <c r="H1949" s="117"/>
      <c r="I1949" s="117"/>
      <c r="J1949" s="118"/>
      <c r="K1949" s="118"/>
      <c r="L1949" s="8"/>
      <c r="M1949" s="119"/>
      <c r="N1949" s="119"/>
      <c r="O1949" s="112"/>
      <c r="P1949" s="112"/>
      <c r="Q1949" s="162"/>
      <c r="R1949" s="30"/>
      <c r="S1949" s="112"/>
      <c r="T1949" s="122"/>
      <c r="U1949" s="120"/>
      <c r="V1949" s="120"/>
      <c r="W1949" s="119"/>
      <c r="X1949" s="112"/>
      <c r="Y1949" s="112"/>
      <c r="Z1949" s="125"/>
      <c r="AA1949" s="11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4"/>
      <c r="DO1949" s="1"/>
      <c r="DP1949" s="1"/>
      <c r="DQ1949" s="1"/>
      <c r="DR1949" s="1"/>
      <c r="DS1949" s="1"/>
      <c r="DT1949" s="1"/>
    </row>
    <row r="1950" spans="1:124" ht="12.75" x14ac:dyDescent="0.2">
      <c r="A1950" s="111"/>
      <c r="B1950" s="112"/>
      <c r="C1950" s="112"/>
      <c r="D1950" s="113"/>
      <c r="E1950" s="114"/>
      <c r="F1950" s="115"/>
      <c r="G1950" s="116"/>
      <c r="H1950" s="117"/>
      <c r="I1950" s="117"/>
      <c r="J1950" s="118"/>
      <c r="K1950" s="118"/>
      <c r="L1950" s="8"/>
      <c r="M1950" s="119"/>
      <c r="N1950" s="119"/>
      <c r="O1950" s="112"/>
      <c r="P1950" s="112"/>
      <c r="Q1950" s="162"/>
      <c r="R1950" s="30"/>
      <c r="S1950" s="112"/>
      <c r="T1950" s="122"/>
      <c r="U1950" s="120"/>
      <c r="V1950" s="120"/>
      <c r="W1950" s="119"/>
      <c r="X1950" s="112"/>
      <c r="Y1950" s="112"/>
      <c r="Z1950" s="125"/>
      <c r="AA1950" s="11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4"/>
      <c r="DO1950" s="1"/>
      <c r="DP1950" s="1"/>
      <c r="DQ1950" s="1"/>
      <c r="DR1950" s="1"/>
      <c r="DS1950" s="1"/>
      <c r="DT1950" s="1"/>
    </row>
    <row r="1951" spans="1:124" ht="12.75" x14ac:dyDescent="0.2">
      <c r="A1951" s="111"/>
      <c r="B1951" s="112"/>
      <c r="C1951" s="112"/>
      <c r="D1951" s="113"/>
      <c r="E1951" s="114"/>
      <c r="F1951" s="115"/>
      <c r="G1951" s="116"/>
      <c r="H1951" s="117"/>
      <c r="I1951" s="117"/>
      <c r="J1951" s="118"/>
      <c r="K1951" s="118"/>
      <c r="L1951" s="8"/>
      <c r="M1951" s="119"/>
      <c r="N1951" s="119"/>
      <c r="O1951" s="112"/>
      <c r="P1951" s="112"/>
      <c r="Q1951" s="162"/>
      <c r="R1951" s="30"/>
      <c r="S1951" s="112"/>
      <c r="T1951" s="122"/>
      <c r="U1951" s="120"/>
      <c r="V1951" s="120"/>
      <c r="W1951" s="119"/>
      <c r="X1951" s="112"/>
      <c r="Y1951" s="112"/>
      <c r="Z1951" s="125"/>
      <c r="AA1951" s="11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4"/>
      <c r="DO1951" s="1"/>
      <c r="DP1951" s="1"/>
      <c r="DQ1951" s="1"/>
      <c r="DR1951" s="1"/>
      <c r="DS1951" s="1"/>
      <c r="DT1951" s="1"/>
    </row>
    <row r="1952" spans="1:124" ht="12.75" x14ac:dyDescent="0.2">
      <c r="A1952" s="111"/>
      <c r="B1952" s="112"/>
      <c r="C1952" s="112"/>
      <c r="D1952" s="113"/>
      <c r="E1952" s="114"/>
      <c r="F1952" s="115"/>
      <c r="G1952" s="116"/>
      <c r="H1952" s="117"/>
      <c r="I1952" s="117"/>
      <c r="J1952" s="118"/>
      <c r="K1952" s="118"/>
      <c r="L1952" s="8"/>
      <c r="M1952" s="119"/>
      <c r="N1952" s="119"/>
      <c r="O1952" s="112"/>
      <c r="P1952" s="112"/>
      <c r="Q1952" s="162"/>
      <c r="R1952" s="30"/>
      <c r="S1952" s="112"/>
      <c r="T1952" s="122"/>
      <c r="U1952" s="120"/>
      <c r="V1952" s="120"/>
      <c r="W1952" s="119"/>
      <c r="X1952" s="112"/>
      <c r="Y1952" s="112"/>
      <c r="Z1952" s="125"/>
      <c r="AA1952" s="11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4"/>
      <c r="DO1952" s="1"/>
      <c r="DP1952" s="1"/>
      <c r="DQ1952" s="1"/>
      <c r="DR1952" s="1"/>
      <c r="DS1952" s="1"/>
      <c r="DT1952" s="1"/>
    </row>
    <row r="1953" spans="1:124" ht="12.75" x14ac:dyDescent="0.2">
      <c r="A1953" s="111"/>
      <c r="B1953" s="112"/>
      <c r="C1953" s="112"/>
      <c r="D1953" s="113"/>
      <c r="E1953" s="114"/>
      <c r="F1953" s="115"/>
      <c r="G1953" s="116"/>
      <c r="H1953" s="117"/>
      <c r="I1953" s="117"/>
      <c r="J1953" s="118"/>
      <c r="K1953" s="118"/>
      <c r="L1953" s="8"/>
      <c r="M1953" s="119"/>
      <c r="N1953" s="119"/>
      <c r="O1953" s="112"/>
      <c r="P1953" s="112"/>
      <c r="Q1953" s="162"/>
      <c r="R1953" s="30"/>
      <c r="S1953" s="112"/>
      <c r="T1953" s="122"/>
      <c r="U1953" s="120"/>
      <c r="V1953" s="120"/>
      <c r="W1953" s="119"/>
      <c r="X1953" s="112"/>
      <c r="Y1953" s="112"/>
      <c r="Z1953" s="125"/>
      <c r="AA1953" s="11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4"/>
      <c r="DO1953" s="1"/>
      <c r="DP1953" s="1"/>
      <c r="DQ1953" s="1"/>
      <c r="DR1953" s="1"/>
      <c r="DS1953" s="1"/>
      <c r="DT1953" s="1"/>
    </row>
    <row r="1954" spans="1:124" ht="12.75" x14ac:dyDescent="0.2">
      <c r="A1954" s="111"/>
      <c r="B1954" s="112"/>
      <c r="C1954" s="112"/>
      <c r="D1954" s="113"/>
      <c r="E1954" s="114"/>
      <c r="F1954" s="115"/>
      <c r="G1954" s="116"/>
      <c r="H1954" s="117"/>
      <c r="I1954" s="117"/>
      <c r="J1954" s="118"/>
      <c r="K1954" s="118"/>
      <c r="L1954" s="8"/>
      <c r="M1954" s="119"/>
      <c r="N1954" s="119"/>
      <c r="O1954" s="112"/>
      <c r="P1954" s="112"/>
      <c r="Q1954" s="162"/>
      <c r="R1954" s="30"/>
      <c r="S1954" s="112"/>
      <c r="T1954" s="122"/>
      <c r="U1954" s="120"/>
      <c r="V1954" s="120"/>
      <c r="W1954" s="119"/>
      <c r="X1954" s="112"/>
      <c r="Y1954" s="112"/>
      <c r="Z1954" s="125"/>
      <c r="AA1954" s="11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4"/>
      <c r="DO1954" s="1"/>
      <c r="DP1954" s="1"/>
      <c r="DQ1954" s="1"/>
      <c r="DR1954" s="1"/>
      <c r="DS1954" s="1"/>
      <c r="DT1954" s="1"/>
    </row>
    <row r="1955" spans="1:124" ht="12.75" x14ac:dyDescent="0.2">
      <c r="A1955" s="111"/>
      <c r="B1955" s="112"/>
      <c r="C1955" s="112"/>
      <c r="D1955" s="113"/>
      <c r="E1955" s="114"/>
      <c r="F1955" s="115"/>
      <c r="G1955" s="116"/>
      <c r="H1955" s="117"/>
      <c r="I1955" s="117"/>
      <c r="J1955" s="118"/>
      <c r="K1955" s="118"/>
      <c r="L1955" s="8"/>
      <c r="M1955" s="119"/>
      <c r="N1955" s="119"/>
      <c r="O1955" s="112"/>
      <c r="P1955" s="112"/>
      <c r="Q1955" s="162"/>
      <c r="R1955" s="30"/>
      <c r="S1955" s="112"/>
      <c r="T1955" s="122"/>
      <c r="U1955" s="120"/>
      <c r="V1955" s="120"/>
      <c r="W1955" s="119"/>
      <c r="X1955" s="112"/>
      <c r="Y1955" s="112"/>
      <c r="Z1955" s="125"/>
      <c r="AA1955" s="11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4"/>
      <c r="DO1955" s="1"/>
      <c r="DP1955" s="1"/>
      <c r="DQ1955" s="1"/>
      <c r="DR1955" s="1"/>
      <c r="DS1955" s="1"/>
      <c r="DT1955" s="1"/>
    </row>
    <row r="1956" spans="1:124" ht="12.75" x14ac:dyDescent="0.2">
      <c r="A1956" s="111"/>
      <c r="B1956" s="112"/>
      <c r="C1956" s="112"/>
      <c r="D1956" s="113"/>
      <c r="E1956" s="114"/>
      <c r="F1956" s="115"/>
      <c r="G1956" s="116"/>
      <c r="H1956" s="117"/>
      <c r="I1956" s="117"/>
      <c r="J1956" s="118"/>
      <c r="K1956" s="118"/>
      <c r="L1956" s="8"/>
      <c r="M1956" s="119"/>
      <c r="N1956" s="119"/>
      <c r="O1956" s="112"/>
      <c r="P1956" s="112"/>
      <c r="Q1956" s="162"/>
      <c r="R1956" s="30"/>
      <c r="S1956" s="112"/>
      <c r="T1956" s="122"/>
      <c r="U1956" s="120"/>
      <c r="V1956" s="120"/>
      <c r="W1956" s="119"/>
      <c r="X1956" s="112"/>
      <c r="Y1956" s="112"/>
      <c r="Z1956" s="125"/>
      <c r="AA1956" s="11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4"/>
      <c r="DO1956" s="1"/>
      <c r="DP1956" s="1"/>
      <c r="DQ1956" s="1"/>
      <c r="DR1956" s="1"/>
      <c r="DS1956" s="1"/>
      <c r="DT1956" s="1"/>
    </row>
    <row r="1957" spans="1:124" ht="12.75" x14ac:dyDescent="0.2">
      <c r="A1957" s="111"/>
      <c r="B1957" s="112"/>
      <c r="C1957" s="112"/>
      <c r="D1957" s="113"/>
      <c r="E1957" s="114"/>
      <c r="F1957" s="115"/>
      <c r="G1957" s="116"/>
      <c r="H1957" s="117"/>
      <c r="I1957" s="117"/>
      <c r="J1957" s="118"/>
      <c r="K1957" s="118"/>
      <c r="L1957" s="8"/>
      <c r="M1957" s="119"/>
      <c r="N1957" s="119"/>
      <c r="O1957" s="112"/>
      <c r="P1957" s="112"/>
      <c r="Q1957" s="162"/>
      <c r="R1957" s="30"/>
      <c r="S1957" s="112"/>
      <c r="T1957" s="122"/>
      <c r="U1957" s="120"/>
      <c r="V1957" s="120"/>
      <c r="W1957" s="119"/>
      <c r="X1957" s="112"/>
      <c r="Y1957" s="112"/>
      <c r="Z1957" s="125"/>
      <c r="AA1957" s="11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4"/>
      <c r="DO1957" s="1"/>
      <c r="DP1957" s="1"/>
      <c r="DQ1957" s="1"/>
      <c r="DR1957" s="1"/>
      <c r="DS1957" s="1"/>
      <c r="DT1957" s="1"/>
    </row>
    <row r="1958" spans="1:124" ht="12.75" x14ac:dyDescent="0.2">
      <c r="A1958" s="111"/>
      <c r="B1958" s="112"/>
      <c r="C1958" s="112"/>
      <c r="D1958" s="113"/>
      <c r="E1958" s="114"/>
      <c r="F1958" s="115"/>
      <c r="G1958" s="116"/>
      <c r="H1958" s="117"/>
      <c r="I1958" s="117"/>
      <c r="J1958" s="118"/>
      <c r="K1958" s="118"/>
      <c r="L1958" s="8"/>
      <c r="M1958" s="119"/>
      <c r="N1958" s="119"/>
      <c r="O1958" s="112"/>
      <c r="P1958" s="112"/>
      <c r="Q1958" s="162"/>
      <c r="R1958" s="30"/>
      <c r="S1958" s="112"/>
      <c r="T1958" s="122"/>
      <c r="U1958" s="120"/>
      <c r="V1958" s="120"/>
      <c r="W1958" s="119"/>
      <c r="X1958" s="112"/>
      <c r="Y1958" s="112"/>
      <c r="Z1958" s="125"/>
      <c r="AA1958" s="11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4"/>
      <c r="DO1958" s="1"/>
      <c r="DP1958" s="1"/>
      <c r="DQ1958" s="1"/>
      <c r="DR1958" s="1"/>
      <c r="DS1958" s="1"/>
      <c r="DT1958" s="1"/>
    </row>
    <row r="1959" spans="1:124" ht="12.75" x14ac:dyDescent="0.2">
      <c r="A1959" s="111"/>
      <c r="B1959" s="112"/>
      <c r="C1959" s="112"/>
      <c r="D1959" s="113"/>
      <c r="E1959" s="114"/>
      <c r="F1959" s="115"/>
      <c r="G1959" s="116"/>
      <c r="H1959" s="117"/>
      <c r="I1959" s="117"/>
      <c r="J1959" s="118"/>
      <c r="K1959" s="118"/>
      <c r="L1959" s="8"/>
      <c r="M1959" s="119"/>
      <c r="N1959" s="119"/>
      <c r="O1959" s="112"/>
      <c r="P1959" s="112"/>
      <c r="Q1959" s="162"/>
      <c r="R1959" s="30"/>
      <c r="S1959" s="112"/>
      <c r="T1959" s="122"/>
      <c r="U1959" s="120"/>
      <c r="V1959" s="120"/>
      <c r="W1959" s="119"/>
      <c r="X1959" s="112"/>
      <c r="Y1959" s="112"/>
      <c r="Z1959" s="125"/>
      <c r="AA1959" s="11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4"/>
      <c r="DO1959" s="1"/>
      <c r="DP1959" s="1"/>
      <c r="DQ1959" s="1"/>
      <c r="DR1959" s="1"/>
      <c r="DS1959" s="1"/>
      <c r="DT1959" s="1"/>
    </row>
    <row r="1960" spans="1:124" ht="12.75" x14ac:dyDescent="0.2">
      <c r="A1960" s="111"/>
      <c r="B1960" s="112"/>
      <c r="C1960" s="112"/>
      <c r="D1960" s="113"/>
      <c r="E1960" s="114"/>
      <c r="F1960" s="115"/>
      <c r="G1960" s="116"/>
      <c r="H1960" s="117"/>
      <c r="I1960" s="117"/>
      <c r="J1960" s="118"/>
      <c r="K1960" s="118"/>
      <c r="L1960" s="8"/>
      <c r="M1960" s="119"/>
      <c r="N1960" s="119"/>
      <c r="O1960" s="112"/>
      <c r="P1960" s="112"/>
      <c r="Q1960" s="162"/>
      <c r="R1960" s="30"/>
      <c r="S1960" s="112"/>
      <c r="T1960" s="122"/>
      <c r="U1960" s="120"/>
      <c r="V1960" s="120"/>
      <c r="W1960" s="119"/>
      <c r="X1960" s="112"/>
      <c r="Y1960" s="112"/>
      <c r="Z1960" s="125"/>
      <c r="AA1960" s="11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4"/>
      <c r="DO1960" s="1"/>
      <c r="DP1960" s="1"/>
      <c r="DQ1960" s="1"/>
      <c r="DR1960" s="1"/>
      <c r="DS1960" s="1"/>
      <c r="DT1960" s="1"/>
    </row>
    <row r="1961" spans="1:124" ht="12.75" x14ac:dyDescent="0.2">
      <c r="A1961" s="111"/>
      <c r="B1961" s="112"/>
      <c r="C1961" s="112"/>
      <c r="D1961" s="113"/>
      <c r="E1961" s="114"/>
      <c r="F1961" s="115"/>
      <c r="G1961" s="116"/>
      <c r="H1961" s="117"/>
      <c r="I1961" s="117"/>
      <c r="J1961" s="118"/>
      <c r="K1961" s="118"/>
      <c r="L1961" s="8"/>
      <c r="M1961" s="119"/>
      <c r="N1961" s="119"/>
      <c r="O1961" s="112"/>
      <c r="P1961" s="112"/>
      <c r="Q1961" s="162"/>
      <c r="R1961" s="30"/>
      <c r="S1961" s="112"/>
      <c r="T1961" s="122"/>
      <c r="U1961" s="120"/>
      <c r="V1961" s="120"/>
      <c r="W1961" s="119"/>
      <c r="X1961" s="112"/>
      <c r="Y1961" s="112"/>
      <c r="Z1961" s="125"/>
      <c r="AA1961" s="11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4"/>
      <c r="DO1961" s="1"/>
      <c r="DP1961" s="1"/>
      <c r="DQ1961" s="1"/>
      <c r="DR1961" s="1"/>
      <c r="DS1961" s="1"/>
      <c r="DT1961" s="1"/>
    </row>
    <row r="1962" spans="1:124" ht="12.75" x14ac:dyDescent="0.2">
      <c r="A1962" s="111"/>
      <c r="B1962" s="112"/>
      <c r="C1962" s="112"/>
      <c r="D1962" s="113"/>
      <c r="E1962" s="114"/>
      <c r="F1962" s="115"/>
      <c r="G1962" s="116"/>
      <c r="H1962" s="117"/>
      <c r="I1962" s="117"/>
      <c r="J1962" s="118"/>
      <c r="K1962" s="118"/>
      <c r="L1962" s="8"/>
      <c r="M1962" s="119"/>
      <c r="N1962" s="119"/>
      <c r="O1962" s="112"/>
      <c r="P1962" s="112"/>
      <c r="Q1962" s="162"/>
      <c r="R1962" s="30"/>
      <c r="S1962" s="112"/>
      <c r="T1962" s="122"/>
      <c r="U1962" s="120"/>
      <c r="V1962" s="120"/>
      <c r="W1962" s="119"/>
      <c r="X1962" s="112"/>
      <c r="Y1962" s="112"/>
      <c r="Z1962" s="125"/>
      <c r="AA1962" s="11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4"/>
      <c r="DO1962" s="1"/>
      <c r="DP1962" s="1"/>
      <c r="DQ1962" s="1"/>
      <c r="DR1962" s="1"/>
      <c r="DS1962" s="1"/>
      <c r="DT1962" s="1"/>
    </row>
    <row r="1963" spans="1:124" ht="12.75" x14ac:dyDescent="0.2">
      <c r="A1963" s="111"/>
      <c r="B1963" s="112"/>
      <c r="C1963" s="112"/>
      <c r="D1963" s="113"/>
      <c r="E1963" s="114"/>
      <c r="F1963" s="115"/>
      <c r="G1963" s="116"/>
      <c r="H1963" s="117"/>
      <c r="I1963" s="117"/>
      <c r="J1963" s="118"/>
      <c r="K1963" s="118"/>
      <c r="L1963" s="8"/>
      <c r="M1963" s="119"/>
      <c r="N1963" s="119"/>
      <c r="O1963" s="112"/>
      <c r="P1963" s="112"/>
      <c r="Q1963" s="162"/>
      <c r="R1963" s="30"/>
      <c r="S1963" s="112"/>
      <c r="T1963" s="122"/>
      <c r="U1963" s="120"/>
      <c r="V1963" s="120"/>
      <c r="W1963" s="119"/>
      <c r="X1963" s="112"/>
      <c r="Y1963" s="112"/>
      <c r="Z1963" s="125"/>
      <c r="AA1963" s="11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4"/>
      <c r="DO1963" s="1"/>
      <c r="DP1963" s="1"/>
      <c r="DQ1963" s="1"/>
      <c r="DR1963" s="1"/>
      <c r="DS1963" s="1"/>
      <c r="DT1963" s="1"/>
    </row>
    <row r="1964" spans="1:124" ht="12.75" x14ac:dyDescent="0.2">
      <c r="A1964" s="111"/>
      <c r="B1964" s="112"/>
      <c r="C1964" s="112"/>
      <c r="D1964" s="113"/>
      <c r="E1964" s="114"/>
      <c r="F1964" s="115"/>
      <c r="G1964" s="116"/>
      <c r="H1964" s="117"/>
      <c r="I1964" s="117"/>
      <c r="J1964" s="118"/>
      <c r="K1964" s="118"/>
      <c r="L1964" s="8"/>
      <c r="M1964" s="119"/>
      <c r="N1964" s="119"/>
      <c r="O1964" s="112"/>
      <c r="P1964" s="112"/>
      <c r="Q1964" s="162"/>
      <c r="R1964" s="30"/>
      <c r="S1964" s="112"/>
      <c r="T1964" s="122"/>
      <c r="U1964" s="120"/>
      <c r="V1964" s="120"/>
      <c r="W1964" s="119"/>
      <c r="X1964" s="112"/>
      <c r="Y1964" s="112"/>
      <c r="Z1964" s="125"/>
      <c r="AA1964" s="11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4"/>
      <c r="DO1964" s="1"/>
      <c r="DP1964" s="1"/>
      <c r="DQ1964" s="1"/>
      <c r="DR1964" s="1"/>
      <c r="DS1964" s="1"/>
      <c r="DT1964" s="1"/>
    </row>
    <row r="1965" spans="1:124" ht="12.75" x14ac:dyDescent="0.2">
      <c r="A1965" s="111"/>
      <c r="B1965" s="112"/>
      <c r="C1965" s="112"/>
      <c r="D1965" s="113"/>
      <c r="E1965" s="114"/>
      <c r="F1965" s="115"/>
      <c r="G1965" s="116"/>
      <c r="H1965" s="117"/>
      <c r="I1965" s="117"/>
      <c r="J1965" s="118"/>
      <c r="K1965" s="118"/>
      <c r="L1965" s="8"/>
      <c r="M1965" s="119"/>
      <c r="N1965" s="119"/>
      <c r="O1965" s="112"/>
      <c r="P1965" s="112"/>
      <c r="Q1965" s="162"/>
      <c r="R1965" s="30"/>
      <c r="S1965" s="112"/>
      <c r="T1965" s="122"/>
      <c r="U1965" s="120"/>
      <c r="V1965" s="120"/>
      <c r="W1965" s="119"/>
      <c r="X1965" s="112"/>
      <c r="Y1965" s="112"/>
      <c r="Z1965" s="125"/>
      <c r="AA1965" s="11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4"/>
      <c r="DO1965" s="1"/>
      <c r="DP1965" s="1"/>
      <c r="DQ1965" s="1"/>
      <c r="DR1965" s="1"/>
      <c r="DS1965" s="1"/>
      <c r="DT1965" s="1"/>
    </row>
    <row r="1966" spans="1:124" ht="12.75" x14ac:dyDescent="0.2">
      <c r="A1966" s="111"/>
      <c r="B1966" s="112"/>
      <c r="C1966" s="112"/>
      <c r="D1966" s="113"/>
      <c r="E1966" s="114"/>
      <c r="F1966" s="115"/>
      <c r="G1966" s="116"/>
      <c r="H1966" s="117"/>
      <c r="I1966" s="117"/>
      <c r="J1966" s="118"/>
      <c r="K1966" s="118"/>
      <c r="L1966" s="8"/>
      <c r="M1966" s="119"/>
      <c r="N1966" s="119"/>
      <c r="O1966" s="112"/>
      <c r="P1966" s="112"/>
      <c r="Q1966" s="162"/>
      <c r="R1966" s="30"/>
      <c r="S1966" s="112"/>
      <c r="T1966" s="122"/>
      <c r="U1966" s="120"/>
      <c r="V1966" s="120"/>
      <c r="W1966" s="119"/>
      <c r="X1966" s="112"/>
      <c r="Y1966" s="112"/>
      <c r="Z1966" s="125"/>
      <c r="AA1966" s="11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4"/>
      <c r="DO1966" s="1"/>
      <c r="DP1966" s="1"/>
      <c r="DQ1966" s="1"/>
      <c r="DR1966" s="1"/>
      <c r="DS1966" s="1"/>
      <c r="DT1966" s="1"/>
    </row>
    <row r="1967" spans="1:124" ht="12.75" x14ac:dyDescent="0.2">
      <c r="A1967" s="111"/>
      <c r="B1967" s="112"/>
      <c r="C1967" s="112"/>
      <c r="D1967" s="113"/>
      <c r="E1967" s="114"/>
      <c r="F1967" s="115"/>
      <c r="G1967" s="116"/>
      <c r="H1967" s="117"/>
      <c r="I1967" s="117"/>
      <c r="J1967" s="118"/>
      <c r="K1967" s="118"/>
      <c r="L1967" s="8"/>
      <c r="M1967" s="119"/>
      <c r="N1967" s="119"/>
      <c r="O1967" s="112"/>
      <c r="P1967" s="112"/>
      <c r="Q1967" s="162"/>
      <c r="R1967" s="30"/>
      <c r="S1967" s="112"/>
      <c r="T1967" s="122"/>
      <c r="U1967" s="120"/>
      <c r="V1967" s="120"/>
      <c r="W1967" s="119"/>
      <c r="X1967" s="112"/>
      <c r="Y1967" s="112"/>
      <c r="Z1967" s="125"/>
      <c r="AA1967" s="11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4"/>
      <c r="DO1967" s="1"/>
      <c r="DP1967" s="1"/>
      <c r="DQ1967" s="1"/>
      <c r="DR1967" s="1"/>
      <c r="DS1967" s="1"/>
      <c r="DT1967" s="1"/>
    </row>
    <row r="1968" spans="1:124" ht="12.75" x14ac:dyDescent="0.2">
      <c r="A1968" s="111"/>
      <c r="B1968" s="112"/>
      <c r="C1968" s="112"/>
      <c r="D1968" s="113"/>
      <c r="E1968" s="114"/>
      <c r="F1968" s="115"/>
      <c r="G1968" s="116"/>
      <c r="H1968" s="117"/>
      <c r="I1968" s="117"/>
      <c r="J1968" s="118"/>
      <c r="K1968" s="118"/>
      <c r="L1968" s="8"/>
      <c r="M1968" s="119"/>
      <c r="N1968" s="119"/>
      <c r="O1968" s="112"/>
      <c r="P1968" s="112"/>
      <c r="Q1968" s="162"/>
      <c r="R1968" s="30"/>
      <c r="S1968" s="112"/>
      <c r="T1968" s="122"/>
      <c r="U1968" s="120"/>
      <c r="V1968" s="120"/>
      <c r="W1968" s="119"/>
      <c r="X1968" s="112"/>
      <c r="Y1968" s="112"/>
      <c r="Z1968" s="125"/>
      <c r="AA1968" s="11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4"/>
      <c r="DO1968" s="1"/>
      <c r="DP1968" s="1"/>
      <c r="DQ1968" s="1"/>
      <c r="DR1968" s="1"/>
      <c r="DS1968" s="1"/>
      <c r="DT1968" s="1"/>
    </row>
    <row r="1969" spans="1:124" ht="12.75" x14ac:dyDescent="0.2">
      <c r="A1969" s="111"/>
      <c r="B1969" s="112"/>
      <c r="C1969" s="112"/>
      <c r="D1969" s="113"/>
      <c r="E1969" s="114"/>
      <c r="F1969" s="115"/>
      <c r="G1969" s="116"/>
      <c r="H1969" s="117"/>
      <c r="I1969" s="117"/>
      <c r="J1969" s="118"/>
      <c r="K1969" s="118"/>
      <c r="L1969" s="8"/>
      <c r="M1969" s="119"/>
      <c r="N1969" s="119"/>
      <c r="O1969" s="112"/>
      <c r="P1969" s="112"/>
      <c r="Q1969" s="162"/>
      <c r="R1969" s="30"/>
      <c r="S1969" s="112"/>
      <c r="T1969" s="122"/>
      <c r="U1969" s="120"/>
      <c r="V1969" s="120"/>
      <c r="W1969" s="119"/>
      <c r="X1969" s="112"/>
      <c r="Y1969" s="112"/>
      <c r="Z1969" s="125"/>
      <c r="AA1969" s="11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4"/>
      <c r="DO1969" s="1"/>
      <c r="DP1969" s="1"/>
      <c r="DQ1969" s="1"/>
      <c r="DR1969" s="1"/>
      <c r="DS1969" s="1"/>
      <c r="DT1969" s="1"/>
    </row>
    <row r="1970" spans="1:124" ht="12.75" x14ac:dyDescent="0.2">
      <c r="A1970" s="111"/>
      <c r="B1970" s="112"/>
      <c r="C1970" s="112"/>
      <c r="D1970" s="113"/>
      <c r="E1970" s="114"/>
      <c r="F1970" s="115"/>
      <c r="G1970" s="116"/>
      <c r="H1970" s="117"/>
      <c r="I1970" s="117"/>
      <c r="J1970" s="118"/>
      <c r="K1970" s="118"/>
      <c r="L1970" s="8"/>
      <c r="M1970" s="119"/>
      <c r="N1970" s="119"/>
      <c r="O1970" s="112"/>
      <c r="P1970" s="112"/>
      <c r="Q1970" s="162"/>
      <c r="R1970" s="30"/>
      <c r="S1970" s="112"/>
      <c r="T1970" s="122"/>
      <c r="U1970" s="120"/>
      <c r="V1970" s="120"/>
      <c r="W1970" s="119"/>
      <c r="X1970" s="112"/>
      <c r="Y1970" s="112"/>
      <c r="Z1970" s="125"/>
      <c r="AA1970" s="11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4"/>
      <c r="DO1970" s="1"/>
      <c r="DP1970" s="1"/>
      <c r="DQ1970" s="1"/>
      <c r="DR1970" s="1"/>
      <c r="DS1970" s="1"/>
      <c r="DT1970" s="1"/>
    </row>
    <row r="1971" spans="1:124" ht="12.75" x14ac:dyDescent="0.2">
      <c r="A1971" s="111"/>
      <c r="B1971" s="112"/>
      <c r="C1971" s="112"/>
      <c r="D1971" s="113"/>
      <c r="E1971" s="114"/>
      <c r="F1971" s="115"/>
      <c r="G1971" s="116"/>
      <c r="H1971" s="117"/>
      <c r="I1971" s="117"/>
      <c r="J1971" s="118"/>
      <c r="K1971" s="118"/>
      <c r="L1971" s="8"/>
      <c r="M1971" s="119"/>
      <c r="N1971" s="119"/>
      <c r="O1971" s="112"/>
      <c r="P1971" s="112"/>
      <c r="Q1971" s="162"/>
      <c r="R1971" s="30"/>
      <c r="S1971" s="112"/>
      <c r="T1971" s="122"/>
      <c r="U1971" s="120"/>
      <c r="V1971" s="120"/>
      <c r="W1971" s="119"/>
      <c r="X1971" s="112"/>
      <c r="Y1971" s="112"/>
      <c r="Z1971" s="125"/>
      <c r="AA1971" s="11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4"/>
      <c r="DO1971" s="1"/>
      <c r="DP1971" s="1"/>
      <c r="DQ1971" s="1"/>
      <c r="DR1971" s="1"/>
      <c r="DS1971" s="1"/>
      <c r="DT1971" s="1"/>
    </row>
    <row r="1972" spans="1:124" ht="12.75" x14ac:dyDescent="0.2">
      <c r="A1972" s="111"/>
      <c r="B1972" s="112"/>
      <c r="C1972" s="112"/>
      <c r="D1972" s="113"/>
      <c r="E1972" s="114"/>
      <c r="F1972" s="115"/>
      <c r="G1972" s="116"/>
      <c r="H1972" s="117"/>
      <c r="I1972" s="117"/>
      <c r="J1972" s="118"/>
      <c r="K1972" s="118"/>
      <c r="L1972" s="8"/>
      <c r="M1972" s="119"/>
      <c r="N1972" s="119"/>
      <c r="O1972" s="112"/>
      <c r="P1972" s="112"/>
      <c r="Q1972" s="162"/>
      <c r="R1972" s="30"/>
      <c r="S1972" s="112"/>
      <c r="T1972" s="122"/>
      <c r="U1972" s="120"/>
      <c r="V1972" s="120"/>
      <c r="W1972" s="119"/>
      <c r="X1972" s="112"/>
      <c r="Y1972" s="112"/>
      <c r="Z1972" s="125"/>
      <c r="AA1972" s="11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4"/>
      <c r="DO1972" s="1"/>
      <c r="DP1972" s="1"/>
      <c r="DQ1972" s="1"/>
      <c r="DR1972" s="1"/>
      <c r="DS1972" s="1"/>
      <c r="DT1972" s="1"/>
    </row>
    <row r="1973" spans="1:124" ht="12.75" x14ac:dyDescent="0.2">
      <c r="A1973" s="111"/>
      <c r="B1973" s="112"/>
      <c r="C1973" s="112"/>
      <c r="D1973" s="113"/>
      <c r="E1973" s="114"/>
      <c r="F1973" s="115"/>
      <c r="G1973" s="116"/>
      <c r="H1973" s="117"/>
      <c r="I1973" s="117"/>
      <c r="J1973" s="118"/>
      <c r="K1973" s="118"/>
      <c r="L1973" s="8"/>
      <c r="M1973" s="119"/>
      <c r="N1973" s="119"/>
      <c r="O1973" s="112"/>
      <c r="P1973" s="112"/>
      <c r="Q1973" s="162"/>
      <c r="R1973" s="30"/>
      <c r="S1973" s="112"/>
      <c r="T1973" s="122"/>
      <c r="U1973" s="120"/>
      <c r="V1973" s="120"/>
      <c r="W1973" s="119"/>
      <c r="X1973" s="112"/>
      <c r="Y1973" s="112"/>
      <c r="Z1973" s="125"/>
      <c r="AA1973" s="11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4"/>
      <c r="DO1973" s="1"/>
      <c r="DP1973" s="1"/>
      <c r="DQ1973" s="1"/>
      <c r="DR1973" s="1"/>
      <c r="DS1973" s="1"/>
      <c r="DT1973" s="1"/>
    </row>
    <row r="1974" spans="1:124" ht="12.75" x14ac:dyDescent="0.2">
      <c r="A1974" s="111"/>
      <c r="B1974" s="112"/>
      <c r="C1974" s="112"/>
      <c r="D1974" s="113"/>
      <c r="E1974" s="114"/>
      <c r="F1974" s="115"/>
      <c r="G1974" s="116"/>
      <c r="H1974" s="117"/>
      <c r="I1974" s="117"/>
      <c r="J1974" s="118"/>
      <c r="K1974" s="118"/>
      <c r="L1974" s="8"/>
      <c r="M1974" s="119"/>
      <c r="N1974" s="119"/>
      <c r="O1974" s="112"/>
      <c r="P1974" s="112"/>
      <c r="Q1974" s="162"/>
      <c r="R1974" s="30"/>
      <c r="S1974" s="112"/>
      <c r="T1974" s="122"/>
      <c r="U1974" s="120"/>
      <c r="V1974" s="120"/>
      <c r="W1974" s="119"/>
      <c r="X1974" s="112"/>
      <c r="Y1974" s="112"/>
      <c r="Z1974" s="125"/>
      <c r="AA1974" s="11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4"/>
      <c r="DO1974" s="1"/>
      <c r="DP1974" s="1"/>
      <c r="DQ1974" s="1"/>
      <c r="DR1974" s="1"/>
      <c r="DS1974" s="1"/>
      <c r="DT1974" s="1"/>
    </row>
    <row r="1975" spans="1:124" ht="12.75" x14ac:dyDescent="0.2">
      <c r="A1975" s="111"/>
      <c r="B1975" s="112"/>
      <c r="C1975" s="112"/>
      <c r="D1975" s="113"/>
      <c r="E1975" s="114"/>
      <c r="F1975" s="115"/>
      <c r="G1975" s="116"/>
      <c r="H1975" s="117"/>
      <c r="I1975" s="117"/>
      <c r="J1975" s="118"/>
      <c r="K1975" s="118"/>
      <c r="L1975" s="8"/>
      <c r="M1975" s="119"/>
      <c r="N1975" s="119"/>
      <c r="O1975" s="112"/>
      <c r="P1975" s="112"/>
      <c r="Q1975" s="162"/>
      <c r="R1975" s="30"/>
      <c r="S1975" s="112"/>
      <c r="T1975" s="122"/>
      <c r="U1975" s="120"/>
      <c r="V1975" s="120"/>
      <c r="W1975" s="119"/>
      <c r="X1975" s="112"/>
      <c r="Y1975" s="112"/>
      <c r="Z1975" s="125"/>
      <c r="AA1975" s="11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4"/>
      <c r="DO1975" s="1"/>
      <c r="DP1975" s="1"/>
      <c r="DQ1975" s="1"/>
      <c r="DR1975" s="1"/>
      <c r="DS1975" s="1"/>
      <c r="DT1975" s="1"/>
    </row>
    <row r="1976" spans="1:124" ht="12.75" x14ac:dyDescent="0.2">
      <c r="A1976" s="111"/>
      <c r="B1976" s="112"/>
      <c r="C1976" s="112"/>
      <c r="D1976" s="113"/>
      <c r="E1976" s="114"/>
      <c r="F1976" s="115"/>
      <c r="G1976" s="116"/>
      <c r="H1976" s="117"/>
      <c r="I1976" s="117"/>
      <c r="J1976" s="118"/>
      <c r="K1976" s="118"/>
      <c r="L1976" s="8"/>
      <c r="M1976" s="119"/>
      <c r="N1976" s="119"/>
      <c r="O1976" s="112"/>
      <c r="P1976" s="112"/>
      <c r="Q1976" s="162"/>
      <c r="R1976" s="30"/>
      <c r="S1976" s="112"/>
      <c r="T1976" s="122"/>
      <c r="U1976" s="120"/>
      <c r="V1976" s="120"/>
      <c r="W1976" s="119"/>
      <c r="X1976" s="112"/>
      <c r="Y1976" s="112"/>
      <c r="Z1976" s="125"/>
      <c r="AA1976" s="11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4"/>
      <c r="DO1976" s="1"/>
      <c r="DP1976" s="1"/>
      <c r="DQ1976" s="1"/>
      <c r="DR1976" s="1"/>
      <c r="DS1976" s="1"/>
      <c r="DT1976" s="1"/>
    </row>
    <row r="1977" spans="1:124" ht="12.75" x14ac:dyDescent="0.2">
      <c r="A1977" s="111"/>
      <c r="B1977" s="112"/>
      <c r="C1977" s="112"/>
      <c r="D1977" s="113"/>
      <c r="E1977" s="114"/>
      <c r="F1977" s="115"/>
      <c r="G1977" s="116"/>
      <c r="H1977" s="117"/>
      <c r="I1977" s="117"/>
      <c r="J1977" s="118"/>
      <c r="K1977" s="118"/>
      <c r="L1977" s="8"/>
      <c r="M1977" s="119"/>
      <c r="N1977" s="119"/>
      <c r="O1977" s="112"/>
      <c r="P1977" s="112"/>
      <c r="Q1977" s="162"/>
      <c r="R1977" s="30"/>
      <c r="S1977" s="112"/>
      <c r="T1977" s="122"/>
      <c r="U1977" s="120"/>
      <c r="V1977" s="120"/>
      <c r="W1977" s="119"/>
      <c r="X1977" s="112"/>
      <c r="Y1977" s="112"/>
      <c r="Z1977" s="125"/>
      <c r="AA1977" s="11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4"/>
      <c r="DO1977" s="1"/>
      <c r="DP1977" s="1"/>
      <c r="DQ1977" s="1"/>
      <c r="DR1977" s="1"/>
      <c r="DS1977" s="1"/>
      <c r="DT1977" s="1"/>
    </row>
    <row r="1978" spans="1:124" ht="12.75" x14ac:dyDescent="0.2">
      <c r="A1978" s="111"/>
      <c r="B1978" s="112"/>
      <c r="C1978" s="112"/>
      <c r="D1978" s="113"/>
      <c r="E1978" s="114"/>
      <c r="F1978" s="115"/>
      <c r="G1978" s="116"/>
      <c r="H1978" s="117"/>
      <c r="I1978" s="117"/>
      <c r="J1978" s="118"/>
      <c r="K1978" s="118"/>
      <c r="L1978" s="8"/>
      <c r="M1978" s="119"/>
      <c r="N1978" s="119"/>
      <c r="O1978" s="112"/>
      <c r="P1978" s="112"/>
      <c r="Q1978" s="162"/>
      <c r="R1978" s="30"/>
      <c r="S1978" s="112"/>
      <c r="T1978" s="122"/>
      <c r="U1978" s="120"/>
      <c r="V1978" s="120"/>
      <c r="W1978" s="119"/>
      <c r="X1978" s="112"/>
      <c r="Y1978" s="112"/>
      <c r="Z1978" s="125"/>
      <c r="AA1978" s="11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4"/>
      <c r="DO1978" s="1"/>
      <c r="DP1978" s="1"/>
      <c r="DQ1978" s="1"/>
      <c r="DR1978" s="1"/>
      <c r="DS1978" s="1"/>
      <c r="DT1978" s="1"/>
    </row>
    <row r="1979" spans="1:124" ht="12.75" x14ac:dyDescent="0.2">
      <c r="A1979" s="111"/>
      <c r="B1979" s="112"/>
      <c r="C1979" s="112"/>
      <c r="D1979" s="113"/>
      <c r="E1979" s="114"/>
      <c r="F1979" s="115"/>
      <c r="G1979" s="116"/>
      <c r="H1979" s="117"/>
      <c r="I1979" s="117"/>
      <c r="J1979" s="118"/>
      <c r="K1979" s="118"/>
      <c r="L1979" s="8"/>
      <c r="M1979" s="119"/>
      <c r="N1979" s="119"/>
      <c r="O1979" s="112"/>
      <c r="P1979" s="112"/>
      <c r="Q1979" s="162"/>
      <c r="R1979" s="30"/>
      <c r="S1979" s="112"/>
      <c r="T1979" s="122"/>
      <c r="U1979" s="120"/>
      <c r="V1979" s="120"/>
      <c r="W1979" s="119"/>
      <c r="X1979" s="112"/>
      <c r="Y1979" s="112"/>
      <c r="Z1979" s="125"/>
      <c r="AA1979" s="11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4"/>
      <c r="DO1979" s="1"/>
      <c r="DP1979" s="1"/>
      <c r="DQ1979" s="1"/>
      <c r="DR1979" s="1"/>
      <c r="DS1979" s="1"/>
      <c r="DT1979" s="1"/>
    </row>
    <row r="1980" spans="1:124" ht="12.75" x14ac:dyDescent="0.2">
      <c r="A1980" s="111"/>
      <c r="B1980" s="112"/>
      <c r="C1980" s="112"/>
      <c r="D1980" s="113"/>
      <c r="E1980" s="114"/>
      <c r="F1980" s="115"/>
      <c r="G1980" s="116"/>
      <c r="H1980" s="117"/>
      <c r="I1980" s="117"/>
      <c r="J1980" s="118"/>
      <c r="K1980" s="118"/>
      <c r="L1980" s="8"/>
      <c r="M1980" s="119"/>
      <c r="N1980" s="119"/>
      <c r="O1980" s="112"/>
      <c r="P1980" s="112"/>
      <c r="Q1980" s="162"/>
      <c r="R1980" s="30"/>
      <c r="S1980" s="112"/>
      <c r="T1980" s="122"/>
      <c r="U1980" s="120"/>
      <c r="V1980" s="120"/>
      <c r="W1980" s="119"/>
      <c r="X1980" s="112"/>
      <c r="Y1980" s="112"/>
      <c r="Z1980" s="125"/>
      <c r="AA1980" s="11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4"/>
      <c r="DO1980" s="1"/>
      <c r="DP1980" s="1"/>
      <c r="DQ1980" s="1"/>
      <c r="DR1980" s="1"/>
      <c r="DS1980" s="1"/>
      <c r="DT1980" s="1"/>
    </row>
    <row r="1981" spans="1:124" ht="12.75" x14ac:dyDescent="0.2">
      <c r="A1981" s="111"/>
      <c r="B1981" s="112"/>
      <c r="C1981" s="112"/>
      <c r="D1981" s="113"/>
      <c r="E1981" s="114"/>
      <c r="F1981" s="115"/>
      <c r="G1981" s="116"/>
      <c r="H1981" s="117"/>
      <c r="I1981" s="117"/>
      <c r="J1981" s="118"/>
      <c r="K1981" s="118"/>
      <c r="L1981" s="8"/>
      <c r="M1981" s="119"/>
      <c r="N1981" s="119"/>
      <c r="O1981" s="112"/>
      <c r="P1981" s="112"/>
      <c r="Q1981" s="162"/>
      <c r="R1981" s="30"/>
      <c r="S1981" s="112"/>
      <c r="T1981" s="122"/>
      <c r="U1981" s="120"/>
      <c r="V1981" s="120"/>
      <c r="W1981" s="119"/>
      <c r="X1981" s="112"/>
      <c r="Y1981" s="112"/>
      <c r="Z1981" s="125"/>
      <c r="AA1981" s="11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4"/>
      <c r="DO1981" s="1"/>
      <c r="DP1981" s="1"/>
      <c r="DQ1981" s="1"/>
      <c r="DR1981" s="1"/>
      <c r="DS1981" s="1"/>
      <c r="DT1981" s="1"/>
    </row>
    <row r="1982" spans="1:124" ht="12.75" x14ac:dyDescent="0.2">
      <c r="A1982" s="111"/>
      <c r="B1982" s="112"/>
      <c r="C1982" s="112"/>
      <c r="D1982" s="113"/>
      <c r="E1982" s="114"/>
      <c r="F1982" s="115"/>
      <c r="G1982" s="116"/>
      <c r="H1982" s="117"/>
      <c r="I1982" s="117"/>
      <c r="J1982" s="118"/>
      <c r="K1982" s="118"/>
      <c r="L1982" s="8"/>
      <c r="M1982" s="119"/>
      <c r="N1982" s="119"/>
      <c r="O1982" s="112"/>
      <c r="P1982" s="112"/>
      <c r="Q1982" s="162"/>
      <c r="R1982" s="30"/>
      <c r="S1982" s="112"/>
      <c r="T1982" s="122"/>
      <c r="U1982" s="120"/>
      <c r="V1982" s="120"/>
      <c r="W1982" s="119"/>
      <c r="X1982" s="112"/>
      <c r="Y1982" s="112"/>
      <c r="Z1982" s="125"/>
      <c r="AA1982" s="11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4"/>
      <c r="DO1982" s="1"/>
      <c r="DP1982" s="1"/>
      <c r="DQ1982" s="1"/>
      <c r="DR1982" s="1"/>
      <c r="DS1982" s="1"/>
      <c r="DT1982" s="1"/>
    </row>
    <row r="1983" spans="1:124" ht="12.75" x14ac:dyDescent="0.2">
      <c r="A1983" s="111"/>
      <c r="B1983" s="112"/>
      <c r="C1983" s="112"/>
      <c r="D1983" s="113"/>
      <c r="E1983" s="114"/>
      <c r="F1983" s="115"/>
      <c r="G1983" s="116"/>
      <c r="H1983" s="117"/>
      <c r="I1983" s="117"/>
      <c r="J1983" s="118"/>
      <c r="K1983" s="118"/>
      <c r="L1983" s="8"/>
      <c r="M1983" s="119"/>
      <c r="N1983" s="119"/>
      <c r="O1983" s="112"/>
      <c r="P1983" s="112"/>
      <c r="Q1983" s="162"/>
      <c r="R1983" s="30"/>
      <c r="S1983" s="112"/>
      <c r="T1983" s="122"/>
      <c r="U1983" s="120"/>
      <c r="V1983" s="120"/>
      <c r="W1983" s="119"/>
      <c r="X1983" s="112"/>
      <c r="Y1983" s="112"/>
      <c r="Z1983" s="125"/>
      <c r="AA1983" s="11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4"/>
      <c r="DO1983" s="1"/>
      <c r="DP1983" s="1"/>
      <c r="DQ1983" s="1"/>
      <c r="DR1983" s="1"/>
      <c r="DS1983" s="1"/>
      <c r="DT1983" s="1"/>
    </row>
    <row r="1984" spans="1:124" ht="12.75" x14ac:dyDescent="0.2">
      <c r="A1984" s="111"/>
      <c r="B1984" s="112"/>
      <c r="C1984" s="112"/>
      <c r="D1984" s="113"/>
      <c r="E1984" s="114"/>
      <c r="F1984" s="115"/>
      <c r="G1984" s="116"/>
      <c r="H1984" s="117"/>
      <c r="I1984" s="117"/>
      <c r="J1984" s="118"/>
      <c r="K1984" s="118"/>
      <c r="L1984" s="8"/>
      <c r="M1984" s="119"/>
      <c r="N1984" s="119"/>
      <c r="O1984" s="112"/>
      <c r="P1984" s="112"/>
      <c r="Q1984" s="162"/>
      <c r="R1984" s="30"/>
      <c r="S1984" s="112"/>
      <c r="T1984" s="122"/>
      <c r="U1984" s="120"/>
      <c r="V1984" s="120"/>
      <c r="W1984" s="119"/>
      <c r="X1984" s="112"/>
      <c r="Y1984" s="112"/>
      <c r="Z1984" s="125"/>
      <c r="AA1984" s="11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4"/>
      <c r="DO1984" s="1"/>
      <c r="DP1984" s="1"/>
      <c r="DQ1984" s="1"/>
      <c r="DR1984" s="1"/>
      <c r="DS1984" s="1"/>
      <c r="DT1984" s="1"/>
    </row>
    <row r="1985" spans="1:124" ht="12.75" x14ac:dyDescent="0.2">
      <c r="A1985" s="111"/>
      <c r="B1985" s="112"/>
      <c r="C1985" s="112"/>
      <c r="D1985" s="113"/>
      <c r="E1985" s="114"/>
      <c r="F1985" s="115"/>
      <c r="G1985" s="116"/>
      <c r="H1985" s="117"/>
      <c r="I1985" s="117"/>
      <c r="J1985" s="118"/>
      <c r="K1985" s="118"/>
      <c r="L1985" s="8"/>
      <c r="M1985" s="119"/>
      <c r="N1985" s="119"/>
      <c r="O1985" s="112"/>
      <c r="P1985" s="112"/>
      <c r="Q1985" s="162"/>
      <c r="R1985" s="30"/>
      <c r="S1985" s="112"/>
      <c r="T1985" s="122"/>
      <c r="U1985" s="120"/>
      <c r="V1985" s="120"/>
      <c r="W1985" s="119"/>
      <c r="X1985" s="112"/>
      <c r="Y1985" s="112"/>
      <c r="Z1985" s="125"/>
      <c r="AA1985" s="11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4"/>
      <c r="DO1985" s="1"/>
      <c r="DP1985" s="1"/>
      <c r="DQ1985" s="1"/>
      <c r="DR1985" s="1"/>
      <c r="DS1985" s="1"/>
      <c r="DT1985" s="1"/>
    </row>
    <row r="1986" spans="1:124" ht="12.75" x14ac:dyDescent="0.2">
      <c r="A1986" s="111"/>
      <c r="B1986" s="112"/>
      <c r="C1986" s="112"/>
      <c r="D1986" s="113"/>
      <c r="E1986" s="114"/>
      <c r="F1986" s="115"/>
      <c r="G1986" s="116"/>
      <c r="H1986" s="117"/>
      <c r="I1986" s="117"/>
      <c r="J1986" s="118"/>
      <c r="K1986" s="118"/>
      <c r="L1986" s="8"/>
      <c r="M1986" s="119"/>
      <c r="N1986" s="119"/>
      <c r="O1986" s="112"/>
      <c r="P1986" s="112"/>
      <c r="Q1986" s="162"/>
      <c r="R1986" s="30"/>
      <c r="S1986" s="112"/>
      <c r="T1986" s="122"/>
      <c r="U1986" s="120"/>
      <c r="V1986" s="120"/>
      <c r="W1986" s="119"/>
      <c r="X1986" s="112"/>
      <c r="Y1986" s="112"/>
      <c r="Z1986" s="125"/>
      <c r="AA1986" s="11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4"/>
      <c r="DO1986" s="1"/>
      <c r="DP1986" s="1"/>
      <c r="DQ1986" s="1"/>
      <c r="DR1986" s="1"/>
      <c r="DS1986" s="1"/>
      <c r="DT1986" s="1"/>
    </row>
    <row r="1987" spans="1:124" ht="12.75" x14ac:dyDescent="0.2">
      <c r="A1987" s="111"/>
      <c r="B1987" s="112"/>
      <c r="C1987" s="112"/>
      <c r="D1987" s="113"/>
      <c r="E1987" s="114"/>
      <c r="F1987" s="115"/>
      <c r="G1987" s="116"/>
      <c r="H1987" s="117"/>
      <c r="I1987" s="117"/>
      <c r="J1987" s="118"/>
      <c r="K1987" s="118"/>
      <c r="L1987" s="8"/>
      <c r="M1987" s="119"/>
      <c r="N1987" s="119"/>
      <c r="O1987" s="112"/>
      <c r="P1987" s="112"/>
      <c r="Q1987" s="162"/>
      <c r="R1987" s="30"/>
      <c r="S1987" s="112"/>
      <c r="T1987" s="122"/>
      <c r="U1987" s="120"/>
      <c r="V1987" s="120"/>
      <c r="W1987" s="119"/>
      <c r="X1987" s="112"/>
      <c r="Y1987" s="112"/>
      <c r="Z1987" s="125"/>
      <c r="AA1987" s="11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4"/>
      <c r="DO1987" s="1"/>
      <c r="DP1987" s="1"/>
      <c r="DQ1987" s="1"/>
      <c r="DR1987" s="1"/>
      <c r="DS1987" s="1"/>
      <c r="DT1987" s="1"/>
    </row>
    <row r="1988" spans="1:124" ht="12.75" x14ac:dyDescent="0.2">
      <c r="A1988" s="111"/>
      <c r="B1988" s="112"/>
      <c r="C1988" s="112"/>
      <c r="D1988" s="113"/>
      <c r="E1988" s="114"/>
      <c r="F1988" s="115"/>
      <c r="G1988" s="116"/>
      <c r="H1988" s="117"/>
      <c r="I1988" s="117"/>
      <c r="J1988" s="118"/>
      <c r="K1988" s="118"/>
      <c r="L1988" s="8"/>
      <c r="M1988" s="119"/>
      <c r="N1988" s="119"/>
      <c r="O1988" s="112"/>
      <c r="P1988" s="112"/>
      <c r="Q1988" s="162"/>
      <c r="R1988" s="30"/>
      <c r="S1988" s="112"/>
      <c r="T1988" s="122"/>
      <c r="U1988" s="120"/>
      <c r="V1988" s="120"/>
      <c r="W1988" s="119"/>
      <c r="X1988" s="112"/>
      <c r="Y1988" s="112"/>
      <c r="Z1988" s="125"/>
      <c r="AA1988" s="11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4"/>
      <c r="DO1988" s="1"/>
      <c r="DP1988" s="1"/>
      <c r="DQ1988" s="1"/>
      <c r="DR1988" s="1"/>
      <c r="DS1988" s="1"/>
      <c r="DT1988" s="1"/>
    </row>
    <row r="1989" spans="1:124" ht="12.75" x14ac:dyDescent="0.2">
      <c r="A1989" s="111"/>
      <c r="B1989" s="112"/>
      <c r="C1989" s="112"/>
      <c r="D1989" s="113"/>
      <c r="E1989" s="114"/>
      <c r="F1989" s="115"/>
      <c r="G1989" s="116"/>
      <c r="H1989" s="117"/>
      <c r="I1989" s="117"/>
      <c r="J1989" s="118"/>
      <c r="K1989" s="118"/>
      <c r="L1989" s="8"/>
      <c r="M1989" s="119"/>
      <c r="N1989" s="119"/>
      <c r="O1989" s="112"/>
      <c r="P1989" s="112"/>
      <c r="Q1989" s="162"/>
      <c r="R1989" s="30"/>
      <c r="S1989" s="112"/>
      <c r="T1989" s="122"/>
      <c r="U1989" s="120"/>
      <c r="V1989" s="120"/>
      <c r="W1989" s="119"/>
      <c r="X1989" s="112"/>
      <c r="Y1989" s="112"/>
      <c r="Z1989" s="125"/>
      <c r="AA1989" s="11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4"/>
      <c r="DO1989" s="1"/>
      <c r="DP1989" s="1"/>
      <c r="DQ1989" s="1"/>
      <c r="DR1989" s="1"/>
      <c r="DS1989" s="1"/>
      <c r="DT1989" s="1"/>
    </row>
    <row r="1990" spans="1:124" ht="12.75" x14ac:dyDescent="0.2">
      <c r="A1990" s="111"/>
      <c r="B1990" s="112"/>
      <c r="C1990" s="112"/>
      <c r="D1990" s="113"/>
      <c r="E1990" s="114"/>
      <c r="F1990" s="115"/>
      <c r="G1990" s="116"/>
      <c r="H1990" s="117"/>
      <c r="I1990" s="117"/>
      <c r="J1990" s="118"/>
      <c r="K1990" s="118"/>
      <c r="L1990" s="8"/>
      <c r="M1990" s="119"/>
      <c r="N1990" s="119"/>
      <c r="O1990" s="112"/>
      <c r="P1990" s="112"/>
      <c r="Q1990" s="162"/>
      <c r="R1990" s="30"/>
      <c r="S1990" s="112"/>
      <c r="T1990" s="122"/>
      <c r="U1990" s="120"/>
      <c r="V1990" s="120"/>
      <c r="W1990" s="119"/>
      <c r="X1990" s="112"/>
      <c r="Y1990" s="112"/>
      <c r="Z1990" s="125"/>
      <c r="AA1990" s="11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4"/>
      <c r="DO1990" s="1"/>
      <c r="DP1990" s="1"/>
      <c r="DQ1990" s="1"/>
      <c r="DR1990" s="1"/>
      <c r="DS1990" s="1"/>
      <c r="DT1990" s="1"/>
    </row>
    <row r="1991" spans="1:124" ht="12.75" x14ac:dyDescent="0.2">
      <c r="A1991" s="111"/>
      <c r="B1991" s="112"/>
      <c r="C1991" s="112"/>
      <c r="D1991" s="113"/>
      <c r="E1991" s="114"/>
      <c r="F1991" s="115"/>
      <c r="G1991" s="116"/>
      <c r="H1991" s="117"/>
      <c r="I1991" s="117"/>
      <c r="J1991" s="118"/>
      <c r="K1991" s="118"/>
      <c r="L1991" s="8"/>
      <c r="M1991" s="119"/>
      <c r="N1991" s="119"/>
      <c r="O1991" s="112"/>
      <c r="P1991" s="112"/>
      <c r="Q1991" s="162"/>
      <c r="R1991" s="30"/>
      <c r="S1991" s="112"/>
      <c r="T1991" s="122"/>
      <c r="U1991" s="120"/>
      <c r="V1991" s="120"/>
      <c r="W1991" s="119"/>
      <c r="X1991" s="112"/>
      <c r="Y1991" s="112"/>
      <c r="Z1991" s="125"/>
      <c r="AA1991" s="11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4"/>
      <c r="DO1991" s="1"/>
      <c r="DP1991" s="1"/>
      <c r="DQ1991" s="1"/>
      <c r="DR1991" s="1"/>
      <c r="DS1991" s="1"/>
      <c r="DT1991" s="1"/>
    </row>
    <row r="1992" spans="1:124" ht="12.75" x14ac:dyDescent="0.2">
      <c r="A1992" s="111"/>
      <c r="B1992" s="112"/>
      <c r="C1992" s="112"/>
      <c r="D1992" s="113"/>
      <c r="E1992" s="114"/>
      <c r="F1992" s="115"/>
      <c r="G1992" s="116"/>
      <c r="H1992" s="117"/>
      <c r="I1992" s="117"/>
      <c r="J1992" s="118"/>
      <c r="K1992" s="118"/>
      <c r="L1992" s="8"/>
      <c r="M1992" s="119"/>
      <c r="N1992" s="119"/>
      <c r="O1992" s="112"/>
      <c r="P1992" s="112"/>
      <c r="Q1992" s="162"/>
      <c r="R1992" s="30"/>
      <c r="S1992" s="112"/>
      <c r="T1992" s="122"/>
      <c r="U1992" s="120"/>
      <c r="V1992" s="120"/>
      <c r="W1992" s="119"/>
      <c r="X1992" s="112"/>
      <c r="Y1992" s="112"/>
      <c r="Z1992" s="125"/>
      <c r="AA1992" s="11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4"/>
      <c r="DO1992" s="1"/>
      <c r="DP1992" s="1"/>
      <c r="DQ1992" s="1"/>
      <c r="DR1992" s="1"/>
      <c r="DS1992" s="1"/>
      <c r="DT1992" s="1"/>
    </row>
    <row r="1993" spans="1:124" ht="12.75" x14ac:dyDescent="0.2">
      <c r="A1993" s="111"/>
      <c r="B1993" s="112"/>
      <c r="C1993" s="112"/>
      <c r="D1993" s="113"/>
      <c r="E1993" s="114"/>
      <c r="F1993" s="115"/>
      <c r="G1993" s="116"/>
      <c r="H1993" s="117"/>
      <c r="I1993" s="117"/>
      <c r="J1993" s="118"/>
      <c r="K1993" s="118"/>
      <c r="L1993" s="8"/>
      <c r="M1993" s="119"/>
      <c r="N1993" s="119"/>
      <c r="O1993" s="112"/>
      <c r="P1993" s="112"/>
      <c r="Q1993" s="162"/>
      <c r="R1993" s="30"/>
      <c r="S1993" s="112"/>
      <c r="T1993" s="122"/>
      <c r="U1993" s="120"/>
      <c r="V1993" s="120"/>
      <c r="W1993" s="119"/>
      <c r="X1993" s="112"/>
      <c r="Y1993" s="112"/>
      <c r="Z1993" s="125"/>
      <c r="AA1993" s="11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4"/>
      <c r="DO1993" s="1"/>
      <c r="DP1993" s="1"/>
      <c r="DQ1993" s="1"/>
      <c r="DR1993" s="1"/>
      <c r="DS1993" s="1"/>
      <c r="DT1993" s="1"/>
    </row>
    <row r="1994" spans="1:124" ht="12.75" x14ac:dyDescent="0.2">
      <c r="A1994" s="111"/>
      <c r="B1994" s="112"/>
      <c r="C1994" s="112"/>
      <c r="D1994" s="113"/>
      <c r="E1994" s="114"/>
      <c r="F1994" s="115"/>
      <c r="G1994" s="116"/>
      <c r="H1994" s="117"/>
      <c r="I1994" s="117"/>
      <c r="J1994" s="118"/>
      <c r="K1994" s="118"/>
      <c r="L1994" s="8"/>
      <c r="M1994" s="119"/>
      <c r="N1994" s="119"/>
      <c r="O1994" s="112"/>
      <c r="P1994" s="112"/>
      <c r="Q1994" s="162"/>
      <c r="R1994" s="30"/>
      <c r="S1994" s="112"/>
      <c r="T1994" s="122"/>
      <c r="U1994" s="120"/>
      <c r="V1994" s="120"/>
      <c r="W1994" s="119"/>
      <c r="X1994" s="112"/>
      <c r="Y1994" s="112"/>
      <c r="Z1994" s="125"/>
      <c r="AA1994" s="11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4"/>
      <c r="DO1994" s="1"/>
      <c r="DP1994" s="1"/>
      <c r="DQ1994" s="1"/>
      <c r="DR1994" s="1"/>
      <c r="DS1994" s="1"/>
      <c r="DT1994" s="1"/>
    </row>
    <row r="1995" spans="1:124" ht="12.75" x14ac:dyDescent="0.2">
      <c r="A1995" s="111"/>
      <c r="B1995" s="112"/>
      <c r="C1995" s="112"/>
      <c r="D1995" s="113"/>
      <c r="E1995" s="114"/>
      <c r="F1995" s="115"/>
      <c r="G1995" s="116"/>
      <c r="H1995" s="117"/>
      <c r="I1995" s="117"/>
      <c r="J1995" s="118"/>
      <c r="K1995" s="118"/>
      <c r="L1995" s="8"/>
      <c r="M1995" s="119"/>
      <c r="N1995" s="119"/>
      <c r="O1995" s="112"/>
      <c r="P1995" s="112"/>
      <c r="Q1995" s="162"/>
      <c r="R1995" s="30"/>
      <c r="S1995" s="112"/>
      <c r="T1995" s="122"/>
      <c r="U1995" s="120"/>
      <c r="V1995" s="120"/>
      <c r="W1995" s="119"/>
      <c r="X1995" s="112"/>
      <c r="Y1995" s="112"/>
      <c r="Z1995" s="125"/>
      <c r="AA1995" s="11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4"/>
      <c r="DO1995" s="1"/>
      <c r="DP1995" s="1"/>
      <c r="DQ1995" s="1"/>
      <c r="DR1995" s="1"/>
      <c r="DS1995" s="1"/>
      <c r="DT1995" s="1"/>
    </row>
    <row r="1996" spans="1:124" ht="12.75" x14ac:dyDescent="0.2">
      <c r="A1996" s="111"/>
      <c r="B1996" s="112"/>
      <c r="C1996" s="112"/>
      <c r="D1996" s="113"/>
      <c r="E1996" s="114"/>
      <c r="F1996" s="115"/>
      <c r="G1996" s="116"/>
      <c r="H1996" s="117"/>
      <c r="I1996" s="117"/>
      <c r="J1996" s="118"/>
      <c r="K1996" s="118"/>
      <c r="L1996" s="8"/>
      <c r="M1996" s="119"/>
      <c r="N1996" s="119"/>
      <c r="O1996" s="112"/>
      <c r="P1996" s="112"/>
      <c r="Q1996" s="162"/>
      <c r="R1996" s="30"/>
      <c r="S1996" s="112"/>
      <c r="T1996" s="122"/>
      <c r="U1996" s="120"/>
      <c r="V1996" s="120"/>
      <c r="W1996" s="119"/>
      <c r="X1996" s="112"/>
      <c r="Y1996" s="112"/>
      <c r="Z1996" s="125"/>
      <c r="AA1996" s="11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4"/>
      <c r="DO1996" s="1"/>
      <c r="DP1996" s="1"/>
      <c r="DQ1996" s="1"/>
      <c r="DR1996" s="1"/>
      <c r="DS1996" s="1"/>
      <c r="DT1996" s="1"/>
    </row>
    <row r="1997" spans="1:124" ht="12.75" x14ac:dyDescent="0.2">
      <c r="A1997" s="111"/>
      <c r="B1997" s="112"/>
      <c r="C1997" s="112"/>
      <c r="D1997" s="113"/>
      <c r="E1997" s="114"/>
      <c r="F1997" s="115"/>
      <c r="G1997" s="116"/>
      <c r="H1997" s="117"/>
      <c r="I1997" s="117"/>
      <c r="J1997" s="118"/>
      <c r="K1997" s="118"/>
      <c r="L1997" s="8"/>
      <c r="M1997" s="119"/>
      <c r="N1997" s="119"/>
      <c r="O1997" s="112"/>
      <c r="P1997" s="112"/>
      <c r="Q1997" s="162"/>
      <c r="R1997" s="30"/>
      <c r="S1997" s="112"/>
      <c r="T1997" s="122"/>
      <c r="U1997" s="120"/>
      <c r="V1997" s="120"/>
      <c r="W1997" s="119"/>
      <c r="X1997" s="112"/>
      <c r="Y1997" s="112"/>
      <c r="Z1997" s="125"/>
      <c r="AA1997" s="11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4"/>
      <c r="DO1997" s="1"/>
      <c r="DP1997" s="1"/>
      <c r="DQ1997" s="1"/>
      <c r="DR1997" s="1"/>
      <c r="DS1997" s="1"/>
      <c r="DT1997" s="1"/>
    </row>
    <row r="1998" spans="1:124" ht="12.75" x14ac:dyDescent="0.2">
      <c r="A1998" s="111"/>
      <c r="B1998" s="112"/>
      <c r="C1998" s="112"/>
      <c r="D1998" s="113"/>
      <c r="E1998" s="114"/>
      <c r="F1998" s="115"/>
      <c r="G1998" s="116"/>
      <c r="H1998" s="117"/>
      <c r="I1998" s="117"/>
      <c r="J1998" s="118"/>
      <c r="K1998" s="118"/>
      <c r="L1998" s="8"/>
      <c r="M1998" s="119"/>
      <c r="N1998" s="119"/>
      <c r="O1998" s="112"/>
      <c r="P1998" s="112"/>
      <c r="Q1998" s="162"/>
      <c r="R1998" s="30"/>
      <c r="S1998" s="112"/>
      <c r="T1998" s="122"/>
      <c r="U1998" s="120"/>
      <c r="V1998" s="120"/>
      <c r="W1998" s="119"/>
      <c r="X1998" s="112"/>
      <c r="Y1998" s="112"/>
      <c r="Z1998" s="125"/>
      <c r="AA1998" s="11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4"/>
      <c r="DO1998" s="1"/>
      <c r="DP1998" s="1"/>
      <c r="DQ1998" s="1"/>
      <c r="DR1998" s="1"/>
      <c r="DS1998" s="1"/>
      <c r="DT1998" s="1"/>
    </row>
    <row r="1999" spans="1:124" ht="12.75" x14ac:dyDescent="0.2">
      <c r="A1999" s="111"/>
      <c r="B1999" s="112"/>
      <c r="C1999" s="112"/>
      <c r="D1999" s="113"/>
      <c r="E1999" s="114"/>
      <c r="F1999" s="115"/>
      <c r="G1999" s="116"/>
      <c r="H1999" s="117"/>
      <c r="I1999" s="117"/>
      <c r="J1999" s="118"/>
      <c r="K1999" s="118"/>
      <c r="L1999" s="8"/>
      <c r="M1999" s="119"/>
      <c r="N1999" s="119"/>
      <c r="O1999" s="112"/>
      <c r="P1999" s="112"/>
      <c r="Q1999" s="162"/>
      <c r="R1999" s="30"/>
      <c r="S1999" s="112"/>
      <c r="T1999" s="122"/>
      <c r="U1999" s="120"/>
      <c r="V1999" s="120"/>
      <c r="W1999" s="119"/>
      <c r="X1999" s="112"/>
      <c r="Y1999" s="112"/>
      <c r="Z1999" s="125"/>
      <c r="AA1999" s="11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4"/>
      <c r="DO1999" s="1"/>
      <c r="DP1999" s="1"/>
      <c r="DQ1999" s="1"/>
      <c r="DR1999" s="1"/>
      <c r="DS1999" s="1"/>
      <c r="DT1999" s="1"/>
    </row>
    <row r="2000" spans="1:124" ht="12.75" x14ac:dyDescent="0.2">
      <c r="A2000" s="111"/>
      <c r="B2000" s="112"/>
      <c r="C2000" s="112"/>
      <c r="D2000" s="113"/>
      <c r="E2000" s="114"/>
      <c r="F2000" s="115"/>
      <c r="G2000" s="116"/>
      <c r="H2000" s="117"/>
      <c r="I2000" s="117"/>
      <c r="J2000" s="118"/>
      <c r="K2000" s="118"/>
      <c r="L2000" s="8"/>
      <c r="M2000" s="119"/>
      <c r="N2000" s="119"/>
      <c r="O2000" s="112"/>
      <c r="P2000" s="112"/>
      <c r="Q2000" s="162"/>
      <c r="R2000" s="30"/>
      <c r="S2000" s="112"/>
      <c r="T2000" s="122"/>
      <c r="U2000" s="120"/>
      <c r="V2000" s="120"/>
      <c r="W2000" s="119"/>
      <c r="X2000" s="112"/>
      <c r="Y2000" s="112"/>
      <c r="Z2000" s="125"/>
      <c r="AA2000" s="11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4"/>
      <c r="DO2000" s="1"/>
      <c r="DP2000" s="1"/>
      <c r="DQ2000" s="1"/>
      <c r="DR2000" s="1"/>
      <c r="DS2000" s="1"/>
      <c r="DT2000" s="1"/>
    </row>
    <row r="2001" spans="1:124" ht="12.75" x14ac:dyDescent="0.2">
      <c r="A2001" s="111"/>
      <c r="B2001" s="112"/>
      <c r="C2001" s="112"/>
      <c r="D2001" s="113"/>
      <c r="E2001" s="114"/>
      <c r="F2001" s="115"/>
      <c r="G2001" s="116"/>
      <c r="H2001" s="117"/>
      <c r="I2001" s="117"/>
      <c r="J2001" s="118"/>
      <c r="K2001" s="118"/>
      <c r="L2001" s="8"/>
      <c r="M2001" s="119"/>
      <c r="N2001" s="119"/>
      <c r="O2001" s="112"/>
      <c r="P2001" s="112"/>
      <c r="Q2001" s="162"/>
      <c r="R2001" s="30"/>
      <c r="S2001" s="112"/>
      <c r="T2001" s="122"/>
      <c r="U2001" s="120"/>
      <c r="V2001" s="120"/>
      <c r="W2001" s="119"/>
      <c r="X2001" s="112"/>
      <c r="Y2001" s="112"/>
      <c r="Z2001" s="125"/>
      <c r="AA2001" s="11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4"/>
      <c r="DO2001" s="1"/>
      <c r="DP2001" s="1"/>
      <c r="DQ2001" s="1"/>
      <c r="DR2001" s="1"/>
      <c r="DS2001" s="1"/>
      <c r="DT2001" s="1"/>
    </row>
    <row r="2002" spans="1:124" ht="12.75" x14ac:dyDescent="0.2">
      <c r="A2002" s="111"/>
      <c r="B2002" s="112"/>
      <c r="C2002" s="112"/>
      <c r="D2002" s="113"/>
      <c r="E2002" s="114"/>
      <c r="F2002" s="115"/>
      <c r="G2002" s="116"/>
      <c r="H2002" s="117"/>
      <c r="I2002" s="117"/>
      <c r="J2002" s="118"/>
      <c r="K2002" s="118"/>
      <c r="L2002" s="8"/>
      <c r="M2002" s="119"/>
      <c r="N2002" s="119"/>
      <c r="O2002" s="112"/>
      <c r="P2002" s="112"/>
      <c r="Q2002" s="162"/>
      <c r="R2002" s="30"/>
      <c r="S2002" s="112"/>
      <c r="T2002" s="122"/>
      <c r="U2002" s="120"/>
      <c r="V2002" s="120"/>
      <c r="W2002" s="119"/>
      <c r="X2002" s="112"/>
      <c r="Y2002" s="112"/>
      <c r="Z2002" s="125"/>
      <c r="AA2002" s="11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4"/>
      <c r="DO2002" s="1"/>
      <c r="DP2002" s="1"/>
      <c r="DQ2002" s="1"/>
      <c r="DR2002" s="1"/>
      <c r="DS2002" s="1"/>
      <c r="DT2002" s="1"/>
    </row>
    <row r="2003" spans="1:124" ht="12.75" x14ac:dyDescent="0.2">
      <c r="A2003" s="111"/>
      <c r="B2003" s="112"/>
      <c r="C2003" s="112"/>
      <c r="D2003" s="113"/>
      <c r="E2003" s="114"/>
      <c r="F2003" s="115"/>
      <c r="G2003" s="116"/>
      <c r="H2003" s="117"/>
      <c r="I2003" s="117"/>
      <c r="J2003" s="118"/>
      <c r="K2003" s="118"/>
      <c r="L2003" s="8"/>
      <c r="M2003" s="119"/>
      <c r="N2003" s="119"/>
      <c r="O2003" s="112"/>
      <c r="P2003" s="112"/>
      <c r="Q2003" s="162"/>
      <c r="R2003" s="30"/>
      <c r="S2003" s="112"/>
      <c r="T2003" s="122"/>
      <c r="U2003" s="120"/>
      <c r="V2003" s="120"/>
      <c r="W2003" s="119"/>
      <c r="X2003" s="112"/>
      <c r="Y2003" s="112"/>
      <c r="Z2003" s="125"/>
      <c r="AA2003" s="11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4"/>
      <c r="DO2003" s="1"/>
      <c r="DP2003" s="1"/>
      <c r="DQ2003" s="1"/>
      <c r="DR2003" s="1"/>
      <c r="DS2003" s="1"/>
      <c r="DT2003" s="1"/>
    </row>
    <row r="2004" spans="1:124" ht="12.75" x14ac:dyDescent="0.2">
      <c r="A2004" s="111"/>
      <c r="B2004" s="112"/>
      <c r="C2004" s="112"/>
      <c r="D2004" s="113"/>
      <c r="E2004" s="114"/>
      <c r="F2004" s="115"/>
      <c r="G2004" s="116"/>
      <c r="H2004" s="117"/>
      <c r="I2004" s="117"/>
      <c r="J2004" s="118"/>
      <c r="K2004" s="118"/>
      <c r="L2004" s="8"/>
      <c r="M2004" s="119"/>
      <c r="N2004" s="119"/>
      <c r="O2004" s="112"/>
      <c r="P2004" s="112"/>
      <c r="Q2004" s="162"/>
      <c r="R2004" s="30"/>
      <c r="S2004" s="112"/>
      <c r="T2004" s="122"/>
      <c r="U2004" s="120"/>
      <c r="V2004" s="120"/>
      <c r="W2004" s="119"/>
      <c r="X2004" s="112"/>
      <c r="Y2004" s="112"/>
      <c r="Z2004" s="125"/>
      <c r="AA2004" s="11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4"/>
      <c r="DO2004" s="1"/>
      <c r="DP2004" s="1"/>
      <c r="DQ2004" s="1"/>
      <c r="DR2004" s="1"/>
      <c r="DS2004" s="1"/>
      <c r="DT2004" s="1"/>
    </row>
    <row r="2005" spans="1:124" ht="12.75" x14ac:dyDescent="0.2">
      <c r="A2005" s="111"/>
      <c r="B2005" s="112"/>
      <c r="C2005" s="112"/>
      <c r="D2005" s="113"/>
      <c r="E2005" s="114"/>
      <c r="F2005" s="115"/>
      <c r="G2005" s="116"/>
      <c r="H2005" s="117"/>
      <c r="I2005" s="117"/>
      <c r="J2005" s="118"/>
      <c r="K2005" s="118"/>
      <c r="L2005" s="8"/>
      <c r="M2005" s="119"/>
      <c r="N2005" s="119"/>
      <c r="O2005" s="112"/>
      <c r="P2005" s="112"/>
      <c r="Q2005" s="162"/>
      <c r="R2005" s="30"/>
      <c r="S2005" s="112"/>
      <c r="T2005" s="122"/>
      <c r="U2005" s="120"/>
      <c r="V2005" s="120"/>
      <c r="W2005" s="119"/>
      <c r="X2005" s="112"/>
      <c r="Y2005" s="112"/>
      <c r="Z2005" s="125"/>
      <c r="AA2005" s="11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4"/>
      <c r="DO2005" s="1"/>
      <c r="DP2005" s="1"/>
      <c r="DQ2005" s="1"/>
      <c r="DR2005" s="1"/>
      <c r="DS2005" s="1"/>
      <c r="DT2005" s="1"/>
    </row>
    <row r="2006" spans="1:124" ht="12.75" x14ac:dyDescent="0.2">
      <c r="A2006" s="111"/>
      <c r="B2006" s="112"/>
      <c r="C2006" s="112"/>
      <c r="D2006" s="113"/>
      <c r="E2006" s="114"/>
      <c r="F2006" s="115"/>
      <c r="G2006" s="116"/>
      <c r="H2006" s="117"/>
      <c r="I2006" s="117"/>
      <c r="J2006" s="118"/>
      <c r="K2006" s="118"/>
      <c r="L2006" s="8"/>
      <c r="M2006" s="119"/>
      <c r="N2006" s="119"/>
      <c r="O2006" s="112"/>
      <c r="P2006" s="112"/>
      <c r="Q2006" s="162"/>
      <c r="R2006" s="30"/>
      <c r="S2006" s="112"/>
      <c r="T2006" s="122"/>
      <c r="U2006" s="120"/>
      <c r="V2006" s="120"/>
      <c r="W2006" s="119"/>
      <c r="X2006" s="112"/>
      <c r="Y2006" s="112"/>
      <c r="Z2006" s="125"/>
      <c r="AA2006" s="11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4"/>
      <c r="DO2006" s="1"/>
      <c r="DP2006" s="1"/>
      <c r="DQ2006" s="1"/>
      <c r="DR2006" s="1"/>
      <c r="DS2006" s="1"/>
      <c r="DT2006" s="1"/>
    </row>
    <row r="2007" spans="1:124" ht="12.75" x14ac:dyDescent="0.2">
      <c r="A2007" s="111"/>
      <c r="B2007" s="112"/>
      <c r="C2007" s="112"/>
      <c r="D2007" s="113"/>
      <c r="E2007" s="114"/>
      <c r="F2007" s="115"/>
      <c r="G2007" s="116"/>
      <c r="H2007" s="117"/>
      <c r="I2007" s="117"/>
      <c r="J2007" s="118"/>
      <c r="K2007" s="118"/>
      <c r="L2007" s="8"/>
      <c r="M2007" s="119"/>
      <c r="N2007" s="119"/>
      <c r="O2007" s="112"/>
      <c r="P2007" s="112"/>
      <c r="Q2007" s="162"/>
      <c r="R2007" s="30"/>
      <c r="S2007" s="112"/>
      <c r="T2007" s="122"/>
      <c r="U2007" s="120"/>
      <c r="V2007" s="120"/>
      <c r="W2007" s="119"/>
      <c r="X2007" s="112"/>
      <c r="Y2007" s="112"/>
      <c r="Z2007" s="125"/>
      <c r="AA2007" s="11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4"/>
      <c r="DO2007" s="1"/>
      <c r="DP2007" s="1"/>
      <c r="DQ2007" s="1"/>
      <c r="DR2007" s="1"/>
      <c r="DS2007" s="1"/>
      <c r="DT2007" s="1"/>
    </row>
    <row r="2008" spans="1:124" ht="12.75" x14ac:dyDescent="0.2">
      <c r="A2008" s="111"/>
      <c r="B2008" s="112"/>
      <c r="C2008" s="112"/>
      <c r="D2008" s="113"/>
      <c r="E2008" s="114"/>
      <c r="F2008" s="115"/>
      <c r="G2008" s="116"/>
      <c r="H2008" s="117"/>
      <c r="I2008" s="117"/>
      <c r="J2008" s="118"/>
      <c r="K2008" s="118"/>
      <c r="L2008" s="8"/>
      <c r="M2008" s="119"/>
      <c r="N2008" s="119"/>
      <c r="O2008" s="112"/>
      <c r="P2008" s="112"/>
      <c r="Q2008" s="162"/>
      <c r="R2008" s="30"/>
      <c r="S2008" s="112"/>
      <c r="T2008" s="122"/>
      <c r="U2008" s="120"/>
      <c r="V2008" s="120"/>
      <c r="W2008" s="119"/>
      <c r="X2008" s="112"/>
      <c r="Y2008" s="112"/>
      <c r="Z2008" s="125"/>
      <c r="AA2008" s="11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4"/>
      <c r="DO2008" s="1"/>
      <c r="DP2008" s="1"/>
      <c r="DQ2008" s="1"/>
      <c r="DR2008" s="1"/>
      <c r="DS2008" s="1"/>
      <c r="DT2008" s="1"/>
    </row>
    <row r="2009" spans="1:124" ht="12.75" x14ac:dyDescent="0.2">
      <c r="A2009" s="111"/>
      <c r="B2009" s="112"/>
      <c r="C2009" s="112"/>
      <c r="D2009" s="113"/>
      <c r="E2009" s="114"/>
      <c r="F2009" s="115"/>
      <c r="G2009" s="116"/>
      <c r="H2009" s="117"/>
      <c r="I2009" s="117"/>
      <c r="J2009" s="118"/>
      <c r="K2009" s="118"/>
      <c r="L2009" s="8"/>
      <c r="M2009" s="119"/>
      <c r="N2009" s="119"/>
      <c r="O2009" s="112"/>
      <c r="P2009" s="112"/>
      <c r="Q2009" s="162"/>
      <c r="R2009" s="30"/>
      <c r="S2009" s="112"/>
      <c r="T2009" s="122"/>
      <c r="U2009" s="120"/>
      <c r="V2009" s="120"/>
      <c r="W2009" s="119"/>
      <c r="X2009" s="112"/>
      <c r="Y2009" s="112"/>
      <c r="Z2009" s="125"/>
      <c r="AA2009" s="11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4"/>
      <c r="DO2009" s="1"/>
      <c r="DP2009" s="1"/>
      <c r="DQ2009" s="1"/>
      <c r="DR2009" s="1"/>
      <c r="DS2009" s="1"/>
      <c r="DT2009" s="1"/>
    </row>
    <row r="2010" spans="1:124" ht="12.75" x14ac:dyDescent="0.2">
      <c r="A2010" s="111"/>
      <c r="B2010" s="112"/>
      <c r="C2010" s="112"/>
      <c r="D2010" s="113"/>
      <c r="E2010" s="114"/>
      <c r="F2010" s="115"/>
      <c r="G2010" s="116"/>
      <c r="H2010" s="117"/>
      <c r="I2010" s="117"/>
      <c r="J2010" s="118"/>
      <c r="K2010" s="118"/>
      <c r="L2010" s="8"/>
      <c r="M2010" s="119"/>
      <c r="N2010" s="119"/>
      <c r="O2010" s="112"/>
      <c r="P2010" s="112"/>
      <c r="Q2010" s="162"/>
      <c r="R2010" s="30"/>
      <c r="S2010" s="112"/>
      <c r="T2010" s="122"/>
      <c r="U2010" s="120"/>
      <c r="V2010" s="120"/>
      <c r="W2010" s="119"/>
      <c r="X2010" s="112"/>
      <c r="Y2010" s="112"/>
      <c r="Z2010" s="125"/>
      <c r="AA2010" s="11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4"/>
      <c r="DO2010" s="1"/>
      <c r="DP2010" s="1"/>
      <c r="DQ2010" s="1"/>
      <c r="DR2010" s="1"/>
      <c r="DS2010" s="1"/>
      <c r="DT2010" s="1"/>
    </row>
    <row r="2011" spans="1:124" ht="12.75" x14ac:dyDescent="0.2">
      <c r="A2011" s="111"/>
      <c r="B2011" s="112"/>
      <c r="C2011" s="112"/>
      <c r="D2011" s="113"/>
      <c r="E2011" s="114"/>
      <c r="F2011" s="115"/>
      <c r="G2011" s="116"/>
      <c r="H2011" s="117"/>
      <c r="I2011" s="117"/>
      <c r="J2011" s="118"/>
      <c r="K2011" s="118"/>
      <c r="L2011" s="8"/>
      <c r="M2011" s="119"/>
      <c r="N2011" s="119"/>
      <c r="O2011" s="112"/>
      <c r="P2011" s="112"/>
      <c r="Q2011" s="162"/>
      <c r="R2011" s="30"/>
      <c r="S2011" s="112"/>
      <c r="T2011" s="122"/>
      <c r="U2011" s="120"/>
      <c r="V2011" s="120"/>
      <c r="W2011" s="119"/>
      <c r="X2011" s="112"/>
      <c r="Y2011" s="112"/>
      <c r="Z2011" s="125"/>
      <c r="AA2011" s="11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4"/>
      <c r="DO2011" s="1"/>
      <c r="DP2011" s="1"/>
      <c r="DQ2011" s="1"/>
      <c r="DR2011" s="1"/>
      <c r="DS2011" s="1"/>
      <c r="DT2011" s="1"/>
    </row>
    <row r="2012" spans="1:124" ht="12.75" x14ac:dyDescent="0.2">
      <c r="A2012" s="111"/>
      <c r="B2012" s="112"/>
      <c r="C2012" s="112"/>
      <c r="D2012" s="113"/>
      <c r="E2012" s="114"/>
      <c r="F2012" s="115"/>
      <c r="G2012" s="116"/>
      <c r="H2012" s="117"/>
      <c r="I2012" s="117"/>
      <c r="J2012" s="118"/>
      <c r="K2012" s="118"/>
      <c r="L2012" s="8"/>
      <c r="M2012" s="119"/>
      <c r="N2012" s="119"/>
      <c r="O2012" s="112"/>
      <c r="P2012" s="112"/>
      <c r="Q2012" s="162"/>
      <c r="R2012" s="30"/>
      <c r="S2012" s="112"/>
      <c r="T2012" s="122"/>
      <c r="U2012" s="120"/>
      <c r="V2012" s="120"/>
      <c r="W2012" s="119"/>
      <c r="X2012" s="112"/>
      <c r="Y2012" s="112"/>
      <c r="Z2012" s="125"/>
      <c r="AA2012" s="11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4"/>
      <c r="DO2012" s="1"/>
      <c r="DP2012" s="1"/>
      <c r="DQ2012" s="1"/>
      <c r="DR2012" s="1"/>
      <c r="DS2012" s="1"/>
      <c r="DT2012" s="1"/>
    </row>
    <row r="2013" spans="1:124" ht="12.75" x14ac:dyDescent="0.2">
      <c r="A2013" s="111"/>
      <c r="B2013" s="112"/>
      <c r="C2013" s="112"/>
      <c r="D2013" s="113"/>
      <c r="E2013" s="114"/>
      <c r="F2013" s="115"/>
      <c r="G2013" s="116"/>
      <c r="H2013" s="117"/>
      <c r="I2013" s="117"/>
      <c r="J2013" s="118"/>
      <c r="K2013" s="118"/>
      <c r="L2013" s="8"/>
      <c r="M2013" s="119"/>
      <c r="N2013" s="119"/>
      <c r="O2013" s="112"/>
      <c r="P2013" s="112"/>
      <c r="Q2013" s="162"/>
      <c r="R2013" s="30"/>
      <c r="S2013" s="112"/>
      <c r="T2013" s="122"/>
      <c r="U2013" s="120"/>
      <c r="V2013" s="120"/>
      <c r="W2013" s="119"/>
      <c r="X2013" s="112"/>
      <c r="Y2013" s="112"/>
      <c r="Z2013" s="125"/>
      <c r="AA2013" s="11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4"/>
      <c r="DO2013" s="1"/>
      <c r="DP2013" s="1"/>
      <c r="DQ2013" s="1"/>
      <c r="DR2013" s="1"/>
      <c r="DS2013" s="1"/>
      <c r="DT2013" s="1"/>
    </row>
    <row r="2014" spans="1:124" ht="12.75" x14ac:dyDescent="0.2">
      <c r="A2014" s="111"/>
      <c r="B2014" s="112"/>
      <c r="C2014" s="112"/>
      <c r="D2014" s="113"/>
      <c r="E2014" s="114"/>
      <c r="F2014" s="115"/>
      <c r="G2014" s="116"/>
      <c r="H2014" s="117"/>
      <c r="I2014" s="117"/>
      <c r="J2014" s="118"/>
      <c r="K2014" s="118"/>
      <c r="L2014" s="8"/>
      <c r="M2014" s="119"/>
      <c r="N2014" s="119"/>
      <c r="O2014" s="112"/>
      <c r="P2014" s="112"/>
      <c r="Q2014" s="162"/>
      <c r="R2014" s="30"/>
      <c r="S2014" s="112"/>
      <c r="T2014" s="122"/>
      <c r="U2014" s="120"/>
      <c r="V2014" s="120"/>
      <c r="W2014" s="119"/>
      <c r="X2014" s="112"/>
      <c r="Y2014" s="112"/>
      <c r="Z2014" s="125"/>
      <c r="AA2014" s="11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4"/>
      <c r="DO2014" s="1"/>
      <c r="DP2014" s="1"/>
      <c r="DQ2014" s="1"/>
      <c r="DR2014" s="1"/>
      <c r="DS2014" s="1"/>
      <c r="DT2014" s="1"/>
    </row>
    <row r="2015" spans="1:124" ht="12.75" x14ac:dyDescent="0.2">
      <c r="A2015" s="111"/>
      <c r="B2015" s="112"/>
      <c r="C2015" s="112"/>
      <c r="D2015" s="113"/>
      <c r="E2015" s="114"/>
      <c r="F2015" s="115"/>
      <c r="G2015" s="116"/>
      <c r="H2015" s="117"/>
      <c r="I2015" s="117"/>
      <c r="J2015" s="118"/>
      <c r="K2015" s="118"/>
      <c r="L2015" s="8"/>
      <c r="M2015" s="119"/>
      <c r="N2015" s="119"/>
      <c r="O2015" s="112"/>
      <c r="P2015" s="112"/>
      <c r="Q2015" s="162"/>
      <c r="R2015" s="30"/>
      <c r="S2015" s="112"/>
      <c r="T2015" s="122"/>
      <c r="U2015" s="120"/>
      <c r="V2015" s="120"/>
      <c r="W2015" s="119"/>
      <c r="X2015" s="112"/>
      <c r="Y2015" s="112"/>
      <c r="Z2015" s="125"/>
      <c r="AA2015" s="11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4"/>
      <c r="DO2015" s="1"/>
      <c r="DP2015" s="1"/>
      <c r="DQ2015" s="1"/>
      <c r="DR2015" s="1"/>
      <c r="DS2015" s="1"/>
      <c r="DT2015" s="1"/>
    </row>
    <row r="2016" spans="1:124" ht="12.75" x14ac:dyDescent="0.2">
      <c r="A2016" s="111"/>
      <c r="B2016" s="112"/>
      <c r="C2016" s="112"/>
      <c r="D2016" s="113"/>
      <c r="E2016" s="114"/>
      <c r="F2016" s="115"/>
      <c r="G2016" s="116"/>
      <c r="H2016" s="117"/>
      <c r="I2016" s="117"/>
      <c r="J2016" s="118"/>
      <c r="K2016" s="118"/>
      <c r="L2016" s="8"/>
      <c r="M2016" s="119"/>
      <c r="N2016" s="119"/>
      <c r="O2016" s="112"/>
      <c r="P2016" s="112"/>
      <c r="Q2016" s="162"/>
      <c r="R2016" s="30"/>
      <c r="S2016" s="112"/>
      <c r="T2016" s="122"/>
      <c r="U2016" s="120"/>
      <c r="V2016" s="120"/>
      <c r="W2016" s="119"/>
      <c r="X2016" s="112"/>
      <c r="Y2016" s="112"/>
      <c r="Z2016" s="125"/>
      <c r="AA2016" s="11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4"/>
      <c r="DO2016" s="1"/>
      <c r="DP2016" s="1"/>
      <c r="DQ2016" s="1"/>
      <c r="DR2016" s="1"/>
      <c r="DS2016" s="1"/>
      <c r="DT2016" s="1"/>
    </row>
    <row r="2017" spans="1:124" ht="12.75" x14ac:dyDescent="0.2">
      <c r="A2017" s="111"/>
      <c r="B2017" s="112"/>
      <c r="C2017" s="112"/>
      <c r="D2017" s="113"/>
      <c r="E2017" s="114"/>
      <c r="F2017" s="115"/>
      <c r="G2017" s="116"/>
      <c r="H2017" s="117"/>
      <c r="I2017" s="117"/>
      <c r="J2017" s="118"/>
      <c r="K2017" s="118"/>
      <c r="L2017" s="8"/>
      <c r="M2017" s="119"/>
      <c r="N2017" s="119"/>
      <c r="O2017" s="112"/>
      <c r="P2017" s="112"/>
      <c r="Q2017" s="162"/>
      <c r="R2017" s="30"/>
      <c r="S2017" s="112"/>
      <c r="T2017" s="122"/>
      <c r="U2017" s="120"/>
      <c r="V2017" s="120"/>
      <c r="W2017" s="119"/>
      <c r="X2017" s="112"/>
      <c r="Y2017" s="112"/>
      <c r="Z2017" s="125"/>
      <c r="AA2017" s="11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4"/>
      <c r="DO2017" s="1"/>
      <c r="DP2017" s="1"/>
      <c r="DQ2017" s="1"/>
      <c r="DR2017" s="1"/>
      <c r="DS2017" s="1"/>
      <c r="DT2017" s="1"/>
    </row>
    <row r="2018" spans="1:124" ht="12.75" x14ac:dyDescent="0.2">
      <c r="A2018" s="111"/>
      <c r="B2018" s="112"/>
      <c r="C2018" s="112"/>
      <c r="D2018" s="113"/>
      <c r="E2018" s="114"/>
      <c r="F2018" s="115"/>
      <c r="G2018" s="116"/>
      <c r="H2018" s="117"/>
      <c r="I2018" s="117"/>
      <c r="J2018" s="118"/>
      <c r="K2018" s="118"/>
      <c r="L2018" s="8"/>
      <c r="M2018" s="119"/>
      <c r="N2018" s="119"/>
      <c r="O2018" s="112"/>
      <c r="P2018" s="112"/>
      <c r="Q2018" s="162"/>
      <c r="R2018" s="30"/>
      <c r="S2018" s="112"/>
      <c r="T2018" s="122"/>
      <c r="U2018" s="120"/>
      <c r="V2018" s="120"/>
      <c r="W2018" s="119"/>
      <c r="X2018" s="112"/>
      <c r="Y2018" s="112"/>
      <c r="Z2018" s="125"/>
      <c r="AA2018" s="11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4"/>
      <c r="DO2018" s="1"/>
      <c r="DP2018" s="1"/>
      <c r="DQ2018" s="1"/>
      <c r="DR2018" s="1"/>
      <c r="DS2018" s="1"/>
      <c r="DT2018" s="1"/>
    </row>
    <row r="2019" spans="1:124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4"/>
      <c r="DO2019" s="1"/>
      <c r="DP2019" s="1"/>
      <c r="DQ2019" s="1"/>
      <c r="DR2019" s="1"/>
      <c r="DS2019" s="1"/>
      <c r="DT2019" s="1"/>
    </row>
    <row r="2020" spans="1:124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4"/>
      <c r="DO2020" s="1"/>
      <c r="DP2020" s="1"/>
      <c r="DQ2020" s="1"/>
      <c r="DR2020" s="1"/>
      <c r="DS2020" s="1"/>
      <c r="DT2020" s="1"/>
    </row>
    <row r="2021" spans="1:124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4"/>
      <c r="DO2021" s="1"/>
      <c r="DP2021" s="1"/>
      <c r="DQ2021" s="1"/>
      <c r="DR2021" s="1"/>
      <c r="DS2021" s="1"/>
      <c r="DT2021" s="1"/>
    </row>
    <row r="2022" spans="1:124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4"/>
      <c r="DO2022" s="1"/>
      <c r="DP2022" s="1"/>
      <c r="DQ2022" s="1"/>
      <c r="DR2022" s="1"/>
      <c r="DS2022" s="1"/>
      <c r="DT2022" s="1"/>
    </row>
    <row r="2023" spans="1:124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4"/>
      <c r="DO2023" s="1"/>
      <c r="DP2023" s="1"/>
      <c r="DQ2023" s="1"/>
      <c r="DR2023" s="1"/>
      <c r="DS2023" s="1"/>
      <c r="DT2023" s="1"/>
    </row>
    <row r="2024" spans="1:124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4"/>
      <c r="DO2024" s="1"/>
      <c r="DP2024" s="1"/>
      <c r="DQ2024" s="1"/>
      <c r="DR2024" s="1"/>
      <c r="DS2024" s="1"/>
      <c r="DT2024" s="1"/>
    </row>
    <row r="2025" spans="1:124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4"/>
      <c r="DO2025" s="1"/>
      <c r="DP2025" s="1"/>
      <c r="DQ2025" s="1"/>
      <c r="DR2025" s="1"/>
      <c r="DS2025" s="1"/>
      <c r="DT2025" s="1"/>
    </row>
    <row r="2026" spans="1:124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4"/>
      <c r="DO2026" s="1"/>
      <c r="DP2026" s="1"/>
      <c r="DQ2026" s="1"/>
      <c r="DR2026" s="1"/>
      <c r="DS2026" s="1"/>
      <c r="DT2026" s="1"/>
    </row>
    <row r="2027" spans="1:124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4"/>
      <c r="DO2027" s="1"/>
      <c r="DP2027" s="1"/>
      <c r="DQ2027" s="1"/>
      <c r="DR2027" s="1"/>
      <c r="DS2027" s="1"/>
      <c r="DT2027" s="1"/>
    </row>
    <row r="2028" spans="1:124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4"/>
      <c r="DO2028" s="1"/>
      <c r="DP2028" s="1"/>
      <c r="DQ2028" s="1"/>
      <c r="DR2028" s="1"/>
      <c r="DS2028" s="1"/>
      <c r="DT2028" s="1"/>
    </row>
    <row r="2029" spans="1:124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4"/>
      <c r="DO2029" s="1"/>
      <c r="DP2029" s="1"/>
      <c r="DQ2029" s="1"/>
      <c r="DR2029" s="1"/>
      <c r="DS2029" s="1"/>
      <c r="DT2029" s="1"/>
    </row>
    <row r="2030" spans="1:124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4"/>
      <c r="DO2030" s="1"/>
      <c r="DP2030" s="1"/>
      <c r="DQ2030" s="1"/>
      <c r="DR2030" s="1"/>
      <c r="DS2030" s="1"/>
      <c r="DT2030" s="1"/>
    </row>
    <row r="2031" spans="1:124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4"/>
      <c r="DO2031" s="1"/>
      <c r="DP2031" s="1"/>
      <c r="DQ2031" s="1"/>
      <c r="DR2031" s="1"/>
      <c r="DS2031" s="1"/>
      <c r="DT2031" s="1"/>
    </row>
    <row r="2032" spans="1:124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4"/>
      <c r="DO2032" s="1"/>
      <c r="DP2032" s="1"/>
      <c r="DQ2032" s="1"/>
      <c r="DR2032" s="1"/>
      <c r="DS2032" s="1"/>
      <c r="DT2032" s="1"/>
    </row>
    <row r="2033" spans="1:124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4"/>
      <c r="DO2033" s="1"/>
      <c r="DP2033" s="1"/>
      <c r="DQ2033" s="1"/>
      <c r="DR2033" s="1"/>
      <c r="DS2033" s="1"/>
      <c r="DT2033" s="1"/>
    </row>
    <row r="2034" spans="1:124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4"/>
      <c r="DO2034" s="1"/>
      <c r="DP2034" s="1"/>
      <c r="DQ2034" s="1"/>
      <c r="DR2034" s="1"/>
      <c r="DS2034" s="1"/>
      <c r="DT2034" s="1"/>
    </row>
    <row r="2035" spans="1:124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4"/>
      <c r="DO2035" s="1"/>
      <c r="DP2035" s="1"/>
      <c r="DQ2035" s="1"/>
      <c r="DR2035" s="1"/>
      <c r="DS2035" s="1"/>
      <c r="DT2035" s="1"/>
    </row>
    <row r="2036" spans="1:124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4"/>
      <c r="DO2036" s="1"/>
      <c r="DP2036" s="1"/>
      <c r="DQ2036" s="1"/>
      <c r="DR2036" s="1"/>
      <c r="DS2036" s="1"/>
      <c r="DT2036" s="1"/>
    </row>
    <row r="2037" spans="1:124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4"/>
      <c r="DO2037" s="1"/>
      <c r="DP2037" s="1"/>
      <c r="DQ2037" s="1"/>
      <c r="DR2037" s="1"/>
      <c r="DS2037" s="1"/>
      <c r="DT2037" s="1"/>
    </row>
    <row r="2038" spans="1:124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4"/>
      <c r="DO2038" s="1"/>
      <c r="DP2038" s="1"/>
      <c r="DQ2038" s="1"/>
      <c r="DR2038" s="1"/>
      <c r="DS2038" s="1"/>
      <c r="DT2038" s="1"/>
    </row>
    <row r="2039" spans="1:124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4"/>
      <c r="DO2039" s="1"/>
      <c r="DP2039" s="1"/>
      <c r="DQ2039" s="1"/>
      <c r="DR2039" s="1"/>
      <c r="DS2039" s="1"/>
      <c r="DT2039" s="1"/>
    </row>
    <row r="2040" spans="1:124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4"/>
      <c r="DO2040" s="1"/>
      <c r="DP2040" s="1"/>
      <c r="DQ2040" s="1"/>
      <c r="DR2040" s="1"/>
      <c r="DS2040" s="1"/>
      <c r="DT2040" s="1"/>
    </row>
    <row r="2041" spans="1:124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4"/>
      <c r="DO2041" s="1"/>
      <c r="DP2041" s="1"/>
      <c r="DQ2041" s="1"/>
      <c r="DR2041" s="1"/>
      <c r="DS2041" s="1"/>
      <c r="DT2041" s="1"/>
    </row>
    <row r="2042" spans="1:124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4"/>
      <c r="DO2042" s="1"/>
      <c r="DP2042" s="1"/>
      <c r="DQ2042" s="1"/>
      <c r="DR2042" s="1"/>
      <c r="DS2042" s="1"/>
      <c r="DT2042" s="1"/>
    </row>
    <row r="2043" spans="1:124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4"/>
      <c r="DO2043" s="1"/>
      <c r="DP2043" s="1"/>
      <c r="DQ2043" s="1"/>
      <c r="DR2043" s="1"/>
      <c r="DS2043" s="1"/>
      <c r="DT2043" s="1"/>
    </row>
    <row r="2044" spans="1:124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4"/>
      <c r="DO2044" s="1"/>
      <c r="DP2044" s="1"/>
      <c r="DQ2044" s="1"/>
      <c r="DR2044" s="1"/>
      <c r="DS2044" s="1"/>
      <c r="DT2044" s="1"/>
    </row>
    <row r="2045" spans="1:124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4"/>
      <c r="DO2045" s="1"/>
      <c r="DP2045" s="1"/>
      <c r="DQ2045" s="1"/>
      <c r="DR2045" s="1"/>
      <c r="DS2045" s="1"/>
      <c r="DT2045" s="1"/>
    </row>
    <row r="2046" spans="1:124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4"/>
      <c r="DO2046" s="1"/>
      <c r="DP2046" s="1"/>
      <c r="DQ2046" s="1"/>
      <c r="DR2046" s="1"/>
      <c r="DS2046" s="1"/>
      <c r="DT2046" s="1"/>
    </row>
    <row r="2047" spans="1:124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4"/>
      <c r="DO2047" s="1"/>
      <c r="DP2047" s="1"/>
      <c r="DQ2047" s="1"/>
      <c r="DR2047" s="1"/>
      <c r="DS2047" s="1"/>
      <c r="DT2047" s="1"/>
    </row>
    <row r="2048" spans="1:124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4"/>
      <c r="DO2048" s="1"/>
      <c r="DP2048" s="1"/>
      <c r="DQ2048" s="1"/>
      <c r="DR2048" s="1"/>
      <c r="DS2048" s="1"/>
      <c r="DT2048" s="1"/>
    </row>
    <row r="2049" spans="1:124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4"/>
      <c r="DO2049" s="1"/>
      <c r="DP2049" s="1"/>
      <c r="DQ2049" s="1"/>
      <c r="DR2049" s="1"/>
      <c r="DS2049" s="1"/>
      <c r="DT2049" s="1"/>
    </row>
    <row r="2050" spans="1:124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4"/>
      <c r="DO2050" s="1"/>
      <c r="DP2050" s="1"/>
      <c r="DQ2050" s="1"/>
      <c r="DR2050" s="1"/>
      <c r="DS2050" s="1"/>
      <c r="DT2050" s="1"/>
    </row>
    <row r="2051" spans="1:124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4"/>
      <c r="DO2051" s="1"/>
      <c r="DP2051" s="1"/>
      <c r="DQ2051" s="1"/>
      <c r="DR2051" s="1"/>
      <c r="DS2051" s="1"/>
      <c r="DT2051" s="1"/>
    </row>
    <row r="2052" spans="1:124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4"/>
      <c r="DO2052" s="1"/>
      <c r="DP2052" s="1"/>
      <c r="DQ2052" s="1"/>
      <c r="DR2052" s="1"/>
      <c r="DS2052" s="1"/>
      <c r="DT2052" s="1"/>
    </row>
    <row r="2053" spans="1:124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4"/>
      <c r="DO2053" s="1"/>
      <c r="DP2053" s="1"/>
      <c r="DQ2053" s="1"/>
      <c r="DR2053" s="1"/>
      <c r="DS2053" s="1"/>
      <c r="DT2053" s="1"/>
    </row>
    <row r="2054" spans="1:124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4"/>
      <c r="DO2054" s="1"/>
      <c r="DP2054" s="1"/>
      <c r="DQ2054" s="1"/>
      <c r="DR2054" s="1"/>
      <c r="DS2054" s="1"/>
      <c r="DT2054" s="1"/>
    </row>
    <row r="2055" spans="1:124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4"/>
      <c r="DO2055" s="1"/>
      <c r="DP2055" s="1"/>
      <c r="DQ2055" s="1"/>
      <c r="DR2055" s="1"/>
      <c r="DS2055" s="1"/>
      <c r="DT2055" s="1"/>
    </row>
    <row r="2056" spans="1:124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4"/>
      <c r="DO2056" s="1"/>
      <c r="DP2056" s="1"/>
      <c r="DQ2056" s="1"/>
      <c r="DR2056" s="1"/>
      <c r="DS2056" s="1"/>
      <c r="DT2056" s="1"/>
    </row>
    <row r="2057" spans="1:124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4"/>
      <c r="DO2057" s="1"/>
      <c r="DP2057" s="1"/>
      <c r="DQ2057" s="1"/>
      <c r="DR2057" s="1"/>
      <c r="DS2057" s="1"/>
      <c r="DT2057" s="1"/>
    </row>
    <row r="2058" spans="1:124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4"/>
      <c r="DO2058" s="1"/>
      <c r="DP2058" s="1"/>
      <c r="DQ2058" s="1"/>
      <c r="DR2058" s="1"/>
      <c r="DS2058" s="1"/>
      <c r="DT2058" s="1"/>
    </row>
    <row r="2059" spans="1:124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4"/>
      <c r="DO2059" s="1"/>
      <c r="DP2059" s="1"/>
      <c r="DQ2059" s="1"/>
      <c r="DR2059" s="1"/>
      <c r="DS2059" s="1"/>
      <c r="DT2059" s="1"/>
    </row>
    <row r="2060" spans="1:124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4"/>
      <c r="DO2060" s="1"/>
      <c r="DP2060" s="1"/>
      <c r="DQ2060" s="1"/>
      <c r="DR2060" s="1"/>
      <c r="DS2060" s="1"/>
      <c r="DT2060" s="1"/>
    </row>
    <row r="2061" spans="1:124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4"/>
      <c r="DO2061" s="1"/>
      <c r="DP2061" s="1"/>
      <c r="DQ2061" s="1"/>
      <c r="DR2061" s="1"/>
      <c r="DS2061" s="1"/>
      <c r="DT2061" s="1"/>
    </row>
    <row r="2062" spans="1:124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4"/>
      <c r="DO2062" s="1"/>
      <c r="DP2062" s="1"/>
      <c r="DQ2062" s="1"/>
      <c r="DR2062" s="1"/>
      <c r="DS2062" s="1"/>
      <c r="DT2062" s="1"/>
    </row>
    <row r="2063" spans="1:124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4"/>
      <c r="DO2063" s="1"/>
      <c r="DP2063" s="1"/>
      <c r="DQ2063" s="1"/>
      <c r="DR2063" s="1"/>
      <c r="DS2063" s="1"/>
      <c r="DT2063" s="1"/>
    </row>
    <row r="2064" spans="1:124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4"/>
      <c r="DO2064" s="1"/>
      <c r="DP2064" s="1"/>
      <c r="DQ2064" s="1"/>
      <c r="DR2064" s="1"/>
      <c r="DS2064" s="1"/>
      <c r="DT2064" s="1"/>
    </row>
    <row r="2065" spans="1:124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4"/>
      <c r="DO2065" s="1"/>
      <c r="DP2065" s="1"/>
      <c r="DQ2065" s="1"/>
      <c r="DR2065" s="1"/>
      <c r="DS2065" s="1"/>
      <c r="DT2065" s="1"/>
    </row>
    <row r="2066" spans="1:124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4"/>
      <c r="DO2066" s="1"/>
      <c r="DP2066" s="1"/>
      <c r="DQ2066" s="1"/>
      <c r="DR2066" s="1"/>
      <c r="DS2066" s="1"/>
      <c r="DT2066" s="1"/>
    </row>
    <row r="2067" spans="1:124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4"/>
      <c r="DO2067" s="1"/>
      <c r="DP2067" s="1"/>
      <c r="DQ2067" s="1"/>
      <c r="DR2067" s="1"/>
      <c r="DS2067" s="1"/>
      <c r="DT2067" s="1"/>
    </row>
    <row r="2068" spans="1:124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4"/>
      <c r="DO2068" s="1"/>
      <c r="DP2068" s="1"/>
      <c r="DQ2068" s="1"/>
      <c r="DR2068" s="1"/>
      <c r="DS2068" s="1"/>
      <c r="DT2068" s="1"/>
    </row>
    <row r="2069" spans="1:124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4"/>
      <c r="DO2069" s="1"/>
      <c r="DP2069" s="1"/>
      <c r="DQ2069" s="1"/>
      <c r="DR2069" s="1"/>
      <c r="DS2069" s="1"/>
      <c r="DT2069" s="1"/>
    </row>
    <row r="2070" spans="1:124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4"/>
      <c r="DO2070" s="1"/>
      <c r="DP2070" s="1"/>
      <c r="DQ2070" s="1"/>
      <c r="DR2070" s="1"/>
      <c r="DS2070" s="1"/>
      <c r="DT2070" s="1"/>
    </row>
    <row r="2071" spans="1:124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4"/>
      <c r="DO2071" s="1"/>
      <c r="DP2071" s="1"/>
      <c r="DQ2071" s="1"/>
      <c r="DR2071" s="1"/>
      <c r="DS2071" s="1"/>
      <c r="DT2071" s="1"/>
    </row>
    <row r="2072" spans="1:124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4"/>
      <c r="DO2072" s="1"/>
      <c r="DP2072" s="1"/>
      <c r="DQ2072" s="1"/>
      <c r="DR2072" s="1"/>
      <c r="DS2072" s="1"/>
      <c r="DT2072" s="1"/>
    </row>
    <row r="2073" spans="1:124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4"/>
      <c r="DO2073" s="1"/>
      <c r="DP2073" s="1"/>
      <c r="DQ2073" s="1"/>
      <c r="DR2073" s="1"/>
      <c r="DS2073" s="1"/>
      <c r="DT2073" s="1"/>
    </row>
    <row r="2074" spans="1:124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4"/>
      <c r="DO2074" s="1"/>
      <c r="DP2074" s="1"/>
      <c r="DQ2074" s="1"/>
      <c r="DR2074" s="1"/>
      <c r="DS2074" s="1"/>
      <c r="DT2074" s="1"/>
    </row>
    <row r="2075" spans="1:124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4"/>
      <c r="DO2075" s="1"/>
      <c r="DP2075" s="1"/>
      <c r="DQ2075" s="1"/>
      <c r="DR2075" s="1"/>
      <c r="DS2075" s="1"/>
      <c r="DT2075" s="1"/>
    </row>
    <row r="2076" spans="1:124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4"/>
      <c r="DO2076" s="1"/>
      <c r="DP2076" s="1"/>
      <c r="DQ2076" s="1"/>
      <c r="DR2076" s="1"/>
      <c r="DS2076" s="1"/>
      <c r="DT2076" s="1"/>
    </row>
    <row r="2077" spans="1:124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4"/>
      <c r="DO2077" s="1"/>
      <c r="DP2077" s="1"/>
      <c r="DQ2077" s="1"/>
      <c r="DR2077" s="1"/>
      <c r="DS2077" s="1"/>
      <c r="DT2077" s="1"/>
    </row>
    <row r="2078" spans="1:124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4"/>
      <c r="DO2078" s="1"/>
      <c r="DP2078" s="1"/>
      <c r="DQ2078" s="1"/>
      <c r="DR2078" s="1"/>
      <c r="DS2078" s="1"/>
      <c r="DT2078" s="1"/>
    </row>
    <row r="2079" spans="1:124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4"/>
      <c r="DO2079" s="1"/>
      <c r="DP2079" s="1"/>
      <c r="DQ2079" s="1"/>
      <c r="DR2079" s="1"/>
      <c r="DS2079" s="1"/>
      <c r="DT2079" s="1"/>
    </row>
    <row r="2080" spans="1:124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4"/>
      <c r="DO2080" s="1"/>
      <c r="DP2080" s="1"/>
      <c r="DQ2080" s="1"/>
      <c r="DR2080" s="1"/>
      <c r="DS2080" s="1"/>
      <c r="DT2080" s="1"/>
    </row>
    <row r="2081" spans="1:124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4"/>
      <c r="DO2081" s="1"/>
      <c r="DP2081" s="1"/>
      <c r="DQ2081" s="1"/>
      <c r="DR2081" s="1"/>
      <c r="DS2081" s="1"/>
      <c r="DT2081" s="1"/>
    </row>
    <row r="2082" spans="1:124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4"/>
      <c r="DO2082" s="1"/>
      <c r="DP2082" s="1"/>
      <c r="DQ2082" s="1"/>
      <c r="DR2082" s="1"/>
      <c r="DS2082" s="1"/>
      <c r="DT2082" s="1"/>
    </row>
    <row r="2083" spans="1:124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4"/>
      <c r="DO2083" s="1"/>
      <c r="DP2083" s="1"/>
      <c r="DQ2083" s="1"/>
      <c r="DR2083" s="1"/>
      <c r="DS2083" s="1"/>
      <c r="DT2083" s="1"/>
    </row>
    <row r="2084" spans="1:124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4"/>
      <c r="DO2084" s="1"/>
      <c r="DP2084" s="1"/>
      <c r="DQ2084" s="1"/>
      <c r="DR2084" s="1"/>
      <c r="DS2084" s="1"/>
      <c r="DT2084" s="1"/>
    </row>
    <row r="2085" spans="1:124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4"/>
      <c r="DO2085" s="1"/>
      <c r="DP2085" s="1"/>
      <c r="DQ2085" s="1"/>
      <c r="DR2085" s="1"/>
      <c r="DS2085" s="1"/>
      <c r="DT2085" s="1"/>
    </row>
    <row r="2086" spans="1:124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4"/>
      <c r="DO2086" s="1"/>
      <c r="DP2086" s="1"/>
      <c r="DQ2086" s="1"/>
      <c r="DR2086" s="1"/>
      <c r="DS2086" s="1"/>
      <c r="DT2086" s="1"/>
    </row>
    <row r="2087" spans="1:124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4"/>
      <c r="DO2087" s="1"/>
      <c r="DP2087" s="1"/>
      <c r="DQ2087" s="1"/>
      <c r="DR2087" s="1"/>
      <c r="DS2087" s="1"/>
      <c r="DT2087" s="1"/>
    </row>
    <row r="2088" spans="1:124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4"/>
      <c r="DO2088" s="1"/>
      <c r="DP2088" s="1"/>
      <c r="DQ2088" s="1"/>
      <c r="DR2088" s="1"/>
      <c r="DS2088" s="1"/>
      <c r="DT2088" s="1"/>
    </row>
    <row r="2089" spans="1:124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4"/>
      <c r="DO2089" s="1"/>
      <c r="DP2089" s="1"/>
      <c r="DQ2089" s="1"/>
      <c r="DR2089" s="1"/>
      <c r="DS2089" s="1"/>
      <c r="DT2089" s="1"/>
    </row>
    <row r="2090" spans="1:124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4"/>
      <c r="DO2090" s="1"/>
      <c r="DP2090" s="1"/>
      <c r="DQ2090" s="1"/>
      <c r="DR2090" s="1"/>
      <c r="DS2090" s="1"/>
      <c r="DT2090" s="1"/>
    </row>
    <row r="2091" spans="1:124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4"/>
      <c r="DO2091" s="1"/>
      <c r="DP2091" s="1"/>
      <c r="DQ2091" s="1"/>
      <c r="DR2091" s="1"/>
      <c r="DS2091" s="1"/>
      <c r="DT2091" s="1"/>
    </row>
    <row r="2092" spans="1:124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4"/>
      <c r="DO2092" s="1"/>
      <c r="DP2092" s="1"/>
      <c r="DQ2092" s="1"/>
      <c r="DR2092" s="1"/>
      <c r="DS2092" s="1"/>
      <c r="DT2092" s="1"/>
    </row>
    <row r="2093" spans="1:124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4"/>
      <c r="DO2093" s="1"/>
      <c r="DP2093" s="1"/>
      <c r="DQ2093" s="1"/>
      <c r="DR2093" s="1"/>
      <c r="DS2093" s="1"/>
      <c r="DT2093" s="1"/>
    </row>
    <row r="2094" spans="1:124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4"/>
      <c r="DO2094" s="1"/>
      <c r="DP2094" s="1"/>
      <c r="DQ2094" s="1"/>
      <c r="DR2094" s="1"/>
      <c r="DS2094" s="1"/>
      <c r="DT2094" s="1"/>
    </row>
    <row r="2095" spans="1:124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4"/>
      <c r="DO2095" s="1"/>
      <c r="DP2095" s="1"/>
      <c r="DQ2095" s="1"/>
      <c r="DR2095" s="1"/>
      <c r="DS2095" s="1"/>
      <c r="DT2095" s="1"/>
    </row>
    <row r="2096" spans="1:124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4"/>
      <c r="DO2096" s="1"/>
      <c r="DP2096" s="1"/>
      <c r="DQ2096" s="1"/>
      <c r="DR2096" s="1"/>
      <c r="DS2096" s="1"/>
      <c r="DT2096" s="1"/>
    </row>
    <row r="2097" spans="1:124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4"/>
      <c r="DO2097" s="1"/>
      <c r="DP2097" s="1"/>
      <c r="DQ2097" s="1"/>
      <c r="DR2097" s="1"/>
      <c r="DS2097" s="1"/>
      <c r="DT2097" s="1"/>
    </row>
    <row r="2098" spans="1:124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4"/>
      <c r="DO2098" s="1"/>
      <c r="DP2098" s="1"/>
      <c r="DQ2098" s="1"/>
      <c r="DR2098" s="1"/>
      <c r="DS2098" s="1"/>
      <c r="DT2098" s="1"/>
    </row>
    <row r="2099" spans="1:124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4"/>
      <c r="DO2099" s="1"/>
      <c r="DP2099" s="1"/>
      <c r="DQ2099" s="1"/>
      <c r="DR2099" s="1"/>
      <c r="DS2099" s="1"/>
      <c r="DT2099" s="1"/>
    </row>
    <row r="2100" spans="1:124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4"/>
      <c r="DO2100" s="1"/>
      <c r="DP2100" s="1"/>
      <c r="DQ2100" s="1"/>
      <c r="DR2100" s="1"/>
      <c r="DS2100" s="1"/>
      <c r="DT2100" s="1"/>
    </row>
    <row r="2101" spans="1:124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4"/>
      <c r="DO2101" s="1"/>
      <c r="DP2101" s="1"/>
      <c r="DQ2101" s="1"/>
      <c r="DR2101" s="1"/>
      <c r="DS2101" s="1"/>
      <c r="DT2101" s="1"/>
    </row>
    <row r="2102" spans="1:124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4"/>
      <c r="DO2102" s="1"/>
      <c r="DP2102" s="1"/>
      <c r="DQ2102" s="1"/>
      <c r="DR2102" s="1"/>
      <c r="DS2102" s="1"/>
      <c r="DT2102" s="1"/>
    </row>
    <row r="2103" spans="1:124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4"/>
      <c r="DO2103" s="1"/>
      <c r="DP2103" s="1"/>
      <c r="DQ2103" s="1"/>
      <c r="DR2103" s="1"/>
      <c r="DS2103" s="1"/>
      <c r="DT2103" s="1"/>
    </row>
    <row r="2104" spans="1:124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4"/>
      <c r="DO2104" s="1"/>
      <c r="DP2104" s="1"/>
      <c r="DQ2104" s="1"/>
      <c r="DR2104" s="1"/>
      <c r="DS2104" s="1"/>
      <c r="DT2104" s="1"/>
    </row>
    <row r="2105" spans="1:124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4"/>
      <c r="DO2105" s="1"/>
      <c r="DP2105" s="1"/>
      <c r="DQ2105" s="1"/>
      <c r="DR2105" s="1"/>
      <c r="DS2105" s="1"/>
      <c r="DT2105" s="1"/>
    </row>
    <row r="2106" spans="1:124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4"/>
      <c r="DO2106" s="1"/>
      <c r="DP2106" s="1"/>
      <c r="DQ2106" s="1"/>
      <c r="DR2106" s="1"/>
      <c r="DS2106" s="1"/>
      <c r="DT2106" s="1"/>
    </row>
    <row r="2107" spans="1:124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4"/>
      <c r="DO2107" s="1"/>
      <c r="DP2107" s="1"/>
      <c r="DQ2107" s="1"/>
      <c r="DR2107" s="1"/>
      <c r="DS2107" s="1"/>
      <c r="DT2107" s="1"/>
    </row>
    <row r="2108" spans="1:124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4"/>
      <c r="DO2108" s="1"/>
      <c r="DP2108" s="1"/>
      <c r="DQ2108" s="1"/>
      <c r="DR2108" s="1"/>
      <c r="DS2108" s="1"/>
      <c r="DT2108" s="1"/>
    </row>
    <row r="2109" spans="1:124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4"/>
      <c r="DO2109" s="1"/>
      <c r="DP2109" s="1"/>
      <c r="DQ2109" s="1"/>
      <c r="DR2109" s="1"/>
      <c r="DS2109" s="1"/>
      <c r="DT2109" s="1"/>
    </row>
    <row r="2110" spans="1:124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4"/>
      <c r="DO2110" s="1"/>
      <c r="DP2110" s="1"/>
      <c r="DQ2110" s="1"/>
      <c r="DR2110" s="1"/>
      <c r="DS2110" s="1"/>
      <c r="DT2110" s="1"/>
    </row>
    <row r="2111" spans="1:124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4"/>
      <c r="DO2111" s="1"/>
      <c r="DP2111" s="1"/>
      <c r="DQ2111" s="1"/>
      <c r="DR2111" s="1"/>
      <c r="DS2111" s="1"/>
      <c r="DT2111" s="1"/>
    </row>
    <row r="2112" spans="1:124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4"/>
      <c r="DO2112" s="1"/>
      <c r="DP2112" s="1"/>
      <c r="DQ2112" s="1"/>
      <c r="DR2112" s="1"/>
      <c r="DS2112" s="1"/>
      <c r="DT2112" s="1"/>
    </row>
    <row r="2113" spans="1:124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4"/>
      <c r="DO2113" s="1"/>
      <c r="DP2113" s="1"/>
      <c r="DQ2113" s="1"/>
      <c r="DR2113" s="1"/>
      <c r="DS2113" s="1"/>
      <c r="DT2113" s="1"/>
    </row>
    <row r="2114" spans="1:124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4"/>
      <c r="DO2114" s="1"/>
      <c r="DP2114" s="1"/>
      <c r="DQ2114" s="1"/>
      <c r="DR2114" s="1"/>
      <c r="DS2114" s="1"/>
      <c r="DT2114" s="1"/>
    </row>
    <row r="2115" spans="1:124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4"/>
      <c r="DO2115" s="1"/>
      <c r="DP2115" s="1"/>
      <c r="DQ2115" s="1"/>
      <c r="DR2115" s="1"/>
      <c r="DS2115" s="1"/>
      <c r="DT2115" s="1"/>
    </row>
    <row r="2116" spans="1:124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4"/>
      <c r="DO2116" s="1"/>
      <c r="DP2116" s="1"/>
      <c r="DQ2116" s="1"/>
      <c r="DR2116" s="1"/>
      <c r="DS2116" s="1"/>
      <c r="DT2116" s="1"/>
    </row>
    <row r="2117" spans="1:124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4"/>
      <c r="DO2117" s="1"/>
      <c r="DP2117" s="1"/>
      <c r="DQ2117" s="1"/>
      <c r="DR2117" s="1"/>
      <c r="DS2117" s="1"/>
      <c r="DT2117" s="1"/>
    </row>
    <row r="2118" spans="1:124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4"/>
      <c r="DO2118" s="1"/>
      <c r="DP2118" s="1"/>
      <c r="DQ2118" s="1"/>
      <c r="DR2118" s="1"/>
      <c r="DS2118" s="1"/>
      <c r="DT2118" s="1"/>
    </row>
    <row r="2119" spans="1:124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4"/>
      <c r="DO2119" s="1"/>
      <c r="DP2119" s="1"/>
      <c r="DQ2119" s="1"/>
      <c r="DR2119" s="1"/>
      <c r="DS2119" s="1"/>
      <c r="DT2119" s="1"/>
    </row>
    <row r="2120" spans="1:124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4"/>
      <c r="DO2120" s="1"/>
      <c r="DP2120" s="1"/>
      <c r="DQ2120" s="1"/>
      <c r="DR2120" s="1"/>
      <c r="DS2120" s="1"/>
      <c r="DT2120" s="1"/>
    </row>
    <row r="2121" spans="1:124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4"/>
      <c r="DO2121" s="1"/>
      <c r="DP2121" s="1"/>
      <c r="DQ2121" s="1"/>
      <c r="DR2121" s="1"/>
      <c r="DS2121" s="1"/>
      <c r="DT2121" s="1"/>
    </row>
    <row r="2122" spans="1:124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4"/>
      <c r="DO2122" s="1"/>
      <c r="DP2122" s="1"/>
      <c r="DQ2122" s="1"/>
      <c r="DR2122" s="1"/>
      <c r="DS2122" s="1"/>
      <c r="DT2122" s="1"/>
    </row>
    <row r="2123" spans="1:124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4"/>
      <c r="DO2123" s="1"/>
      <c r="DP2123" s="1"/>
      <c r="DQ2123" s="1"/>
      <c r="DR2123" s="1"/>
      <c r="DS2123" s="1"/>
      <c r="DT2123" s="1"/>
    </row>
    <row r="2124" spans="1:124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4"/>
      <c r="DO2124" s="1"/>
      <c r="DP2124" s="1"/>
      <c r="DQ2124" s="1"/>
      <c r="DR2124" s="1"/>
      <c r="DS2124" s="1"/>
      <c r="DT2124" s="1"/>
    </row>
    <row r="2125" spans="1:124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4"/>
      <c r="DO2125" s="1"/>
      <c r="DP2125" s="1"/>
      <c r="DQ2125" s="1"/>
      <c r="DR2125" s="1"/>
      <c r="DS2125" s="1"/>
      <c r="DT2125" s="1"/>
    </row>
    <row r="2126" spans="1:124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4"/>
      <c r="DO2126" s="1"/>
      <c r="DP2126" s="1"/>
      <c r="DQ2126" s="1"/>
      <c r="DR2126" s="1"/>
      <c r="DS2126" s="1"/>
      <c r="DT2126" s="1"/>
    </row>
    <row r="2127" spans="1:124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4"/>
      <c r="DO2127" s="1"/>
      <c r="DP2127" s="1"/>
      <c r="DQ2127" s="1"/>
      <c r="DR2127" s="1"/>
      <c r="DS2127" s="1"/>
      <c r="DT2127" s="1"/>
    </row>
    <row r="2128" spans="1:124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4"/>
      <c r="DO2128" s="1"/>
      <c r="DP2128" s="1"/>
      <c r="DQ2128" s="1"/>
      <c r="DR2128" s="1"/>
      <c r="DS2128" s="1"/>
      <c r="DT2128" s="1"/>
    </row>
    <row r="2129" spans="1:124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4"/>
      <c r="DO2129" s="1"/>
      <c r="DP2129" s="1"/>
      <c r="DQ2129" s="1"/>
      <c r="DR2129" s="1"/>
      <c r="DS2129" s="1"/>
      <c r="DT2129" s="1"/>
    </row>
    <row r="2130" spans="1:124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4"/>
      <c r="DO2130" s="1"/>
      <c r="DP2130" s="1"/>
      <c r="DQ2130" s="1"/>
      <c r="DR2130" s="1"/>
      <c r="DS2130" s="1"/>
      <c r="DT2130" s="1"/>
    </row>
    <row r="2131" spans="1:124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4"/>
      <c r="DO2131" s="1"/>
      <c r="DP2131" s="1"/>
      <c r="DQ2131" s="1"/>
      <c r="DR2131" s="1"/>
      <c r="DS2131" s="1"/>
      <c r="DT2131" s="1"/>
    </row>
    <row r="2132" spans="1:124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4"/>
      <c r="DO2132" s="1"/>
      <c r="DP2132" s="1"/>
      <c r="DQ2132" s="1"/>
      <c r="DR2132" s="1"/>
      <c r="DS2132" s="1"/>
      <c r="DT2132" s="1"/>
    </row>
    <row r="2133" spans="1:124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4"/>
      <c r="DO2133" s="1"/>
      <c r="DP2133" s="1"/>
      <c r="DQ2133" s="1"/>
      <c r="DR2133" s="1"/>
      <c r="DS2133" s="1"/>
      <c r="DT2133" s="1"/>
    </row>
    <row r="2134" spans="1:124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4"/>
      <c r="DO2134" s="1"/>
      <c r="DP2134" s="1"/>
      <c r="DQ2134" s="1"/>
      <c r="DR2134" s="1"/>
      <c r="DS2134" s="1"/>
      <c r="DT2134" s="1"/>
    </row>
    <row r="2135" spans="1:124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4"/>
      <c r="DO2135" s="1"/>
      <c r="DP2135" s="1"/>
      <c r="DQ2135" s="1"/>
      <c r="DR2135" s="1"/>
      <c r="DS2135" s="1"/>
      <c r="DT2135" s="1"/>
    </row>
    <row r="2136" spans="1:124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4"/>
      <c r="DO2136" s="1"/>
      <c r="DP2136" s="1"/>
      <c r="DQ2136" s="1"/>
      <c r="DR2136" s="1"/>
      <c r="DS2136" s="1"/>
      <c r="DT2136" s="1"/>
    </row>
    <row r="2137" spans="1:124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4"/>
      <c r="DO2137" s="1"/>
      <c r="DP2137" s="1"/>
      <c r="DQ2137" s="1"/>
      <c r="DR2137" s="1"/>
      <c r="DS2137" s="1"/>
      <c r="DT2137" s="1"/>
    </row>
    <row r="2138" spans="1:124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4"/>
      <c r="DO2138" s="1"/>
      <c r="DP2138" s="1"/>
      <c r="DQ2138" s="1"/>
      <c r="DR2138" s="1"/>
      <c r="DS2138" s="1"/>
      <c r="DT2138" s="1"/>
    </row>
    <row r="2139" spans="1:124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4"/>
      <c r="DO2139" s="1"/>
      <c r="DP2139" s="1"/>
      <c r="DQ2139" s="1"/>
      <c r="DR2139" s="1"/>
      <c r="DS2139" s="1"/>
      <c r="DT2139" s="1"/>
    </row>
    <row r="2140" spans="1:124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4"/>
      <c r="DO2140" s="1"/>
      <c r="DP2140" s="1"/>
      <c r="DQ2140" s="1"/>
      <c r="DR2140" s="1"/>
      <c r="DS2140" s="1"/>
      <c r="DT2140" s="1"/>
    </row>
    <row r="2141" spans="1:124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4"/>
      <c r="DO2141" s="1"/>
      <c r="DP2141" s="1"/>
      <c r="DQ2141" s="1"/>
      <c r="DR2141" s="1"/>
      <c r="DS2141" s="1"/>
      <c r="DT2141" s="1"/>
    </row>
    <row r="2142" spans="1:124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4"/>
      <c r="DO2142" s="1"/>
      <c r="DP2142" s="1"/>
      <c r="DQ2142" s="1"/>
      <c r="DR2142" s="1"/>
      <c r="DS2142" s="1"/>
      <c r="DT2142" s="1"/>
    </row>
    <row r="2143" spans="1:124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4"/>
      <c r="DO2143" s="1"/>
      <c r="DP2143" s="1"/>
      <c r="DQ2143" s="1"/>
      <c r="DR2143" s="1"/>
      <c r="DS2143" s="1"/>
      <c r="DT2143" s="1"/>
    </row>
    <row r="2144" spans="1:124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4"/>
      <c r="DO2144" s="1"/>
      <c r="DP2144" s="1"/>
      <c r="DQ2144" s="1"/>
      <c r="DR2144" s="1"/>
      <c r="DS2144" s="1"/>
      <c r="DT2144" s="1"/>
    </row>
    <row r="2145" spans="1:124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4"/>
      <c r="DO2145" s="1"/>
      <c r="DP2145" s="1"/>
      <c r="DQ2145" s="1"/>
      <c r="DR2145" s="1"/>
      <c r="DS2145" s="1"/>
      <c r="DT2145" s="1"/>
    </row>
    <row r="2146" spans="1:124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4"/>
      <c r="DO2146" s="1"/>
      <c r="DP2146" s="1"/>
      <c r="DQ2146" s="1"/>
      <c r="DR2146" s="1"/>
      <c r="DS2146" s="1"/>
      <c r="DT2146" s="1"/>
    </row>
    <row r="2147" spans="1:124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4"/>
      <c r="DO2147" s="1"/>
      <c r="DP2147" s="1"/>
      <c r="DQ2147" s="1"/>
      <c r="DR2147" s="1"/>
      <c r="DS2147" s="1"/>
      <c r="DT2147" s="1"/>
    </row>
    <row r="2148" spans="1:124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4"/>
      <c r="DO2148" s="1"/>
      <c r="DP2148" s="1"/>
      <c r="DQ2148" s="1"/>
      <c r="DR2148" s="1"/>
      <c r="DS2148" s="1"/>
      <c r="DT2148" s="1"/>
    </row>
    <row r="2149" spans="1:124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4"/>
      <c r="DO2149" s="1"/>
      <c r="DP2149" s="1"/>
      <c r="DQ2149" s="1"/>
      <c r="DR2149" s="1"/>
      <c r="DS2149" s="1"/>
      <c r="DT2149" s="1"/>
    </row>
    <row r="2150" spans="1:124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4"/>
      <c r="DO2150" s="1"/>
      <c r="DP2150" s="1"/>
      <c r="DQ2150" s="1"/>
      <c r="DR2150" s="1"/>
      <c r="DS2150" s="1"/>
      <c r="DT2150" s="1"/>
    </row>
    <row r="2151" spans="1:124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4"/>
      <c r="DO2151" s="1"/>
      <c r="DP2151" s="1"/>
      <c r="DQ2151" s="1"/>
      <c r="DR2151" s="1"/>
      <c r="DS2151" s="1"/>
      <c r="DT2151" s="1"/>
    </row>
    <row r="2152" spans="1:124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4"/>
      <c r="DO2152" s="1"/>
      <c r="DP2152" s="1"/>
      <c r="DQ2152" s="1"/>
      <c r="DR2152" s="1"/>
      <c r="DS2152" s="1"/>
      <c r="DT2152" s="1"/>
    </row>
    <row r="2153" spans="1:124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4"/>
      <c r="DO2153" s="1"/>
      <c r="DP2153" s="1"/>
      <c r="DQ2153" s="1"/>
      <c r="DR2153" s="1"/>
      <c r="DS2153" s="1"/>
      <c r="DT2153" s="1"/>
    </row>
    <row r="2154" spans="1:124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4"/>
      <c r="DO2154" s="1"/>
      <c r="DP2154" s="1"/>
      <c r="DQ2154" s="1"/>
      <c r="DR2154" s="1"/>
      <c r="DS2154" s="1"/>
      <c r="DT2154" s="1"/>
    </row>
    <row r="2155" spans="1:124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4"/>
      <c r="DO2155" s="1"/>
      <c r="DP2155" s="1"/>
      <c r="DQ2155" s="1"/>
      <c r="DR2155" s="1"/>
      <c r="DS2155" s="1"/>
      <c r="DT2155" s="1"/>
    </row>
    <row r="2156" spans="1:124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4"/>
      <c r="DO2156" s="1"/>
      <c r="DP2156" s="1"/>
      <c r="DQ2156" s="1"/>
      <c r="DR2156" s="1"/>
      <c r="DS2156" s="1"/>
      <c r="DT2156" s="1"/>
    </row>
    <row r="2157" spans="1:124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4"/>
      <c r="DO2157" s="1"/>
      <c r="DP2157" s="1"/>
      <c r="DQ2157" s="1"/>
      <c r="DR2157" s="1"/>
      <c r="DS2157" s="1"/>
      <c r="DT2157" s="1"/>
    </row>
    <row r="2158" spans="1:124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4"/>
      <c r="DO2158" s="1"/>
      <c r="DP2158" s="1"/>
      <c r="DQ2158" s="1"/>
      <c r="DR2158" s="1"/>
      <c r="DS2158" s="1"/>
      <c r="DT2158" s="1"/>
    </row>
    <row r="2159" spans="1:124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4"/>
      <c r="DO2159" s="1"/>
      <c r="DP2159" s="1"/>
      <c r="DQ2159" s="1"/>
      <c r="DR2159" s="1"/>
      <c r="DS2159" s="1"/>
      <c r="DT2159" s="1"/>
    </row>
    <row r="2160" spans="1:124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4"/>
      <c r="DO2160" s="1"/>
      <c r="DP2160" s="1"/>
      <c r="DQ2160" s="1"/>
      <c r="DR2160" s="1"/>
      <c r="DS2160" s="1"/>
      <c r="DT2160" s="1"/>
    </row>
    <row r="2161" spans="1:124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4"/>
      <c r="DO2161" s="1"/>
      <c r="DP2161" s="1"/>
      <c r="DQ2161" s="1"/>
      <c r="DR2161" s="1"/>
      <c r="DS2161" s="1"/>
      <c r="DT2161" s="1"/>
    </row>
    <row r="2162" spans="1:124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4"/>
      <c r="DO2162" s="1"/>
      <c r="DP2162" s="1"/>
      <c r="DQ2162" s="1"/>
      <c r="DR2162" s="1"/>
      <c r="DS2162" s="1"/>
      <c r="DT2162" s="1"/>
    </row>
    <row r="2163" spans="1:124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4"/>
      <c r="DO2163" s="1"/>
      <c r="DP2163" s="1"/>
      <c r="DQ2163" s="1"/>
      <c r="DR2163" s="1"/>
      <c r="DS2163" s="1"/>
      <c r="DT2163" s="1"/>
    </row>
    <row r="2164" spans="1:124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4"/>
      <c r="DO2164" s="1"/>
      <c r="DP2164" s="1"/>
      <c r="DQ2164" s="1"/>
      <c r="DR2164" s="1"/>
      <c r="DS2164" s="1"/>
      <c r="DT2164" s="1"/>
    </row>
    <row r="2165" spans="1:124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4"/>
      <c r="DO2165" s="1"/>
      <c r="DP2165" s="1"/>
      <c r="DQ2165" s="1"/>
      <c r="DR2165" s="1"/>
      <c r="DS2165" s="1"/>
      <c r="DT2165" s="1"/>
    </row>
    <row r="2166" spans="1:124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4"/>
      <c r="DO2166" s="1"/>
      <c r="DP2166" s="1"/>
      <c r="DQ2166" s="1"/>
      <c r="DR2166" s="1"/>
      <c r="DS2166" s="1"/>
      <c r="DT2166" s="1"/>
    </row>
    <row r="2167" spans="1:124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4"/>
      <c r="DO2167" s="1"/>
      <c r="DP2167" s="1"/>
      <c r="DQ2167" s="1"/>
      <c r="DR2167" s="1"/>
      <c r="DS2167" s="1"/>
      <c r="DT2167" s="1"/>
    </row>
    <row r="2168" spans="1:124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4"/>
      <c r="DO2168" s="1"/>
      <c r="DP2168" s="1"/>
      <c r="DQ2168" s="1"/>
      <c r="DR2168" s="1"/>
      <c r="DS2168" s="1"/>
      <c r="DT2168" s="1"/>
    </row>
    <row r="2169" spans="1:124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4"/>
      <c r="DO2169" s="1"/>
      <c r="DP2169" s="1"/>
      <c r="DQ2169" s="1"/>
      <c r="DR2169" s="1"/>
      <c r="DS2169" s="1"/>
      <c r="DT2169" s="1"/>
    </row>
    <row r="2170" spans="1:124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4"/>
      <c r="DO2170" s="1"/>
      <c r="DP2170" s="1"/>
      <c r="DQ2170" s="1"/>
      <c r="DR2170" s="1"/>
      <c r="DS2170" s="1"/>
      <c r="DT2170" s="1"/>
    </row>
    <row r="2171" spans="1:124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4"/>
      <c r="DO2171" s="1"/>
      <c r="DP2171" s="1"/>
      <c r="DQ2171" s="1"/>
      <c r="DR2171" s="1"/>
      <c r="DS2171" s="1"/>
      <c r="DT2171" s="1"/>
    </row>
    <row r="2172" spans="1:124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4"/>
      <c r="DO2172" s="1"/>
      <c r="DP2172" s="1"/>
      <c r="DQ2172" s="1"/>
      <c r="DR2172" s="1"/>
      <c r="DS2172" s="1"/>
      <c r="DT2172" s="1"/>
    </row>
    <row r="2173" spans="1:124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4"/>
      <c r="DO2173" s="1"/>
      <c r="DP2173" s="1"/>
      <c r="DQ2173" s="1"/>
      <c r="DR2173" s="1"/>
      <c r="DS2173" s="1"/>
      <c r="DT2173" s="1"/>
    </row>
    <row r="2174" spans="1:124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4"/>
      <c r="DO2174" s="1"/>
      <c r="DP2174" s="1"/>
      <c r="DQ2174" s="1"/>
      <c r="DR2174" s="1"/>
      <c r="DS2174" s="1"/>
      <c r="DT2174" s="1"/>
    </row>
    <row r="2175" spans="1:124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4"/>
      <c r="DO2175" s="1"/>
      <c r="DP2175" s="1"/>
      <c r="DQ2175" s="1"/>
      <c r="DR2175" s="1"/>
      <c r="DS2175" s="1"/>
      <c r="DT2175" s="1"/>
    </row>
    <row r="2176" spans="1:124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4"/>
      <c r="DO2176" s="1"/>
      <c r="DP2176" s="1"/>
      <c r="DQ2176" s="1"/>
      <c r="DR2176" s="1"/>
      <c r="DS2176" s="1"/>
      <c r="DT2176" s="1"/>
    </row>
    <row r="2177" spans="1:124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4"/>
      <c r="DO2177" s="1"/>
      <c r="DP2177" s="1"/>
      <c r="DQ2177" s="1"/>
      <c r="DR2177" s="1"/>
      <c r="DS2177" s="1"/>
      <c r="DT2177" s="1"/>
    </row>
    <row r="2178" spans="1:124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4"/>
      <c r="DO2178" s="1"/>
      <c r="DP2178" s="1"/>
      <c r="DQ2178" s="1"/>
      <c r="DR2178" s="1"/>
      <c r="DS2178" s="1"/>
      <c r="DT2178" s="1"/>
    </row>
    <row r="2179" spans="1:124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4"/>
      <c r="DO2179" s="1"/>
      <c r="DP2179" s="1"/>
      <c r="DQ2179" s="1"/>
      <c r="DR2179" s="1"/>
      <c r="DS2179" s="1"/>
      <c r="DT2179" s="1"/>
    </row>
    <row r="2180" spans="1:124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4"/>
      <c r="DO2180" s="1"/>
      <c r="DP2180" s="1"/>
      <c r="DQ2180" s="1"/>
      <c r="DR2180" s="1"/>
      <c r="DS2180" s="1"/>
      <c r="DT2180" s="1"/>
    </row>
    <row r="2181" spans="1:124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4"/>
      <c r="DO2181" s="1"/>
      <c r="DP2181" s="1"/>
      <c r="DQ2181" s="1"/>
      <c r="DR2181" s="1"/>
      <c r="DS2181" s="1"/>
      <c r="DT2181" s="1"/>
    </row>
    <row r="2182" spans="1:124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4"/>
      <c r="DO2182" s="1"/>
      <c r="DP2182" s="1"/>
      <c r="DQ2182" s="1"/>
      <c r="DR2182" s="1"/>
      <c r="DS2182" s="1"/>
      <c r="DT2182" s="1"/>
    </row>
    <row r="2183" spans="1:124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4"/>
      <c r="DO2183" s="1"/>
      <c r="DP2183" s="1"/>
      <c r="DQ2183" s="1"/>
      <c r="DR2183" s="1"/>
      <c r="DS2183" s="1"/>
      <c r="DT2183" s="1"/>
    </row>
    <row r="2184" spans="1:124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4"/>
      <c r="DO2184" s="1"/>
      <c r="DP2184" s="1"/>
      <c r="DQ2184" s="1"/>
      <c r="DR2184" s="1"/>
      <c r="DS2184" s="1"/>
      <c r="DT2184" s="1"/>
    </row>
    <row r="2185" spans="1:124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4"/>
      <c r="DO2185" s="1"/>
      <c r="DP2185" s="1"/>
      <c r="DQ2185" s="1"/>
      <c r="DR2185" s="1"/>
      <c r="DS2185" s="1"/>
      <c r="DT2185" s="1"/>
    </row>
    <row r="2186" spans="1:124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4"/>
      <c r="DO2186" s="1"/>
      <c r="DP2186" s="1"/>
      <c r="DQ2186" s="1"/>
      <c r="DR2186" s="1"/>
      <c r="DS2186" s="1"/>
      <c r="DT2186" s="1"/>
    </row>
    <row r="2187" spans="1:124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4"/>
      <c r="DO2187" s="1"/>
      <c r="DP2187" s="1"/>
      <c r="DQ2187" s="1"/>
      <c r="DR2187" s="1"/>
      <c r="DS2187" s="1"/>
      <c r="DT2187" s="1"/>
    </row>
    <row r="2188" spans="1:124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4"/>
      <c r="DO2188" s="1"/>
      <c r="DP2188" s="1"/>
      <c r="DQ2188" s="1"/>
      <c r="DR2188" s="1"/>
      <c r="DS2188" s="1"/>
      <c r="DT2188" s="1"/>
    </row>
    <row r="2189" spans="1:124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4"/>
      <c r="DO2189" s="1"/>
      <c r="DP2189" s="1"/>
      <c r="DQ2189" s="1"/>
      <c r="DR2189" s="1"/>
      <c r="DS2189" s="1"/>
      <c r="DT2189" s="1"/>
    </row>
    <row r="2190" spans="1:124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4"/>
      <c r="DO2190" s="1"/>
      <c r="DP2190" s="1"/>
      <c r="DQ2190" s="1"/>
      <c r="DR2190" s="1"/>
      <c r="DS2190" s="1"/>
      <c r="DT2190" s="1"/>
    </row>
    <row r="2191" spans="1:124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4"/>
      <c r="DO2191" s="1"/>
      <c r="DP2191" s="1"/>
      <c r="DQ2191" s="1"/>
      <c r="DR2191" s="1"/>
      <c r="DS2191" s="1"/>
      <c r="DT2191" s="1"/>
    </row>
    <row r="2192" spans="1:124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4"/>
      <c r="DO2192" s="1"/>
      <c r="DP2192" s="1"/>
      <c r="DQ2192" s="1"/>
      <c r="DR2192" s="1"/>
      <c r="DS2192" s="1"/>
      <c r="DT2192" s="1"/>
    </row>
    <row r="2193" spans="1:124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4"/>
      <c r="DO2193" s="1"/>
      <c r="DP2193" s="1"/>
      <c r="DQ2193" s="1"/>
      <c r="DR2193" s="1"/>
      <c r="DS2193" s="1"/>
      <c r="DT2193" s="1"/>
    </row>
    <row r="2194" spans="1:124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4"/>
      <c r="DO2194" s="1"/>
      <c r="DP2194" s="1"/>
      <c r="DQ2194" s="1"/>
      <c r="DR2194" s="1"/>
      <c r="DS2194" s="1"/>
      <c r="DT2194" s="1"/>
    </row>
    <row r="2195" spans="1:124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4"/>
      <c r="DO2195" s="1"/>
      <c r="DP2195" s="1"/>
      <c r="DQ2195" s="1"/>
      <c r="DR2195" s="1"/>
      <c r="DS2195" s="1"/>
      <c r="DT2195" s="1"/>
    </row>
    <row r="2196" spans="1:124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4"/>
      <c r="DO2196" s="1"/>
      <c r="DP2196" s="1"/>
      <c r="DQ2196" s="1"/>
      <c r="DR2196" s="1"/>
      <c r="DS2196" s="1"/>
      <c r="DT2196" s="1"/>
    </row>
    <row r="2197" spans="1:124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4"/>
      <c r="DO2197" s="1"/>
      <c r="DP2197" s="1"/>
      <c r="DQ2197" s="1"/>
      <c r="DR2197" s="1"/>
      <c r="DS2197" s="1"/>
      <c r="DT2197" s="1"/>
    </row>
    <row r="2198" spans="1:124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4"/>
      <c r="DO2198" s="1"/>
      <c r="DP2198" s="1"/>
      <c r="DQ2198" s="1"/>
      <c r="DR2198" s="1"/>
      <c r="DS2198" s="1"/>
      <c r="DT2198" s="1"/>
    </row>
    <row r="2199" spans="1:124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4"/>
      <c r="DO2199" s="1"/>
      <c r="DP2199" s="1"/>
      <c r="DQ2199" s="1"/>
      <c r="DR2199" s="1"/>
      <c r="DS2199" s="1"/>
      <c r="DT2199" s="1"/>
    </row>
    <row r="2200" spans="1:124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4"/>
      <c r="DO2200" s="1"/>
      <c r="DP2200" s="1"/>
      <c r="DQ2200" s="1"/>
      <c r="DR2200" s="1"/>
      <c r="DS2200" s="1"/>
      <c r="DT2200" s="1"/>
    </row>
    <row r="2201" spans="1:124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4"/>
      <c r="DO2201" s="1"/>
      <c r="DP2201" s="1"/>
      <c r="DQ2201" s="1"/>
      <c r="DR2201" s="1"/>
      <c r="DS2201" s="1"/>
      <c r="DT2201" s="1"/>
    </row>
    <row r="2202" spans="1:124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4"/>
      <c r="DO2202" s="1"/>
      <c r="DP2202" s="1"/>
      <c r="DQ2202" s="1"/>
      <c r="DR2202" s="1"/>
      <c r="DS2202" s="1"/>
      <c r="DT2202" s="1"/>
    </row>
    <row r="2203" spans="1:124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4"/>
      <c r="DO2203" s="1"/>
      <c r="DP2203" s="1"/>
      <c r="DQ2203" s="1"/>
      <c r="DR2203" s="1"/>
      <c r="DS2203" s="1"/>
      <c r="DT2203" s="1"/>
    </row>
    <row r="2204" spans="1:124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4"/>
      <c r="DO2204" s="1"/>
      <c r="DP2204" s="1"/>
      <c r="DQ2204" s="1"/>
      <c r="DR2204" s="1"/>
      <c r="DS2204" s="1"/>
      <c r="DT2204" s="1"/>
    </row>
    <row r="2205" spans="1:124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4"/>
      <c r="DO2205" s="1"/>
      <c r="DP2205" s="1"/>
      <c r="DQ2205" s="1"/>
      <c r="DR2205" s="1"/>
      <c r="DS2205" s="1"/>
      <c r="DT2205" s="1"/>
    </row>
    <row r="2206" spans="1:124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4"/>
      <c r="DO2206" s="1"/>
      <c r="DP2206" s="1"/>
      <c r="DQ2206" s="1"/>
      <c r="DR2206" s="1"/>
      <c r="DS2206" s="1"/>
      <c r="DT2206" s="1"/>
    </row>
    <row r="2207" spans="1:124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4"/>
      <c r="DO2207" s="1"/>
      <c r="DP2207" s="1"/>
      <c r="DQ2207" s="1"/>
      <c r="DR2207" s="1"/>
      <c r="DS2207" s="1"/>
      <c r="DT2207" s="1"/>
    </row>
    <row r="2208" spans="1:124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4"/>
      <c r="DO2208" s="1"/>
      <c r="DP2208" s="1"/>
      <c r="DQ2208" s="1"/>
      <c r="DR2208" s="1"/>
      <c r="DS2208" s="1"/>
      <c r="DT2208" s="1"/>
    </row>
    <row r="2209" spans="1:124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4"/>
      <c r="DO2209" s="1"/>
      <c r="DP2209" s="1"/>
      <c r="DQ2209" s="1"/>
      <c r="DR2209" s="1"/>
      <c r="DS2209" s="1"/>
      <c r="DT2209" s="1"/>
    </row>
    <row r="2210" spans="1:124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4"/>
      <c r="DO2210" s="1"/>
      <c r="DP2210" s="1"/>
      <c r="DQ2210" s="1"/>
      <c r="DR2210" s="1"/>
      <c r="DS2210" s="1"/>
      <c r="DT2210" s="1"/>
    </row>
    <row r="2211" spans="1:124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4"/>
      <c r="DO2211" s="1"/>
      <c r="DP2211" s="1"/>
      <c r="DQ2211" s="1"/>
      <c r="DR2211" s="1"/>
      <c r="DS2211" s="1"/>
      <c r="DT2211" s="1"/>
    </row>
    <row r="2212" spans="1:124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4"/>
      <c r="DO2212" s="1"/>
      <c r="DP2212" s="1"/>
      <c r="DQ2212" s="1"/>
      <c r="DR2212" s="1"/>
      <c r="DS2212" s="1"/>
      <c r="DT2212" s="1"/>
    </row>
    <row r="2213" spans="1:124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4"/>
      <c r="DO2213" s="1"/>
      <c r="DP2213" s="1"/>
      <c r="DQ2213" s="1"/>
      <c r="DR2213" s="1"/>
      <c r="DS2213" s="1"/>
      <c r="DT2213" s="1"/>
    </row>
    <row r="2214" spans="1:124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4"/>
      <c r="DO2214" s="1"/>
      <c r="DP2214" s="1"/>
      <c r="DQ2214" s="1"/>
      <c r="DR2214" s="1"/>
      <c r="DS2214" s="1"/>
      <c r="DT2214" s="1"/>
    </row>
    <row r="2215" spans="1:124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4"/>
      <c r="DO2215" s="1"/>
      <c r="DP2215" s="1"/>
      <c r="DQ2215" s="1"/>
      <c r="DR2215" s="1"/>
      <c r="DS2215" s="1"/>
      <c r="DT2215" s="1"/>
    </row>
    <row r="2216" spans="1:124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4"/>
      <c r="DO2216" s="1"/>
      <c r="DP2216" s="1"/>
      <c r="DQ2216" s="1"/>
      <c r="DR2216" s="1"/>
      <c r="DS2216" s="1"/>
      <c r="DT2216" s="1"/>
    </row>
    <row r="2217" spans="1:124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4"/>
      <c r="DO2217" s="1"/>
      <c r="DP2217" s="1"/>
      <c r="DQ2217" s="1"/>
      <c r="DR2217" s="1"/>
      <c r="DS2217" s="1"/>
      <c r="DT2217" s="1"/>
    </row>
    <row r="2218" spans="1:124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4"/>
      <c r="DO2218" s="1"/>
      <c r="DP2218" s="1"/>
      <c r="DQ2218" s="1"/>
      <c r="DR2218" s="1"/>
      <c r="DS2218" s="1"/>
      <c r="DT2218" s="1"/>
    </row>
    <row r="2219" spans="1:124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4"/>
      <c r="DO2219" s="1"/>
      <c r="DP2219" s="1"/>
      <c r="DQ2219" s="1"/>
      <c r="DR2219" s="1"/>
      <c r="DS2219" s="1"/>
      <c r="DT2219" s="1"/>
    </row>
    <row r="2220" spans="1:124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4"/>
      <c r="DO2220" s="1"/>
      <c r="DP2220" s="1"/>
      <c r="DQ2220" s="1"/>
      <c r="DR2220" s="1"/>
      <c r="DS2220" s="1"/>
      <c r="DT2220" s="1"/>
    </row>
    <row r="2221" spans="1:124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4"/>
      <c r="DO2221" s="1"/>
      <c r="DP2221" s="1"/>
      <c r="DQ2221" s="1"/>
      <c r="DR2221" s="1"/>
      <c r="DS2221" s="1"/>
      <c r="DT2221" s="1"/>
    </row>
    <row r="2222" spans="1:124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4"/>
      <c r="DO2222" s="1"/>
      <c r="DP2222" s="1"/>
      <c r="DQ2222" s="1"/>
      <c r="DR2222" s="1"/>
      <c r="DS2222" s="1"/>
      <c r="DT2222" s="1"/>
    </row>
    <row r="2223" spans="1:124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4"/>
      <c r="DO2223" s="1"/>
      <c r="DP2223" s="1"/>
      <c r="DQ2223" s="1"/>
      <c r="DR2223" s="1"/>
      <c r="DS2223" s="1"/>
      <c r="DT2223" s="1"/>
    </row>
    <row r="2224" spans="1:124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4"/>
      <c r="DO2224" s="1"/>
      <c r="DP2224" s="1"/>
      <c r="DQ2224" s="1"/>
      <c r="DR2224" s="1"/>
      <c r="DS2224" s="1"/>
      <c r="DT2224" s="1"/>
    </row>
    <row r="2225" spans="1:124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4"/>
      <c r="DO2225" s="1"/>
      <c r="DP2225" s="1"/>
      <c r="DQ2225" s="1"/>
      <c r="DR2225" s="1"/>
      <c r="DS2225" s="1"/>
      <c r="DT2225" s="1"/>
    </row>
    <row r="2226" spans="1:124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4"/>
      <c r="DO2226" s="1"/>
      <c r="DP2226" s="1"/>
      <c r="DQ2226" s="1"/>
      <c r="DR2226" s="1"/>
      <c r="DS2226" s="1"/>
      <c r="DT2226" s="1"/>
    </row>
    <row r="2227" spans="1:124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4"/>
      <c r="DO2227" s="1"/>
      <c r="DP2227" s="1"/>
      <c r="DQ2227" s="1"/>
      <c r="DR2227" s="1"/>
      <c r="DS2227" s="1"/>
      <c r="DT2227" s="1"/>
    </row>
    <row r="2228" spans="1:124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4"/>
      <c r="DO2228" s="1"/>
      <c r="DP2228" s="1"/>
      <c r="DQ2228" s="1"/>
      <c r="DR2228" s="1"/>
      <c r="DS2228" s="1"/>
      <c r="DT2228" s="1"/>
    </row>
    <row r="2229" spans="1:124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4"/>
      <c r="DO2229" s="1"/>
      <c r="DP2229" s="1"/>
      <c r="DQ2229" s="1"/>
      <c r="DR2229" s="1"/>
      <c r="DS2229" s="1"/>
      <c r="DT2229" s="1"/>
    </row>
    <row r="2230" spans="1:124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4"/>
      <c r="DO2230" s="1"/>
      <c r="DP2230" s="1"/>
      <c r="DQ2230" s="1"/>
      <c r="DR2230" s="1"/>
      <c r="DS2230" s="1"/>
      <c r="DT2230" s="1"/>
    </row>
    <row r="2231" spans="1:124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4"/>
      <c r="DO2231" s="1"/>
      <c r="DP2231" s="1"/>
      <c r="DQ2231" s="1"/>
      <c r="DR2231" s="1"/>
      <c r="DS2231" s="1"/>
      <c r="DT2231" s="1"/>
    </row>
    <row r="2232" spans="1:124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4"/>
      <c r="DO2232" s="1"/>
      <c r="DP2232" s="1"/>
      <c r="DQ2232" s="1"/>
      <c r="DR2232" s="1"/>
      <c r="DS2232" s="1"/>
      <c r="DT2232" s="1"/>
    </row>
    <row r="2233" spans="1:124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4"/>
      <c r="DO2233" s="1"/>
      <c r="DP2233" s="1"/>
      <c r="DQ2233" s="1"/>
      <c r="DR2233" s="1"/>
      <c r="DS2233" s="1"/>
      <c r="DT2233" s="1"/>
    </row>
    <row r="2234" spans="1:124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4"/>
      <c r="DO2234" s="1"/>
      <c r="DP2234" s="1"/>
      <c r="DQ2234" s="1"/>
      <c r="DR2234" s="1"/>
      <c r="DS2234" s="1"/>
      <c r="DT2234" s="1"/>
    </row>
    <row r="2235" spans="1:124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4"/>
      <c r="DO2235" s="1"/>
      <c r="DP2235" s="1"/>
      <c r="DQ2235" s="1"/>
      <c r="DR2235" s="1"/>
      <c r="DS2235" s="1"/>
      <c r="DT2235" s="1"/>
    </row>
    <row r="2236" spans="1:124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4"/>
      <c r="DO2236" s="1"/>
      <c r="DP2236" s="1"/>
      <c r="DQ2236" s="1"/>
      <c r="DR2236" s="1"/>
      <c r="DS2236" s="1"/>
      <c r="DT2236" s="1"/>
    </row>
    <row r="2237" spans="1:124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4"/>
      <c r="DO2237" s="1"/>
      <c r="DP2237" s="1"/>
      <c r="DQ2237" s="1"/>
      <c r="DR2237" s="1"/>
      <c r="DS2237" s="1"/>
      <c r="DT2237" s="1"/>
    </row>
    <row r="2238" spans="1:124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4"/>
      <c r="DO2238" s="1"/>
      <c r="DP2238" s="1"/>
      <c r="DQ2238" s="1"/>
      <c r="DR2238" s="1"/>
      <c r="DS2238" s="1"/>
      <c r="DT2238" s="1"/>
    </row>
    <row r="2239" spans="1:124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4"/>
      <c r="DO2239" s="1"/>
      <c r="DP2239" s="1"/>
      <c r="DQ2239" s="1"/>
      <c r="DR2239" s="1"/>
      <c r="DS2239" s="1"/>
      <c r="DT2239" s="1"/>
    </row>
    <row r="2240" spans="1:124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4"/>
      <c r="DO2240" s="1"/>
      <c r="DP2240" s="1"/>
      <c r="DQ2240" s="1"/>
      <c r="DR2240" s="1"/>
      <c r="DS2240" s="1"/>
      <c r="DT2240" s="1"/>
    </row>
    <row r="2241" spans="1:124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4"/>
      <c r="DO2241" s="1"/>
      <c r="DP2241" s="1"/>
      <c r="DQ2241" s="1"/>
      <c r="DR2241" s="1"/>
      <c r="DS2241" s="1"/>
      <c r="DT2241" s="1"/>
    </row>
    <row r="2242" spans="1:124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4"/>
      <c r="DO2242" s="1"/>
      <c r="DP2242" s="1"/>
      <c r="DQ2242" s="1"/>
      <c r="DR2242" s="1"/>
      <c r="DS2242" s="1"/>
      <c r="DT2242" s="1"/>
    </row>
    <row r="2243" spans="1:124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4"/>
      <c r="DO2243" s="1"/>
      <c r="DP2243" s="1"/>
      <c r="DQ2243" s="1"/>
      <c r="DR2243" s="1"/>
      <c r="DS2243" s="1"/>
      <c r="DT2243" s="1"/>
    </row>
    <row r="2244" spans="1:124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4"/>
      <c r="DO2244" s="1"/>
      <c r="DP2244" s="1"/>
      <c r="DQ2244" s="1"/>
      <c r="DR2244" s="1"/>
      <c r="DS2244" s="1"/>
      <c r="DT2244" s="1"/>
    </row>
    <row r="2245" spans="1:124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4"/>
      <c r="DO2245" s="1"/>
      <c r="DP2245" s="1"/>
      <c r="DQ2245" s="1"/>
      <c r="DR2245" s="1"/>
      <c r="DS2245" s="1"/>
      <c r="DT2245" s="1"/>
    </row>
    <row r="2246" spans="1:124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4"/>
      <c r="DO2246" s="1"/>
      <c r="DP2246" s="1"/>
      <c r="DQ2246" s="1"/>
      <c r="DR2246" s="1"/>
      <c r="DS2246" s="1"/>
      <c r="DT2246" s="1"/>
    </row>
    <row r="2247" spans="1:124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4"/>
      <c r="DO2247" s="1"/>
      <c r="DP2247" s="1"/>
      <c r="DQ2247" s="1"/>
      <c r="DR2247" s="1"/>
      <c r="DS2247" s="1"/>
      <c r="DT2247" s="1"/>
    </row>
    <row r="2248" spans="1:124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4"/>
      <c r="DO2248" s="1"/>
      <c r="DP2248" s="1"/>
      <c r="DQ2248" s="1"/>
      <c r="DR2248" s="1"/>
      <c r="DS2248" s="1"/>
      <c r="DT2248" s="1"/>
    </row>
    <row r="2249" spans="1:124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4"/>
      <c r="DO2249" s="1"/>
      <c r="DP2249" s="1"/>
      <c r="DQ2249" s="1"/>
      <c r="DR2249" s="1"/>
      <c r="DS2249" s="1"/>
      <c r="DT2249" s="1"/>
    </row>
    <row r="2250" spans="1:124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4"/>
      <c r="DO2250" s="1"/>
      <c r="DP2250" s="1"/>
      <c r="DQ2250" s="1"/>
      <c r="DR2250" s="1"/>
      <c r="DS2250" s="1"/>
      <c r="DT2250" s="1"/>
    </row>
    <row r="2251" spans="1:124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4"/>
      <c r="DO2251" s="1"/>
      <c r="DP2251" s="1"/>
      <c r="DQ2251" s="1"/>
      <c r="DR2251" s="1"/>
      <c r="DS2251" s="1"/>
      <c r="DT2251" s="1"/>
    </row>
    <row r="2252" spans="1:124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4"/>
      <c r="DO2252" s="1"/>
      <c r="DP2252" s="1"/>
      <c r="DQ2252" s="1"/>
      <c r="DR2252" s="1"/>
      <c r="DS2252" s="1"/>
      <c r="DT2252" s="1"/>
    </row>
    <row r="2253" spans="1:124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4"/>
      <c r="DO2253" s="1"/>
      <c r="DP2253" s="1"/>
      <c r="DQ2253" s="1"/>
      <c r="DR2253" s="1"/>
      <c r="DS2253" s="1"/>
      <c r="DT2253" s="1"/>
    </row>
    <row r="2254" spans="1:124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4"/>
      <c r="DO2254" s="1"/>
      <c r="DP2254" s="1"/>
      <c r="DQ2254" s="1"/>
      <c r="DR2254" s="1"/>
      <c r="DS2254" s="1"/>
      <c r="DT2254" s="1"/>
    </row>
    <row r="2255" spans="1:124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4"/>
      <c r="DO2255" s="1"/>
      <c r="DP2255" s="1"/>
      <c r="DQ2255" s="1"/>
      <c r="DR2255" s="1"/>
      <c r="DS2255" s="1"/>
      <c r="DT2255" s="1"/>
    </row>
    <row r="2256" spans="1:124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4"/>
      <c r="DO2256" s="1"/>
      <c r="DP2256" s="1"/>
      <c r="DQ2256" s="1"/>
      <c r="DR2256" s="1"/>
      <c r="DS2256" s="1"/>
      <c r="DT2256" s="1"/>
    </row>
    <row r="2257" spans="1:124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4"/>
      <c r="DO2257" s="1"/>
      <c r="DP2257" s="1"/>
      <c r="DQ2257" s="1"/>
      <c r="DR2257" s="1"/>
      <c r="DS2257" s="1"/>
      <c r="DT2257" s="1"/>
    </row>
    <row r="2258" spans="1:124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4"/>
      <c r="DO2258" s="1"/>
      <c r="DP2258" s="1"/>
      <c r="DQ2258" s="1"/>
      <c r="DR2258" s="1"/>
      <c r="DS2258" s="1"/>
      <c r="DT2258" s="1"/>
    </row>
    <row r="2259" spans="1:124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4"/>
      <c r="DO2259" s="1"/>
      <c r="DP2259" s="1"/>
      <c r="DQ2259" s="1"/>
      <c r="DR2259" s="1"/>
      <c r="DS2259" s="1"/>
      <c r="DT2259" s="1"/>
    </row>
    <row r="2260" spans="1:124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4"/>
      <c r="DO2260" s="1"/>
      <c r="DP2260" s="1"/>
      <c r="DQ2260" s="1"/>
      <c r="DR2260" s="1"/>
      <c r="DS2260" s="1"/>
      <c r="DT2260" s="1"/>
    </row>
    <row r="2261" spans="1:124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4"/>
      <c r="DO2261" s="1"/>
      <c r="DP2261" s="1"/>
      <c r="DQ2261" s="1"/>
      <c r="DR2261" s="1"/>
      <c r="DS2261" s="1"/>
      <c r="DT2261" s="1"/>
    </row>
    <row r="2262" spans="1:124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4"/>
      <c r="DO2262" s="1"/>
      <c r="DP2262" s="1"/>
      <c r="DQ2262" s="1"/>
      <c r="DR2262" s="1"/>
      <c r="DS2262" s="1"/>
      <c r="DT2262" s="1"/>
    </row>
    <row r="2263" spans="1:124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4"/>
      <c r="DO2263" s="1"/>
      <c r="DP2263" s="1"/>
      <c r="DQ2263" s="1"/>
      <c r="DR2263" s="1"/>
      <c r="DS2263" s="1"/>
      <c r="DT2263" s="1"/>
    </row>
    <row r="2264" spans="1:124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4"/>
      <c r="DO2264" s="1"/>
      <c r="DP2264" s="1"/>
      <c r="DQ2264" s="1"/>
      <c r="DR2264" s="1"/>
      <c r="DS2264" s="1"/>
      <c r="DT2264" s="1"/>
    </row>
    <row r="2265" spans="1:124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4"/>
      <c r="DO2265" s="1"/>
      <c r="DP2265" s="1"/>
      <c r="DQ2265" s="1"/>
      <c r="DR2265" s="1"/>
      <c r="DS2265" s="1"/>
      <c r="DT2265" s="1"/>
    </row>
    <row r="2266" spans="1:124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4"/>
      <c r="DO2266" s="1"/>
      <c r="DP2266" s="1"/>
      <c r="DQ2266" s="1"/>
      <c r="DR2266" s="1"/>
      <c r="DS2266" s="1"/>
      <c r="DT2266" s="1"/>
    </row>
    <row r="2267" spans="1:124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4"/>
      <c r="DO2267" s="1"/>
      <c r="DP2267" s="1"/>
      <c r="DQ2267" s="1"/>
      <c r="DR2267" s="1"/>
      <c r="DS2267" s="1"/>
      <c r="DT2267" s="1"/>
    </row>
    <row r="2268" spans="1:124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4"/>
      <c r="DO2268" s="1"/>
      <c r="DP2268" s="1"/>
      <c r="DQ2268" s="1"/>
      <c r="DR2268" s="1"/>
      <c r="DS2268" s="1"/>
      <c r="DT2268" s="1"/>
    </row>
    <row r="2269" spans="1:124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4"/>
      <c r="DO2269" s="1"/>
      <c r="DP2269" s="1"/>
      <c r="DQ2269" s="1"/>
      <c r="DR2269" s="1"/>
      <c r="DS2269" s="1"/>
      <c r="DT2269" s="1"/>
    </row>
    <row r="2270" spans="1:124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4"/>
      <c r="DO2270" s="1"/>
      <c r="DP2270" s="1"/>
      <c r="DQ2270" s="1"/>
      <c r="DR2270" s="1"/>
      <c r="DS2270" s="1"/>
      <c r="DT2270" s="1"/>
    </row>
    <row r="2271" spans="1:124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4"/>
      <c r="DO2271" s="1"/>
      <c r="DP2271" s="1"/>
      <c r="DQ2271" s="1"/>
      <c r="DR2271" s="1"/>
      <c r="DS2271" s="1"/>
      <c r="DT2271" s="1"/>
    </row>
    <row r="2272" spans="1:124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4"/>
      <c r="DO2272" s="1"/>
      <c r="DP2272" s="1"/>
      <c r="DQ2272" s="1"/>
      <c r="DR2272" s="1"/>
      <c r="DS2272" s="1"/>
      <c r="DT2272" s="1"/>
    </row>
    <row r="2273" spans="1:124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4"/>
      <c r="DO2273" s="1"/>
      <c r="DP2273" s="1"/>
      <c r="DQ2273" s="1"/>
      <c r="DR2273" s="1"/>
      <c r="DS2273" s="1"/>
      <c r="DT2273" s="1"/>
    </row>
    <row r="2274" spans="1:124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4"/>
      <c r="DO2274" s="1"/>
      <c r="DP2274" s="1"/>
      <c r="DQ2274" s="1"/>
      <c r="DR2274" s="1"/>
      <c r="DS2274" s="1"/>
      <c r="DT2274" s="1"/>
    </row>
    <row r="2275" spans="1:124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4"/>
      <c r="DO2275" s="1"/>
      <c r="DP2275" s="1"/>
      <c r="DQ2275" s="1"/>
      <c r="DR2275" s="1"/>
      <c r="DS2275" s="1"/>
      <c r="DT2275" s="1"/>
    </row>
    <row r="2276" spans="1:124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4"/>
      <c r="DO2276" s="1"/>
      <c r="DP2276" s="1"/>
      <c r="DQ2276" s="1"/>
      <c r="DR2276" s="1"/>
      <c r="DS2276" s="1"/>
      <c r="DT2276" s="1"/>
    </row>
    <row r="2277" spans="1:124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4"/>
      <c r="DO2277" s="1"/>
      <c r="DP2277" s="1"/>
      <c r="DQ2277" s="1"/>
      <c r="DR2277" s="1"/>
      <c r="DS2277" s="1"/>
      <c r="DT2277" s="1"/>
    </row>
    <row r="2278" spans="1:124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4"/>
      <c r="DO2278" s="1"/>
      <c r="DP2278" s="1"/>
      <c r="DQ2278" s="1"/>
      <c r="DR2278" s="1"/>
      <c r="DS2278" s="1"/>
      <c r="DT2278" s="1"/>
    </row>
    <row r="2279" spans="1:124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4"/>
      <c r="DO2279" s="1"/>
      <c r="DP2279" s="1"/>
      <c r="DQ2279" s="1"/>
      <c r="DR2279" s="1"/>
      <c r="DS2279" s="1"/>
      <c r="DT2279" s="1"/>
    </row>
    <row r="2280" spans="1:124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4"/>
      <c r="DO2280" s="1"/>
      <c r="DP2280" s="1"/>
      <c r="DQ2280" s="1"/>
      <c r="DR2280" s="1"/>
      <c r="DS2280" s="1"/>
      <c r="DT2280" s="1"/>
    </row>
    <row r="2281" spans="1:124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4"/>
      <c r="DO2281" s="1"/>
      <c r="DP2281" s="1"/>
      <c r="DQ2281" s="1"/>
      <c r="DR2281" s="1"/>
      <c r="DS2281" s="1"/>
      <c r="DT2281" s="1"/>
    </row>
    <row r="2282" spans="1:124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4"/>
      <c r="DO2282" s="1"/>
      <c r="DP2282" s="1"/>
      <c r="DQ2282" s="1"/>
      <c r="DR2282" s="1"/>
      <c r="DS2282" s="1"/>
      <c r="DT2282" s="1"/>
    </row>
    <row r="2283" spans="1:124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4"/>
      <c r="DO2283" s="1"/>
      <c r="DP2283" s="1"/>
      <c r="DQ2283" s="1"/>
      <c r="DR2283" s="1"/>
      <c r="DS2283" s="1"/>
      <c r="DT2283" s="1"/>
    </row>
    <row r="2284" spans="1:124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4"/>
      <c r="DO2284" s="1"/>
      <c r="DP2284" s="1"/>
      <c r="DQ2284" s="1"/>
      <c r="DR2284" s="1"/>
      <c r="DS2284" s="1"/>
      <c r="DT2284" s="1"/>
    </row>
    <row r="2285" spans="1:124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4"/>
      <c r="DO2285" s="1"/>
      <c r="DP2285" s="1"/>
      <c r="DQ2285" s="1"/>
      <c r="DR2285" s="1"/>
      <c r="DS2285" s="1"/>
      <c r="DT2285" s="1"/>
    </row>
    <row r="2286" spans="1:124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4"/>
      <c r="DO2286" s="1"/>
      <c r="DP2286" s="1"/>
      <c r="DQ2286" s="1"/>
      <c r="DR2286" s="1"/>
      <c r="DS2286" s="1"/>
      <c r="DT2286" s="1"/>
    </row>
    <row r="2287" spans="1:124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4"/>
      <c r="DO2287" s="1"/>
      <c r="DP2287" s="1"/>
      <c r="DQ2287" s="1"/>
      <c r="DR2287" s="1"/>
      <c r="DS2287" s="1"/>
      <c r="DT2287" s="1"/>
    </row>
    <row r="2288" spans="1:124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4"/>
      <c r="DO2288" s="1"/>
      <c r="DP2288" s="1"/>
      <c r="DQ2288" s="1"/>
      <c r="DR2288" s="1"/>
      <c r="DS2288" s="1"/>
      <c r="DT2288" s="1"/>
    </row>
    <row r="2289" spans="1:124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4"/>
      <c r="DO2289" s="1"/>
      <c r="DP2289" s="1"/>
      <c r="DQ2289" s="1"/>
      <c r="DR2289" s="1"/>
      <c r="DS2289" s="1"/>
      <c r="DT2289" s="1"/>
    </row>
    <row r="2290" spans="1:124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4"/>
      <c r="DO2290" s="1"/>
      <c r="DP2290" s="1"/>
      <c r="DQ2290" s="1"/>
      <c r="DR2290" s="1"/>
      <c r="DS2290" s="1"/>
      <c r="DT2290" s="1"/>
    </row>
    <row r="2291" spans="1:124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4"/>
      <c r="DO2291" s="1"/>
      <c r="DP2291" s="1"/>
      <c r="DQ2291" s="1"/>
      <c r="DR2291" s="1"/>
      <c r="DS2291" s="1"/>
      <c r="DT2291" s="1"/>
    </row>
    <row r="2292" spans="1:124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4"/>
      <c r="DO2292" s="1"/>
      <c r="DP2292" s="1"/>
      <c r="DQ2292" s="1"/>
      <c r="DR2292" s="1"/>
      <c r="DS2292" s="1"/>
      <c r="DT2292" s="1"/>
    </row>
    <row r="2293" spans="1:124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4"/>
      <c r="DO2293" s="1"/>
      <c r="DP2293" s="1"/>
      <c r="DQ2293" s="1"/>
      <c r="DR2293" s="1"/>
      <c r="DS2293" s="1"/>
      <c r="DT2293" s="1"/>
    </row>
    <row r="2294" spans="1:124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4"/>
      <c r="DO2294" s="1"/>
      <c r="DP2294" s="1"/>
      <c r="DQ2294" s="1"/>
      <c r="DR2294" s="1"/>
      <c r="DS2294" s="1"/>
      <c r="DT2294" s="1"/>
    </row>
    <row r="2295" spans="1:124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4"/>
      <c r="DO2295" s="1"/>
      <c r="DP2295" s="1"/>
      <c r="DQ2295" s="1"/>
      <c r="DR2295" s="1"/>
      <c r="DS2295" s="1"/>
      <c r="DT2295" s="1"/>
    </row>
    <row r="2296" spans="1:124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4"/>
      <c r="DO2296" s="1"/>
      <c r="DP2296" s="1"/>
      <c r="DQ2296" s="1"/>
      <c r="DR2296" s="1"/>
      <c r="DS2296" s="1"/>
      <c r="DT2296" s="1"/>
    </row>
    <row r="2297" spans="1:124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4"/>
      <c r="DO2297" s="1"/>
      <c r="DP2297" s="1"/>
      <c r="DQ2297" s="1"/>
      <c r="DR2297" s="1"/>
      <c r="DS2297" s="1"/>
      <c r="DT2297" s="1"/>
    </row>
    <row r="2298" spans="1:124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4"/>
      <c r="DO2298" s="1"/>
      <c r="DP2298" s="1"/>
      <c r="DQ2298" s="1"/>
      <c r="DR2298" s="1"/>
      <c r="DS2298" s="1"/>
      <c r="DT2298" s="1"/>
    </row>
    <row r="2299" spans="1:124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4"/>
      <c r="DO2299" s="1"/>
      <c r="DP2299" s="1"/>
      <c r="DQ2299" s="1"/>
      <c r="DR2299" s="1"/>
      <c r="DS2299" s="1"/>
      <c r="DT2299" s="1"/>
    </row>
    <row r="2300" spans="1:124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4"/>
      <c r="DO2300" s="1"/>
      <c r="DP2300" s="1"/>
      <c r="DQ2300" s="1"/>
      <c r="DR2300" s="1"/>
      <c r="DS2300" s="1"/>
      <c r="DT2300" s="1"/>
    </row>
    <row r="2301" spans="1:124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4"/>
      <c r="DO2301" s="1"/>
      <c r="DP2301" s="1"/>
      <c r="DQ2301" s="1"/>
      <c r="DR2301" s="1"/>
      <c r="DS2301" s="1"/>
      <c r="DT2301" s="1"/>
    </row>
    <row r="2302" spans="1:124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4"/>
      <c r="DO2302" s="1"/>
      <c r="DP2302" s="1"/>
      <c r="DQ2302" s="1"/>
      <c r="DR2302" s="1"/>
      <c r="DS2302" s="1"/>
      <c r="DT2302" s="1"/>
    </row>
    <row r="2303" spans="1:124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4"/>
      <c r="DO2303" s="1"/>
      <c r="DP2303" s="1"/>
      <c r="DQ2303" s="1"/>
      <c r="DR2303" s="1"/>
      <c r="DS2303" s="1"/>
      <c r="DT2303" s="1"/>
    </row>
    <row r="2304" spans="1:124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4"/>
      <c r="DO2304" s="1"/>
      <c r="DP2304" s="1"/>
      <c r="DQ2304" s="1"/>
      <c r="DR2304" s="1"/>
      <c r="DS2304" s="1"/>
      <c r="DT2304" s="1"/>
    </row>
    <row r="2305" spans="1:124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4"/>
      <c r="DO2305" s="1"/>
      <c r="DP2305" s="1"/>
      <c r="DQ2305" s="1"/>
      <c r="DR2305" s="1"/>
      <c r="DS2305" s="1"/>
      <c r="DT2305" s="1"/>
    </row>
    <row r="2306" spans="1:124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4"/>
      <c r="DO2306" s="1"/>
      <c r="DP2306" s="1"/>
      <c r="DQ2306" s="1"/>
      <c r="DR2306" s="1"/>
      <c r="DS2306" s="1"/>
      <c r="DT2306" s="1"/>
    </row>
    <row r="2307" spans="1:124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4"/>
      <c r="DO2307" s="1"/>
      <c r="DP2307" s="1"/>
      <c r="DQ2307" s="1"/>
      <c r="DR2307" s="1"/>
      <c r="DS2307" s="1"/>
      <c r="DT2307" s="1"/>
    </row>
    <row r="2308" spans="1:124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4"/>
      <c r="DO2308" s="1"/>
      <c r="DP2308" s="1"/>
      <c r="DQ2308" s="1"/>
      <c r="DR2308" s="1"/>
      <c r="DS2308" s="1"/>
      <c r="DT2308" s="1"/>
    </row>
    <row r="2309" spans="1:124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4"/>
      <c r="DO2309" s="1"/>
      <c r="DP2309" s="1"/>
      <c r="DQ2309" s="1"/>
      <c r="DR2309" s="1"/>
      <c r="DS2309" s="1"/>
      <c r="DT2309" s="1"/>
    </row>
    <row r="2310" spans="1:124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4"/>
      <c r="DO2310" s="1"/>
      <c r="DP2310" s="1"/>
      <c r="DQ2310" s="1"/>
      <c r="DR2310" s="1"/>
      <c r="DS2310" s="1"/>
      <c r="DT2310" s="1"/>
    </row>
    <row r="2311" spans="1:124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4"/>
      <c r="DO2311" s="1"/>
      <c r="DP2311" s="1"/>
      <c r="DQ2311" s="1"/>
      <c r="DR2311" s="1"/>
      <c r="DS2311" s="1"/>
      <c r="DT2311" s="1"/>
    </row>
    <row r="2312" spans="1:124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4"/>
      <c r="DO2312" s="1"/>
      <c r="DP2312" s="1"/>
      <c r="DQ2312" s="1"/>
      <c r="DR2312" s="1"/>
      <c r="DS2312" s="1"/>
      <c r="DT2312" s="1"/>
    </row>
    <row r="2313" spans="1:124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4"/>
      <c r="DO2313" s="1"/>
      <c r="DP2313" s="1"/>
      <c r="DQ2313" s="1"/>
      <c r="DR2313" s="1"/>
      <c r="DS2313" s="1"/>
      <c r="DT2313" s="1"/>
    </row>
    <row r="2314" spans="1:124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4"/>
      <c r="DO2314" s="1"/>
      <c r="DP2314" s="1"/>
      <c r="DQ2314" s="1"/>
      <c r="DR2314" s="1"/>
      <c r="DS2314" s="1"/>
      <c r="DT2314" s="1"/>
    </row>
    <row r="2315" spans="1:124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4"/>
      <c r="DO2315" s="1"/>
      <c r="DP2315" s="1"/>
      <c r="DQ2315" s="1"/>
      <c r="DR2315" s="1"/>
      <c r="DS2315" s="1"/>
      <c r="DT2315" s="1"/>
    </row>
    <row r="2316" spans="1:124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4"/>
      <c r="DO2316" s="1"/>
      <c r="DP2316" s="1"/>
      <c r="DQ2316" s="1"/>
      <c r="DR2316" s="1"/>
      <c r="DS2316" s="1"/>
      <c r="DT2316" s="1"/>
    </row>
    <row r="2317" spans="1:124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4"/>
      <c r="DO2317" s="1"/>
      <c r="DP2317" s="1"/>
      <c r="DQ2317" s="1"/>
      <c r="DR2317" s="1"/>
      <c r="DS2317" s="1"/>
      <c r="DT2317" s="1"/>
    </row>
    <row r="2318" spans="1:124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4"/>
      <c r="DO2318" s="1"/>
      <c r="DP2318" s="1"/>
      <c r="DQ2318" s="1"/>
      <c r="DR2318" s="1"/>
      <c r="DS2318" s="1"/>
      <c r="DT2318" s="1"/>
    </row>
    <row r="2319" spans="1:124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4"/>
      <c r="DO2319" s="1"/>
      <c r="DP2319" s="1"/>
      <c r="DQ2319" s="1"/>
      <c r="DR2319" s="1"/>
      <c r="DS2319" s="1"/>
      <c r="DT2319" s="1"/>
    </row>
    <row r="2320" spans="1:124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4"/>
      <c r="DO2320" s="1"/>
      <c r="DP2320" s="1"/>
      <c r="DQ2320" s="1"/>
      <c r="DR2320" s="1"/>
      <c r="DS2320" s="1"/>
      <c r="DT2320" s="1"/>
    </row>
    <row r="2321" spans="1:124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4"/>
      <c r="DO2321" s="1"/>
      <c r="DP2321" s="1"/>
      <c r="DQ2321" s="1"/>
      <c r="DR2321" s="1"/>
      <c r="DS2321" s="1"/>
      <c r="DT2321" s="1"/>
    </row>
    <row r="2322" spans="1:124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4"/>
      <c r="DO2322" s="1"/>
      <c r="DP2322" s="1"/>
      <c r="DQ2322" s="1"/>
      <c r="DR2322" s="1"/>
      <c r="DS2322" s="1"/>
      <c r="DT2322" s="1"/>
    </row>
    <row r="2323" spans="1:124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4"/>
      <c r="DO2323" s="1"/>
      <c r="DP2323" s="1"/>
      <c r="DQ2323" s="1"/>
      <c r="DR2323" s="1"/>
      <c r="DS2323" s="1"/>
      <c r="DT2323" s="1"/>
    </row>
    <row r="2324" spans="1:124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4"/>
      <c r="DO2324" s="1"/>
      <c r="DP2324" s="1"/>
      <c r="DQ2324" s="1"/>
      <c r="DR2324" s="1"/>
      <c r="DS2324" s="1"/>
      <c r="DT2324" s="1"/>
    </row>
    <row r="2325" spans="1:124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4"/>
      <c r="DO2325" s="1"/>
      <c r="DP2325" s="1"/>
      <c r="DQ2325" s="1"/>
      <c r="DR2325" s="1"/>
      <c r="DS2325" s="1"/>
      <c r="DT2325" s="1"/>
    </row>
    <row r="2326" spans="1:124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4"/>
      <c r="DO2326" s="1"/>
      <c r="DP2326" s="1"/>
      <c r="DQ2326" s="1"/>
      <c r="DR2326" s="1"/>
      <c r="DS2326" s="1"/>
      <c r="DT2326" s="1"/>
    </row>
    <row r="2327" spans="1:124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4"/>
      <c r="DO2327" s="1"/>
      <c r="DP2327" s="1"/>
      <c r="DQ2327" s="1"/>
      <c r="DR2327" s="1"/>
      <c r="DS2327" s="1"/>
      <c r="DT2327" s="1"/>
    </row>
    <row r="2328" spans="1:124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4"/>
      <c r="DO2328" s="1"/>
      <c r="DP2328" s="1"/>
      <c r="DQ2328" s="1"/>
      <c r="DR2328" s="1"/>
      <c r="DS2328" s="1"/>
      <c r="DT2328" s="1"/>
    </row>
    <row r="2329" spans="1:124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4"/>
      <c r="DO2329" s="1"/>
      <c r="DP2329" s="1"/>
      <c r="DQ2329" s="1"/>
      <c r="DR2329" s="1"/>
      <c r="DS2329" s="1"/>
      <c r="DT2329" s="1"/>
    </row>
    <row r="2330" spans="1:124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4"/>
      <c r="DO2330" s="1"/>
      <c r="DP2330" s="1"/>
      <c r="DQ2330" s="1"/>
      <c r="DR2330" s="1"/>
      <c r="DS2330" s="1"/>
      <c r="DT2330" s="1"/>
    </row>
    <row r="2331" spans="1:124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4"/>
      <c r="DO2331" s="1"/>
      <c r="DP2331" s="1"/>
      <c r="DQ2331" s="1"/>
      <c r="DR2331" s="1"/>
      <c r="DS2331" s="1"/>
      <c r="DT2331" s="1"/>
    </row>
    <row r="2332" spans="1:124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4"/>
      <c r="DO2332" s="1"/>
      <c r="DP2332" s="1"/>
      <c r="DQ2332" s="1"/>
      <c r="DR2332" s="1"/>
      <c r="DS2332" s="1"/>
      <c r="DT2332" s="1"/>
    </row>
    <row r="2333" spans="1:124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4"/>
      <c r="DO2333" s="1"/>
      <c r="DP2333" s="1"/>
      <c r="DQ2333" s="1"/>
      <c r="DR2333" s="1"/>
      <c r="DS2333" s="1"/>
      <c r="DT2333" s="1"/>
    </row>
    <row r="2334" spans="1:124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4"/>
      <c r="DO2334" s="1"/>
      <c r="DP2334" s="1"/>
      <c r="DQ2334" s="1"/>
      <c r="DR2334" s="1"/>
      <c r="DS2334" s="1"/>
      <c r="DT2334" s="1"/>
    </row>
    <row r="2335" spans="1:124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4"/>
      <c r="DO2335" s="1"/>
      <c r="DP2335" s="1"/>
      <c r="DQ2335" s="1"/>
      <c r="DR2335" s="1"/>
      <c r="DS2335" s="1"/>
      <c r="DT2335" s="1"/>
    </row>
    <row r="2336" spans="1:124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4"/>
      <c r="DO2336" s="1"/>
      <c r="DP2336" s="1"/>
      <c r="DQ2336" s="1"/>
      <c r="DR2336" s="1"/>
      <c r="DS2336" s="1"/>
      <c r="DT2336" s="1"/>
    </row>
    <row r="2337" spans="1:124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4"/>
      <c r="DO2337" s="1"/>
      <c r="DP2337" s="1"/>
      <c r="DQ2337" s="1"/>
      <c r="DR2337" s="1"/>
      <c r="DS2337" s="1"/>
      <c r="DT2337" s="1"/>
    </row>
    <row r="2338" spans="1:124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4"/>
      <c r="DO2338" s="1"/>
      <c r="DP2338" s="1"/>
      <c r="DQ2338" s="1"/>
      <c r="DR2338" s="1"/>
      <c r="DS2338" s="1"/>
      <c r="DT2338" s="1"/>
    </row>
    <row r="2339" spans="1:124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4"/>
      <c r="DO2339" s="1"/>
      <c r="DP2339" s="1"/>
      <c r="DQ2339" s="1"/>
      <c r="DR2339" s="1"/>
      <c r="DS2339" s="1"/>
      <c r="DT2339" s="1"/>
    </row>
    <row r="2340" spans="1:124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4"/>
      <c r="DO2340" s="1"/>
      <c r="DP2340" s="1"/>
      <c r="DQ2340" s="1"/>
      <c r="DR2340" s="1"/>
      <c r="DS2340" s="1"/>
      <c r="DT2340" s="1"/>
    </row>
    <row r="2341" spans="1:124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4"/>
      <c r="DO2341" s="1"/>
      <c r="DP2341" s="1"/>
      <c r="DQ2341" s="1"/>
      <c r="DR2341" s="1"/>
      <c r="DS2341" s="1"/>
      <c r="DT2341" s="1"/>
    </row>
    <row r="2342" spans="1:124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4"/>
      <c r="DO2342" s="1"/>
      <c r="DP2342" s="1"/>
      <c r="DQ2342" s="1"/>
      <c r="DR2342" s="1"/>
      <c r="DS2342" s="1"/>
      <c r="DT2342" s="1"/>
    </row>
    <row r="2343" spans="1:124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4"/>
      <c r="DO2343" s="1"/>
      <c r="DP2343" s="1"/>
      <c r="DQ2343" s="1"/>
      <c r="DR2343" s="1"/>
      <c r="DS2343" s="1"/>
      <c r="DT2343" s="1"/>
    </row>
    <row r="2344" spans="1:124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4"/>
      <c r="DO2344" s="1"/>
      <c r="DP2344" s="1"/>
      <c r="DQ2344" s="1"/>
      <c r="DR2344" s="1"/>
      <c r="DS2344" s="1"/>
      <c r="DT2344" s="1"/>
    </row>
    <row r="2345" spans="1:124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4"/>
      <c r="DO2345" s="1"/>
      <c r="DP2345" s="1"/>
      <c r="DQ2345" s="1"/>
      <c r="DR2345" s="1"/>
      <c r="DS2345" s="1"/>
      <c r="DT2345" s="1"/>
    </row>
    <row r="2346" spans="1:124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4"/>
      <c r="DO2346" s="1"/>
      <c r="DP2346" s="1"/>
      <c r="DQ2346" s="1"/>
      <c r="DR2346" s="1"/>
      <c r="DS2346" s="1"/>
      <c r="DT2346" s="1"/>
    </row>
    <row r="2347" spans="1:124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4"/>
      <c r="DO2347" s="1"/>
      <c r="DP2347" s="1"/>
      <c r="DQ2347" s="1"/>
      <c r="DR2347" s="1"/>
      <c r="DS2347" s="1"/>
      <c r="DT2347" s="1"/>
    </row>
    <row r="2348" spans="1:124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4"/>
      <c r="DO2348" s="1"/>
      <c r="DP2348" s="1"/>
      <c r="DQ2348" s="1"/>
      <c r="DR2348" s="1"/>
      <c r="DS2348" s="1"/>
      <c r="DT2348" s="1"/>
    </row>
    <row r="2349" spans="1:124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4"/>
      <c r="DO2349" s="1"/>
      <c r="DP2349" s="1"/>
      <c r="DQ2349" s="1"/>
      <c r="DR2349" s="1"/>
      <c r="DS2349" s="1"/>
      <c r="DT2349" s="1"/>
    </row>
    <row r="2350" spans="1:124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4"/>
      <c r="DO2350" s="1"/>
      <c r="DP2350" s="1"/>
      <c r="DQ2350" s="1"/>
      <c r="DR2350" s="1"/>
      <c r="DS2350" s="1"/>
      <c r="DT2350" s="1"/>
    </row>
    <row r="2351" spans="1:124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4"/>
      <c r="DO2351" s="1"/>
      <c r="DP2351" s="1"/>
      <c r="DQ2351" s="1"/>
      <c r="DR2351" s="1"/>
      <c r="DS2351" s="1"/>
      <c r="DT2351" s="1"/>
    </row>
    <row r="2352" spans="1:124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4"/>
      <c r="DO2352" s="1"/>
      <c r="DP2352" s="1"/>
      <c r="DQ2352" s="1"/>
      <c r="DR2352" s="1"/>
      <c r="DS2352" s="1"/>
      <c r="DT2352" s="1"/>
    </row>
    <row r="2353" spans="1:124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4"/>
      <c r="DO2353" s="1"/>
      <c r="DP2353" s="1"/>
      <c r="DQ2353" s="1"/>
      <c r="DR2353" s="1"/>
      <c r="DS2353" s="1"/>
      <c r="DT2353" s="1"/>
    </row>
    <row r="2354" spans="1:124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4"/>
      <c r="DO2354" s="1"/>
      <c r="DP2354" s="1"/>
      <c r="DQ2354" s="1"/>
      <c r="DR2354" s="1"/>
      <c r="DS2354" s="1"/>
      <c r="DT2354" s="1"/>
    </row>
    <row r="2355" spans="1:124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4"/>
      <c r="DO2355" s="1"/>
      <c r="DP2355" s="1"/>
      <c r="DQ2355" s="1"/>
      <c r="DR2355" s="1"/>
      <c r="DS2355" s="1"/>
      <c r="DT2355" s="1"/>
    </row>
    <row r="2356" spans="1:124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4"/>
      <c r="DO2356" s="1"/>
      <c r="DP2356" s="1"/>
      <c r="DQ2356" s="1"/>
      <c r="DR2356" s="1"/>
      <c r="DS2356" s="1"/>
      <c r="DT2356" s="1"/>
    </row>
    <row r="2357" spans="1:124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4"/>
      <c r="DO2357" s="1"/>
      <c r="DP2357" s="1"/>
      <c r="DQ2357" s="1"/>
      <c r="DR2357" s="1"/>
      <c r="DS2357" s="1"/>
      <c r="DT2357" s="1"/>
    </row>
    <row r="2358" spans="1:124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4"/>
      <c r="DO2358" s="1"/>
      <c r="DP2358" s="1"/>
      <c r="DQ2358" s="1"/>
      <c r="DR2358" s="1"/>
      <c r="DS2358" s="1"/>
      <c r="DT2358" s="1"/>
    </row>
    <row r="2359" spans="1:124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4"/>
      <c r="DO2359" s="1"/>
      <c r="DP2359" s="1"/>
      <c r="DQ2359" s="1"/>
      <c r="DR2359" s="1"/>
      <c r="DS2359" s="1"/>
      <c r="DT2359" s="1"/>
    </row>
    <row r="2360" spans="1:124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4"/>
      <c r="DO2360" s="1"/>
      <c r="DP2360" s="1"/>
      <c r="DQ2360" s="1"/>
      <c r="DR2360" s="1"/>
      <c r="DS2360" s="1"/>
      <c r="DT2360" s="1"/>
    </row>
    <row r="2361" spans="1:124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4"/>
      <c r="DO2361" s="1"/>
      <c r="DP2361" s="1"/>
      <c r="DQ2361" s="1"/>
      <c r="DR2361" s="1"/>
      <c r="DS2361" s="1"/>
      <c r="DT2361" s="1"/>
    </row>
    <row r="2362" spans="1:124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4"/>
      <c r="DO2362" s="1"/>
      <c r="DP2362" s="1"/>
      <c r="DQ2362" s="1"/>
      <c r="DR2362" s="1"/>
      <c r="DS2362" s="1"/>
      <c r="DT2362" s="1"/>
    </row>
    <row r="2363" spans="1:124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4"/>
      <c r="DO2363" s="1"/>
      <c r="DP2363" s="1"/>
      <c r="DQ2363" s="1"/>
      <c r="DR2363" s="1"/>
      <c r="DS2363" s="1"/>
      <c r="DT2363" s="1"/>
    </row>
    <row r="2364" spans="1:124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4"/>
      <c r="DO2364" s="1"/>
      <c r="DP2364" s="1"/>
      <c r="DQ2364" s="1"/>
      <c r="DR2364" s="1"/>
      <c r="DS2364" s="1"/>
      <c r="DT2364" s="1"/>
    </row>
    <row r="2365" spans="1:124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4"/>
      <c r="DO2365" s="1"/>
      <c r="DP2365" s="1"/>
      <c r="DQ2365" s="1"/>
      <c r="DR2365" s="1"/>
      <c r="DS2365" s="1"/>
      <c r="DT2365" s="1"/>
    </row>
    <row r="2366" spans="1:124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4"/>
      <c r="DO2366" s="1"/>
      <c r="DP2366" s="1"/>
      <c r="DQ2366" s="1"/>
      <c r="DR2366" s="1"/>
      <c r="DS2366" s="1"/>
      <c r="DT2366" s="1"/>
    </row>
    <row r="2367" spans="1:124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4"/>
      <c r="DO2367" s="1"/>
      <c r="DP2367" s="1"/>
      <c r="DQ2367" s="1"/>
      <c r="DR2367" s="1"/>
      <c r="DS2367" s="1"/>
      <c r="DT2367" s="1"/>
    </row>
    <row r="2368" spans="1:124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4"/>
      <c r="DO2368" s="1"/>
      <c r="DP2368" s="1"/>
      <c r="DQ2368" s="1"/>
      <c r="DR2368" s="1"/>
      <c r="DS2368" s="1"/>
      <c r="DT2368" s="1"/>
    </row>
    <row r="2369" spans="1:124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4"/>
      <c r="DO2369" s="1"/>
      <c r="DP2369" s="1"/>
      <c r="DQ2369" s="1"/>
      <c r="DR2369" s="1"/>
      <c r="DS2369" s="1"/>
      <c r="DT2369" s="1"/>
    </row>
    <row r="2370" spans="1:124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4"/>
      <c r="DO2370" s="1"/>
      <c r="DP2370" s="1"/>
      <c r="DQ2370" s="1"/>
      <c r="DR2370" s="1"/>
      <c r="DS2370" s="1"/>
      <c r="DT2370" s="1"/>
    </row>
    <row r="2371" spans="1:124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4"/>
      <c r="DO2371" s="1"/>
      <c r="DP2371" s="1"/>
      <c r="DQ2371" s="1"/>
      <c r="DR2371" s="1"/>
      <c r="DS2371" s="1"/>
      <c r="DT2371" s="1"/>
    </row>
    <row r="2372" spans="1:124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4"/>
      <c r="DO2372" s="1"/>
      <c r="DP2372" s="1"/>
      <c r="DQ2372" s="1"/>
      <c r="DR2372" s="1"/>
      <c r="DS2372" s="1"/>
      <c r="DT2372" s="1"/>
    </row>
    <row r="2373" spans="1:124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4"/>
      <c r="DO2373" s="1"/>
      <c r="DP2373" s="1"/>
      <c r="DQ2373" s="1"/>
      <c r="DR2373" s="1"/>
      <c r="DS2373" s="1"/>
      <c r="DT2373" s="1"/>
    </row>
    <row r="2374" spans="1:124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4"/>
      <c r="DO2374" s="1"/>
      <c r="DP2374" s="1"/>
      <c r="DQ2374" s="1"/>
      <c r="DR2374" s="1"/>
      <c r="DS2374" s="1"/>
      <c r="DT2374" s="1"/>
    </row>
    <row r="2375" spans="1:124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4"/>
      <c r="DO2375" s="1"/>
      <c r="DP2375" s="1"/>
      <c r="DQ2375" s="1"/>
      <c r="DR2375" s="1"/>
      <c r="DS2375" s="1"/>
      <c r="DT2375" s="1"/>
    </row>
    <row r="2376" spans="1:124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4"/>
      <c r="DO2376" s="1"/>
      <c r="DP2376" s="1"/>
      <c r="DQ2376" s="1"/>
      <c r="DR2376" s="1"/>
      <c r="DS2376" s="1"/>
      <c r="DT2376" s="1"/>
    </row>
    <row r="2377" spans="1:124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4"/>
      <c r="DO2377" s="1"/>
      <c r="DP2377" s="1"/>
      <c r="DQ2377" s="1"/>
      <c r="DR2377" s="1"/>
      <c r="DS2377" s="1"/>
      <c r="DT2377" s="1"/>
    </row>
    <row r="2378" spans="1:124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4"/>
      <c r="DO2378" s="1"/>
      <c r="DP2378" s="1"/>
      <c r="DQ2378" s="1"/>
      <c r="DR2378" s="1"/>
      <c r="DS2378" s="1"/>
      <c r="DT2378" s="1"/>
    </row>
    <row r="2379" spans="1:124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4"/>
      <c r="DO2379" s="1"/>
      <c r="DP2379" s="1"/>
      <c r="DQ2379" s="1"/>
      <c r="DR2379" s="1"/>
      <c r="DS2379" s="1"/>
      <c r="DT2379" s="1"/>
    </row>
    <row r="2380" spans="1:124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4"/>
      <c r="DO2380" s="1"/>
      <c r="DP2380" s="1"/>
      <c r="DQ2380" s="1"/>
      <c r="DR2380" s="1"/>
      <c r="DS2380" s="1"/>
      <c r="DT2380" s="1"/>
    </row>
    <row r="2381" spans="1:124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4"/>
      <c r="DO2381" s="1"/>
      <c r="DP2381" s="1"/>
      <c r="DQ2381" s="1"/>
      <c r="DR2381" s="1"/>
      <c r="DS2381" s="1"/>
      <c r="DT2381" s="1"/>
    </row>
    <row r="2382" spans="1:124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4"/>
      <c r="DO2382" s="1"/>
      <c r="DP2382" s="1"/>
      <c r="DQ2382" s="1"/>
      <c r="DR2382" s="1"/>
      <c r="DS2382" s="1"/>
      <c r="DT2382" s="1"/>
    </row>
    <row r="2383" spans="1:124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4"/>
      <c r="DO2383" s="1"/>
      <c r="DP2383" s="1"/>
      <c r="DQ2383" s="1"/>
      <c r="DR2383" s="1"/>
      <c r="DS2383" s="1"/>
      <c r="DT2383" s="1"/>
    </row>
    <row r="2384" spans="1:124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4"/>
      <c r="DO2384" s="1"/>
      <c r="DP2384" s="1"/>
      <c r="DQ2384" s="1"/>
      <c r="DR2384" s="1"/>
      <c r="DS2384" s="1"/>
      <c r="DT2384" s="1"/>
    </row>
    <row r="2385" spans="1:124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4"/>
      <c r="DO2385" s="1"/>
      <c r="DP2385" s="1"/>
      <c r="DQ2385" s="1"/>
      <c r="DR2385" s="1"/>
      <c r="DS2385" s="1"/>
      <c r="DT2385" s="1"/>
    </row>
    <row r="2386" spans="1:124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4"/>
      <c r="DO2386" s="1"/>
      <c r="DP2386" s="1"/>
      <c r="DQ2386" s="1"/>
      <c r="DR2386" s="1"/>
      <c r="DS2386" s="1"/>
      <c r="DT2386" s="1"/>
    </row>
    <row r="2387" spans="1:124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4"/>
      <c r="DO2387" s="1"/>
      <c r="DP2387" s="1"/>
      <c r="DQ2387" s="1"/>
      <c r="DR2387" s="1"/>
      <c r="DS2387" s="1"/>
      <c r="DT2387" s="1"/>
    </row>
    <row r="2388" spans="1:124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4"/>
      <c r="DO2388" s="1"/>
      <c r="DP2388" s="1"/>
      <c r="DQ2388" s="1"/>
      <c r="DR2388" s="1"/>
      <c r="DS2388" s="1"/>
      <c r="DT2388" s="1"/>
    </row>
    <row r="2389" spans="1:124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4"/>
      <c r="DO2389" s="1"/>
      <c r="DP2389" s="1"/>
      <c r="DQ2389" s="1"/>
      <c r="DR2389" s="1"/>
      <c r="DS2389" s="1"/>
      <c r="DT2389" s="1"/>
    </row>
    <row r="2390" spans="1:124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4"/>
      <c r="DO2390" s="1"/>
      <c r="DP2390" s="1"/>
      <c r="DQ2390" s="1"/>
      <c r="DR2390" s="1"/>
      <c r="DS2390" s="1"/>
      <c r="DT2390" s="1"/>
    </row>
    <row r="2391" spans="1:124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4"/>
      <c r="DO2391" s="1"/>
      <c r="DP2391" s="1"/>
      <c r="DQ2391" s="1"/>
      <c r="DR2391" s="1"/>
      <c r="DS2391" s="1"/>
      <c r="DT2391" s="1"/>
    </row>
    <row r="2392" spans="1:124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4"/>
      <c r="DO2392" s="1"/>
      <c r="DP2392" s="1"/>
      <c r="DQ2392" s="1"/>
      <c r="DR2392" s="1"/>
      <c r="DS2392" s="1"/>
      <c r="DT2392" s="1"/>
    </row>
    <row r="2393" spans="1:124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4"/>
      <c r="DO2393" s="1"/>
      <c r="DP2393" s="1"/>
      <c r="DQ2393" s="1"/>
      <c r="DR2393" s="1"/>
      <c r="DS2393" s="1"/>
      <c r="DT2393" s="1"/>
    </row>
    <row r="2394" spans="1:124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4"/>
      <c r="DO2394" s="1"/>
      <c r="DP2394" s="1"/>
      <c r="DQ2394" s="1"/>
      <c r="DR2394" s="1"/>
      <c r="DS2394" s="1"/>
      <c r="DT2394" s="1"/>
    </row>
    <row r="2395" spans="1:124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4"/>
      <c r="DO2395" s="1"/>
      <c r="DP2395" s="1"/>
      <c r="DQ2395" s="1"/>
      <c r="DR2395" s="1"/>
      <c r="DS2395" s="1"/>
      <c r="DT2395" s="1"/>
    </row>
    <row r="2396" spans="1:124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4"/>
      <c r="DO2396" s="1"/>
      <c r="DP2396" s="1"/>
      <c r="DQ2396" s="1"/>
      <c r="DR2396" s="1"/>
      <c r="DS2396" s="1"/>
      <c r="DT2396" s="1"/>
    </row>
    <row r="2397" spans="1:124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4"/>
      <c r="DO2397" s="1"/>
      <c r="DP2397" s="1"/>
      <c r="DQ2397" s="1"/>
      <c r="DR2397" s="1"/>
      <c r="DS2397" s="1"/>
      <c r="DT2397" s="1"/>
    </row>
    <row r="2398" spans="1:124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4"/>
      <c r="DO2398" s="1"/>
      <c r="DP2398" s="1"/>
      <c r="DQ2398" s="1"/>
      <c r="DR2398" s="1"/>
      <c r="DS2398" s="1"/>
      <c r="DT2398" s="1"/>
    </row>
    <row r="2399" spans="1:124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4"/>
      <c r="DO2399" s="1"/>
      <c r="DP2399" s="1"/>
      <c r="DQ2399" s="1"/>
      <c r="DR2399" s="1"/>
      <c r="DS2399" s="1"/>
      <c r="DT2399" s="1"/>
    </row>
    <row r="2400" spans="1:124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4"/>
      <c r="DO2400" s="1"/>
      <c r="DP2400" s="1"/>
      <c r="DQ2400" s="1"/>
      <c r="DR2400" s="1"/>
      <c r="DS2400" s="1"/>
      <c r="DT2400" s="1"/>
    </row>
    <row r="2401" spans="1:124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4"/>
      <c r="DO2401" s="1"/>
      <c r="DP2401" s="1"/>
      <c r="DQ2401" s="1"/>
      <c r="DR2401" s="1"/>
      <c r="DS2401" s="1"/>
      <c r="DT2401" s="1"/>
    </row>
    <row r="2402" spans="1:124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4"/>
      <c r="DO2402" s="1"/>
      <c r="DP2402" s="1"/>
      <c r="DQ2402" s="1"/>
      <c r="DR2402" s="1"/>
      <c r="DS2402" s="1"/>
      <c r="DT2402" s="1"/>
    </row>
    <row r="2403" spans="1:124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4"/>
      <c r="DO2403" s="1"/>
      <c r="DP2403" s="1"/>
      <c r="DQ2403" s="1"/>
      <c r="DR2403" s="1"/>
      <c r="DS2403" s="1"/>
      <c r="DT2403" s="1"/>
    </row>
    <row r="2404" spans="1:124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4"/>
      <c r="DO2404" s="1"/>
      <c r="DP2404" s="1"/>
      <c r="DQ2404" s="1"/>
      <c r="DR2404" s="1"/>
      <c r="DS2404" s="1"/>
      <c r="DT2404" s="1"/>
    </row>
    <row r="2405" spans="1:124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4"/>
      <c r="DO2405" s="1"/>
      <c r="DP2405" s="1"/>
      <c r="DQ2405" s="1"/>
      <c r="DR2405" s="1"/>
      <c r="DS2405" s="1"/>
      <c r="DT2405" s="1"/>
    </row>
    <row r="2406" spans="1:124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4"/>
      <c r="DO2406" s="1"/>
      <c r="DP2406" s="1"/>
      <c r="DQ2406" s="1"/>
      <c r="DR2406" s="1"/>
      <c r="DS2406" s="1"/>
      <c r="DT2406" s="1"/>
    </row>
    <row r="2407" spans="1:124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4"/>
      <c r="DO2407" s="1"/>
      <c r="DP2407" s="1"/>
      <c r="DQ2407" s="1"/>
      <c r="DR2407" s="1"/>
      <c r="DS2407" s="1"/>
      <c r="DT2407" s="1"/>
    </row>
    <row r="2408" spans="1:124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4"/>
      <c r="DO2408" s="1"/>
      <c r="DP2408" s="1"/>
      <c r="DQ2408" s="1"/>
      <c r="DR2408" s="1"/>
      <c r="DS2408" s="1"/>
      <c r="DT2408" s="1"/>
    </row>
    <row r="2409" spans="1:124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4"/>
      <c r="DO2409" s="1"/>
      <c r="DP2409" s="1"/>
      <c r="DQ2409" s="1"/>
      <c r="DR2409" s="1"/>
      <c r="DS2409" s="1"/>
      <c r="DT2409" s="1"/>
    </row>
    <row r="2410" spans="1:124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4"/>
      <c r="DO2410" s="1"/>
      <c r="DP2410" s="1"/>
      <c r="DQ2410" s="1"/>
      <c r="DR2410" s="1"/>
      <c r="DS2410" s="1"/>
      <c r="DT2410" s="1"/>
    </row>
    <row r="2411" spans="1:124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4"/>
      <c r="DO2411" s="1"/>
      <c r="DP2411" s="1"/>
      <c r="DQ2411" s="1"/>
      <c r="DR2411" s="1"/>
      <c r="DS2411" s="1"/>
      <c r="DT2411" s="1"/>
    </row>
    <row r="2412" spans="1:124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4"/>
      <c r="DO2412" s="1"/>
      <c r="DP2412" s="1"/>
      <c r="DQ2412" s="1"/>
      <c r="DR2412" s="1"/>
      <c r="DS2412" s="1"/>
      <c r="DT2412" s="1"/>
    </row>
    <row r="2413" spans="1:124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4"/>
      <c r="DO2413" s="1"/>
      <c r="DP2413" s="1"/>
      <c r="DQ2413" s="1"/>
      <c r="DR2413" s="1"/>
      <c r="DS2413" s="1"/>
      <c r="DT2413" s="1"/>
    </row>
    <row r="2414" spans="1:124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4"/>
      <c r="DO2414" s="1"/>
      <c r="DP2414" s="1"/>
      <c r="DQ2414" s="1"/>
      <c r="DR2414" s="1"/>
      <c r="DS2414" s="1"/>
      <c r="DT2414" s="1"/>
    </row>
    <row r="2415" spans="1:124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4"/>
      <c r="DO2415" s="1"/>
      <c r="DP2415" s="1"/>
      <c r="DQ2415" s="1"/>
      <c r="DR2415" s="1"/>
      <c r="DS2415" s="1"/>
      <c r="DT2415" s="1"/>
    </row>
    <row r="2416" spans="1:124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4"/>
      <c r="DO2416" s="1"/>
      <c r="DP2416" s="1"/>
      <c r="DQ2416" s="1"/>
      <c r="DR2416" s="1"/>
      <c r="DS2416" s="1"/>
      <c r="DT2416" s="1"/>
    </row>
    <row r="2417" spans="1:124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4"/>
      <c r="DO2417" s="1"/>
      <c r="DP2417" s="1"/>
      <c r="DQ2417" s="1"/>
      <c r="DR2417" s="1"/>
      <c r="DS2417" s="1"/>
      <c r="DT2417" s="1"/>
    </row>
    <row r="2418" spans="1:124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4"/>
      <c r="DO2418" s="1"/>
      <c r="DP2418" s="1"/>
      <c r="DQ2418" s="1"/>
      <c r="DR2418" s="1"/>
      <c r="DS2418" s="1"/>
      <c r="DT2418" s="1"/>
    </row>
    <row r="2419" spans="1:124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4"/>
      <c r="DO2419" s="1"/>
      <c r="DP2419" s="1"/>
      <c r="DQ2419" s="1"/>
      <c r="DR2419" s="1"/>
      <c r="DS2419" s="1"/>
      <c r="DT2419" s="1"/>
    </row>
    <row r="2420" spans="1:124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4"/>
      <c r="DO2420" s="1"/>
      <c r="DP2420" s="1"/>
      <c r="DQ2420" s="1"/>
      <c r="DR2420" s="1"/>
      <c r="DS2420" s="1"/>
      <c r="DT2420" s="1"/>
    </row>
    <row r="2421" spans="1:124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4"/>
      <c r="DO2421" s="1"/>
      <c r="DP2421" s="1"/>
      <c r="DQ2421" s="1"/>
      <c r="DR2421" s="1"/>
      <c r="DS2421" s="1"/>
      <c r="DT2421" s="1"/>
    </row>
    <row r="2422" spans="1:124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4"/>
      <c r="DO2422" s="1"/>
      <c r="DP2422" s="1"/>
      <c r="DQ2422" s="1"/>
      <c r="DR2422" s="1"/>
      <c r="DS2422" s="1"/>
      <c r="DT2422" s="1"/>
    </row>
    <row r="2423" spans="1:124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4"/>
      <c r="DO2423" s="1"/>
      <c r="DP2423" s="1"/>
      <c r="DQ2423" s="1"/>
      <c r="DR2423" s="1"/>
      <c r="DS2423" s="1"/>
      <c r="DT2423" s="1"/>
    </row>
    <row r="2424" spans="1:124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4"/>
      <c r="DO2424" s="1"/>
      <c r="DP2424" s="1"/>
      <c r="DQ2424" s="1"/>
      <c r="DR2424" s="1"/>
      <c r="DS2424" s="1"/>
      <c r="DT2424" s="1"/>
    </row>
    <row r="2425" spans="1:124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4"/>
      <c r="DO2425" s="1"/>
      <c r="DP2425" s="1"/>
      <c r="DQ2425" s="1"/>
      <c r="DR2425" s="1"/>
      <c r="DS2425" s="1"/>
      <c r="DT2425" s="1"/>
    </row>
    <row r="2426" spans="1:124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4"/>
      <c r="DO2426" s="1"/>
      <c r="DP2426" s="1"/>
      <c r="DQ2426" s="1"/>
      <c r="DR2426" s="1"/>
      <c r="DS2426" s="1"/>
      <c r="DT2426" s="1"/>
    </row>
    <row r="2427" spans="1:124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4"/>
      <c r="DO2427" s="1"/>
      <c r="DP2427" s="1"/>
      <c r="DQ2427" s="1"/>
      <c r="DR2427" s="1"/>
      <c r="DS2427" s="1"/>
      <c r="DT2427" s="1"/>
    </row>
    <row r="2428" spans="1:124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4"/>
      <c r="DO2428" s="1"/>
      <c r="DP2428" s="1"/>
      <c r="DQ2428" s="1"/>
      <c r="DR2428" s="1"/>
      <c r="DS2428" s="1"/>
      <c r="DT2428" s="1"/>
    </row>
    <row r="2429" spans="1:124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4"/>
      <c r="DO2429" s="1"/>
      <c r="DP2429" s="1"/>
      <c r="DQ2429" s="1"/>
      <c r="DR2429" s="1"/>
      <c r="DS2429" s="1"/>
      <c r="DT2429" s="1"/>
    </row>
    <row r="2430" spans="1:124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4"/>
      <c r="DO2430" s="1"/>
      <c r="DP2430" s="1"/>
      <c r="DQ2430" s="1"/>
      <c r="DR2430" s="1"/>
      <c r="DS2430" s="1"/>
      <c r="DT2430" s="1"/>
    </row>
    <row r="2431" spans="1:124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4"/>
      <c r="DO2431" s="1"/>
      <c r="DP2431" s="1"/>
      <c r="DQ2431" s="1"/>
      <c r="DR2431" s="1"/>
      <c r="DS2431" s="1"/>
      <c r="DT2431" s="1"/>
    </row>
    <row r="2432" spans="1:124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4"/>
      <c r="DO2432" s="1"/>
      <c r="DP2432" s="1"/>
      <c r="DQ2432" s="1"/>
      <c r="DR2432" s="1"/>
      <c r="DS2432" s="1"/>
      <c r="DT2432" s="1"/>
    </row>
    <row r="2433" spans="1:124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4"/>
      <c r="DO2433" s="1"/>
      <c r="DP2433" s="1"/>
      <c r="DQ2433" s="1"/>
      <c r="DR2433" s="1"/>
      <c r="DS2433" s="1"/>
      <c r="DT2433" s="1"/>
    </row>
    <row r="2434" spans="1:124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4"/>
      <c r="DO2434" s="1"/>
      <c r="DP2434" s="1"/>
      <c r="DQ2434" s="1"/>
      <c r="DR2434" s="1"/>
      <c r="DS2434" s="1"/>
      <c r="DT2434" s="1"/>
    </row>
    <row r="2435" spans="1:124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4"/>
      <c r="DO2435" s="1"/>
      <c r="DP2435" s="1"/>
      <c r="DQ2435" s="1"/>
      <c r="DR2435" s="1"/>
      <c r="DS2435" s="1"/>
      <c r="DT2435" s="1"/>
    </row>
    <row r="2436" spans="1:124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4"/>
      <c r="DO2436" s="1"/>
      <c r="DP2436" s="1"/>
      <c r="DQ2436" s="1"/>
      <c r="DR2436" s="1"/>
      <c r="DS2436" s="1"/>
      <c r="DT2436" s="1"/>
    </row>
    <row r="2437" spans="1:124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4"/>
      <c r="DO2437" s="1"/>
      <c r="DP2437" s="1"/>
      <c r="DQ2437" s="1"/>
      <c r="DR2437" s="1"/>
      <c r="DS2437" s="1"/>
      <c r="DT2437" s="1"/>
    </row>
    <row r="2438" spans="1:124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4"/>
      <c r="DO2438" s="1"/>
      <c r="DP2438" s="1"/>
      <c r="DQ2438" s="1"/>
      <c r="DR2438" s="1"/>
      <c r="DS2438" s="1"/>
      <c r="DT2438" s="1"/>
    </row>
    <row r="2439" spans="1:124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4"/>
      <c r="DO2439" s="1"/>
      <c r="DP2439" s="1"/>
      <c r="DQ2439" s="1"/>
      <c r="DR2439" s="1"/>
      <c r="DS2439" s="1"/>
      <c r="DT2439" s="1"/>
    </row>
    <row r="2440" spans="1:124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4"/>
      <c r="DO2440" s="1"/>
      <c r="DP2440" s="1"/>
      <c r="DQ2440" s="1"/>
      <c r="DR2440" s="1"/>
      <c r="DS2440" s="1"/>
      <c r="DT2440" s="1"/>
    </row>
    <row r="2441" spans="1:124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4"/>
      <c r="DO2441" s="1"/>
      <c r="DP2441" s="1"/>
      <c r="DQ2441" s="1"/>
      <c r="DR2441" s="1"/>
      <c r="DS2441" s="1"/>
      <c r="DT2441" s="1"/>
    </row>
    <row r="2442" spans="1:124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4"/>
      <c r="DO2442" s="1"/>
      <c r="DP2442" s="1"/>
      <c r="DQ2442" s="1"/>
      <c r="DR2442" s="1"/>
      <c r="DS2442" s="1"/>
      <c r="DT2442" s="1"/>
    </row>
    <row r="2443" spans="1:124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4"/>
      <c r="DO2443" s="1"/>
      <c r="DP2443" s="1"/>
      <c r="DQ2443" s="1"/>
      <c r="DR2443" s="1"/>
      <c r="DS2443" s="1"/>
      <c r="DT2443" s="1"/>
    </row>
    <row r="2444" spans="1:124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4"/>
      <c r="DO2444" s="1"/>
      <c r="DP2444" s="1"/>
      <c r="DQ2444" s="1"/>
      <c r="DR2444" s="1"/>
      <c r="DS2444" s="1"/>
      <c r="DT2444" s="1"/>
    </row>
    <row r="2445" spans="1:124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4"/>
      <c r="DO2445" s="1"/>
      <c r="DP2445" s="1"/>
      <c r="DQ2445" s="1"/>
      <c r="DR2445" s="1"/>
      <c r="DS2445" s="1"/>
      <c r="DT2445" s="1"/>
    </row>
    <row r="2446" spans="1:124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4"/>
      <c r="DO2446" s="1"/>
      <c r="DP2446" s="1"/>
      <c r="DQ2446" s="1"/>
      <c r="DR2446" s="1"/>
      <c r="DS2446" s="1"/>
      <c r="DT2446" s="1"/>
    </row>
    <row r="2447" spans="1:124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4"/>
      <c r="DO2447" s="1"/>
      <c r="DP2447" s="1"/>
      <c r="DQ2447" s="1"/>
      <c r="DR2447" s="1"/>
      <c r="DS2447" s="1"/>
      <c r="DT2447" s="1"/>
    </row>
    <row r="2448" spans="1:124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4"/>
      <c r="DO2448" s="1"/>
      <c r="DP2448" s="1"/>
      <c r="DQ2448" s="1"/>
      <c r="DR2448" s="1"/>
      <c r="DS2448" s="1"/>
      <c r="DT2448" s="1"/>
    </row>
    <row r="2449" spans="1:124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4"/>
      <c r="DO2449" s="1"/>
      <c r="DP2449" s="1"/>
      <c r="DQ2449" s="1"/>
      <c r="DR2449" s="1"/>
      <c r="DS2449" s="1"/>
      <c r="DT2449" s="1"/>
    </row>
    <row r="2450" spans="1:124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4"/>
      <c r="DO2450" s="1"/>
      <c r="DP2450" s="1"/>
      <c r="DQ2450" s="1"/>
      <c r="DR2450" s="1"/>
      <c r="DS2450" s="1"/>
      <c r="DT2450" s="1"/>
    </row>
    <row r="2451" spans="1:124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4"/>
      <c r="DO2451" s="1"/>
      <c r="DP2451" s="1"/>
      <c r="DQ2451" s="1"/>
      <c r="DR2451" s="1"/>
      <c r="DS2451" s="1"/>
      <c r="DT2451" s="1"/>
    </row>
    <row r="2452" spans="1:124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4"/>
      <c r="DO2452" s="1"/>
      <c r="DP2452" s="1"/>
      <c r="DQ2452" s="1"/>
      <c r="DR2452" s="1"/>
      <c r="DS2452" s="1"/>
      <c r="DT2452" s="1"/>
    </row>
    <row r="2453" spans="1:124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4"/>
      <c r="DO2453" s="1"/>
      <c r="DP2453" s="1"/>
      <c r="DQ2453" s="1"/>
      <c r="DR2453" s="1"/>
      <c r="DS2453" s="1"/>
      <c r="DT2453" s="1"/>
    </row>
    <row r="2454" spans="1:124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4"/>
      <c r="DO2454" s="1"/>
      <c r="DP2454" s="1"/>
      <c r="DQ2454" s="1"/>
      <c r="DR2454" s="1"/>
      <c r="DS2454" s="1"/>
      <c r="DT2454" s="1"/>
    </row>
    <row r="2455" spans="1:124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4"/>
      <c r="DO2455" s="1"/>
      <c r="DP2455" s="1"/>
      <c r="DQ2455" s="1"/>
      <c r="DR2455" s="1"/>
      <c r="DS2455" s="1"/>
      <c r="DT2455" s="1"/>
    </row>
    <row r="2456" spans="1:124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4"/>
      <c r="DO2456" s="1"/>
      <c r="DP2456" s="1"/>
      <c r="DQ2456" s="1"/>
      <c r="DR2456" s="1"/>
      <c r="DS2456" s="1"/>
      <c r="DT2456" s="1"/>
    </row>
    <row r="2457" spans="1:124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4"/>
      <c r="DO2457" s="1"/>
      <c r="DP2457" s="1"/>
      <c r="DQ2457" s="1"/>
      <c r="DR2457" s="1"/>
      <c r="DS2457" s="1"/>
      <c r="DT2457" s="1"/>
    </row>
    <row r="2458" spans="1:124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4"/>
      <c r="DO2458" s="1"/>
      <c r="DP2458" s="1"/>
      <c r="DQ2458" s="1"/>
      <c r="DR2458" s="1"/>
      <c r="DS2458" s="1"/>
      <c r="DT2458" s="1"/>
    </row>
    <row r="2459" spans="1:124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4"/>
      <c r="DO2459" s="1"/>
      <c r="DP2459" s="1"/>
      <c r="DQ2459" s="1"/>
      <c r="DR2459" s="1"/>
      <c r="DS2459" s="1"/>
      <c r="DT2459" s="1"/>
    </row>
    <row r="2460" spans="1:124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4"/>
      <c r="DO2460" s="1"/>
      <c r="DP2460" s="1"/>
      <c r="DQ2460" s="1"/>
      <c r="DR2460" s="1"/>
      <c r="DS2460" s="1"/>
      <c r="DT2460" s="1"/>
    </row>
    <row r="2461" spans="1:124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4"/>
      <c r="DO2461" s="1"/>
      <c r="DP2461" s="1"/>
      <c r="DQ2461" s="1"/>
      <c r="DR2461" s="1"/>
      <c r="DS2461" s="1"/>
      <c r="DT2461" s="1"/>
    </row>
    <row r="2462" spans="1:124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4"/>
      <c r="DO2462" s="1"/>
      <c r="DP2462" s="1"/>
      <c r="DQ2462" s="1"/>
      <c r="DR2462" s="1"/>
      <c r="DS2462" s="1"/>
      <c r="DT2462" s="1"/>
    </row>
    <row r="2463" spans="1:124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4"/>
      <c r="DO2463" s="1"/>
      <c r="DP2463" s="1"/>
      <c r="DQ2463" s="1"/>
      <c r="DR2463" s="1"/>
      <c r="DS2463" s="1"/>
      <c r="DT2463" s="1"/>
    </row>
    <row r="2464" spans="1:124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4"/>
      <c r="DO2464" s="1"/>
      <c r="DP2464" s="1"/>
      <c r="DQ2464" s="1"/>
      <c r="DR2464" s="1"/>
      <c r="DS2464" s="1"/>
      <c r="DT2464" s="1"/>
    </row>
    <row r="2465" spans="1:124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4"/>
      <c r="DO2465" s="1"/>
      <c r="DP2465" s="1"/>
      <c r="DQ2465" s="1"/>
      <c r="DR2465" s="1"/>
      <c r="DS2465" s="1"/>
      <c r="DT2465" s="1"/>
    </row>
    <row r="2466" spans="1:124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4"/>
      <c r="DO2466" s="1"/>
      <c r="DP2466" s="1"/>
      <c r="DQ2466" s="1"/>
      <c r="DR2466" s="1"/>
      <c r="DS2466" s="1"/>
      <c r="DT2466" s="1"/>
    </row>
    <row r="2467" spans="1:124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4"/>
      <c r="DO2467" s="1"/>
      <c r="DP2467" s="1"/>
      <c r="DQ2467" s="1"/>
      <c r="DR2467" s="1"/>
      <c r="DS2467" s="1"/>
      <c r="DT2467" s="1"/>
    </row>
    <row r="2468" spans="1:124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4"/>
      <c r="DO2468" s="1"/>
      <c r="DP2468" s="1"/>
      <c r="DQ2468" s="1"/>
      <c r="DR2468" s="1"/>
      <c r="DS2468" s="1"/>
      <c r="DT2468" s="1"/>
    </row>
    <row r="2469" spans="1:124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4"/>
      <c r="DO2469" s="1"/>
      <c r="DP2469" s="1"/>
      <c r="DQ2469" s="1"/>
      <c r="DR2469" s="1"/>
      <c r="DS2469" s="1"/>
      <c r="DT2469" s="1"/>
    </row>
    <row r="2470" spans="1:124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4"/>
      <c r="DO2470" s="1"/>
      <c r="DP2470" s="1"/>
      <c r="DQ2470" s="1"/>
      <c r="DR2470" s="1"/>
      <c r="DS2470" s="1"/>
      <c r="DT2470" s="1"/>
    </row>
    <row r="2471" spans="1:124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4"/>
      <c r="DO2471" s="1"/>
      <c r="DP2471" s="1"/>
      <c r="DQ2471" s="1"/>
      <c r="DR2471" s="1"/>
      <c r="DS2471" s="1"/>
      <c r="DT2471" s="1"/>
    </row>
    <row r="2472" spans="1:124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4"/>
      <c r="DO2472" s="1"/>
      <c r="DP2472" s="1"/>
      <c r="DQ2472" s="1"/>
      <c r="DR2472" s="1"/>
      <c r="DS2472" s="1"/>
      <c r="DT2472" s="1"/>
    </row>
    <row r="2473" spans="1:124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4"/>
      <c r="DO2473" s="1"/>
      <c r="DP2473" s="1"/>
      <c r="DQ2473" s="1"/>
      <c r="DR2473" s="1"/>
      <c r="DS2473" s="1"/>
      <c r="DT2473" s="1"/>
    </row>
    <row r="2474" spans="1:124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4"/>
      <c r="DO2474" s="1"/>
      <c r="DP2474" s="1"/>
      <c r="DQ2474" s="1"/>
      <c r="DR2474" s="1"/>
      <c r="DS2474" s="1"/>
      <c r="DT2474" s="1"/>
    </row>
    <row r="2475" spans="1:124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4"/>
      <c r="DO2475" s="1"/>
      <c r="DP2475" s="1"/>
      <c r="DQ2475" s="1"/>
      <c r="DR2475" s="1"/>
      <c r="DS2475" s="1"/>
      <c r="DT2475" s="1"/>
    </row>
    <row r="2476" spans="1:124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4"/>
      <c r="DO2476" s="1"/>
      <c r="DP2476" s="1"/>
      <c r="DQ2476" s="1"/>
      <c r="DR2476" s="1"/>
      <c r="DS2476" s="1"/>
      <c r="DT2476" s="1"/>
    </row>
    <row r="2477" spans="1:124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4"/>
      <c r="DO2477" s="1"/>
      <c r="DP2477" s="1"/>
      <c r="DQ2477" s="1"/>
      <c r="DR2477" s="1"/>
      <c r="DS2477" s="1"/>
      <c r="DT2477" s="1"/>
    </row>
    <row r="2478" spans="1:124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4"/>
      <c r="DO2478" s="1"/>
      <c r="DP2478" s="1"/>
      <c r="DQ2478" s="1"/>
      <c r="DR2478" s="1"/>
      <c r="DS2478" s="1"/>
      <c r="DT2478" s="1"/>
    </row>
    <row r="2479" spans="1:124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4"/>
      <c r="DO2479" s="1"/>
      <c r="DP2479" s="1"/>
      <c r="DQ2479" s="1"/>
      <c r="DR2479" s="1"/>
      <c r="DS2479" s="1"/>
      <c r="DT2479" s="1"/>
    </row>
    <row r="2480" spans="1:124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4"/>
      <c r="DO2480" s="1"/>
      <c r="DP2480" s="1"/>
      <c r="DQ2480" s="1"/>
      <c r="DR2480" s="1"/>
      <c r="DS2480" s="1"/>
      <c r="DT2480" s="1"/>
    </row>
    <row r="2481" spans="1:124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4"/>
      <c r="DO2481" s="1"/>
      <c r="DP2481" s="1"/>
      <c r="DQ2481" s="1"/>
      <c r="DR2481" s="1"/>
      <c r="DS2481" s="1"/>
      <c r="DT2481" s="1"/>
    </row>
    <row r="2482" spans="1:124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4"/>
      <c r="DO2482" s="1"/>
      <c r="DP2482" s="1"/>
      <c r="DQ2482" s="1"/>
      <c r="DR2482" s="1"/>
      <c r="DS2482" s="1"/>
      <c r="DT2482" s="1"/>
    </row>
    <row r="2483" spans="1:124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4"/>
      <c r="DO2483" s="1"/>
      <c r="DP2483" s="1"/>
      <c r="DQ2483" s="1"/>
      <c r="DR2483" s="1"/>
      <c r="DS2483" s="1"/>
      <c r="DT2483" s="1"/>
    </row>
    <row r="2484" spans="1:124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4"/>
      <c r="DO2484" s="1"/>
      <c r="DP2484" s="1"/>
      <c r="DQ2484" s="1"/>
      <c r="DR2484" s="1"/>
      <c r="DS2484" s="1"/>
      <c r="DT2484" s="1"/>
    </row>
    <row r="2485" spans="1:124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4"/>
      <c r="DO2485" s="1"/>
      <c r="DP2485" s="1"/>
      <c r="DQ2485" s="1"/>
      <c r="DR2485" s="1"/>
      <c r="DS2485" s="1"/>
      <c r="DT2485" s="1"/>
    </row>
    <row r="2486" spans="1:124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4"/>
      <c r="DO2486" s="1"/>
      <c r="DP2486" s="1"/>
      <c r="DQ2486" s="1"/>
      <c r="DR2486" s="1"/>
      <c r="DS2486" s="1"/>
      <c r="DT2486" s="1"/>
    </row>
    <row r="2487" spans="1:124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4"/>
      <c r="DO2487" s="1"/>
      <c r="DP2487" s="1"/>
      <c r="DQ2487" s="1"/>
      <c r="DR2487" s="1"/>
      <c r="DS2487" s="1"/>
      <c r="DT2487" s="1"/>
    </row>
    <row r="2488" spans="1:124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4"/>
      <c r="DO2488" s="1"/>
      <c r="DP2488" s="1"/>
      <c r="DQ2488" s="1"/>
      <c r="DR2488" s="1"/>
      <c r="DS2488" s="1"/>
      <c r="DT2488" s="1"/>
    </row>
    <row r="2489" spans="1:124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4"/>
      <c r="DO2489" s="1"/>
      <c r="DP2489" s="1"/>
      <c r="DQ2489" s="1"/>
      <c r="DR2489" s="1"/>
      <c r="DS2489" s="1"/>
      <c r="DT2489" s="1"/>
    </row>
    <row r="2490" spans="1:124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4"/>
      <c r="DO2490" s="1"/>
      <c r="DP2490" s="1"/>
      <c r="DQ2490" s="1"/>
      <c r="DR2490" s="1"/>
      <c r="DS2490" s="1"/>
      <c r="DT2490" s="1"/>
    </row>
    <row r="2491" spans="1:124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4"/>
      <c r="DO2491" s="1"/>
      <c r="DP2491" s="1"/>
      <c r="DQ2491" s="1"/>
      <c r="DR2491" s="1"/>
      <c r="DS2491" s="1"/>
      <c r="DT2491" s="1"/>
    </row>
    <row r="2492" spans="1:124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4"/>
      <c r="DO2492" s="1"/>
      <c r="DP2492" s="1"/>
      <c r="DQ2492" s="1"/>
      <c r="DR2492" s="1"/>
      <c r="DS2492" s="1"/>
      <c r="DT2492" s="1"/>
    </row>
    <row r="2493" spans="1:124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4"/>
      <c r="DO2493" s="1"/>
      <c r="DP2493" s="1"/>
      <c r="DQ2493" s="1"/>
      <c r="DR2493" s="1"/>
      <c r="DS2493" s="1"/>
      <c r="DT2493" s="1"/>
    </row>
    <row r="2494" spans="1:124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4"/>
      <c r="DO2494" s="1"/>
      <c r="DP2494" s="1"/>
      <c r="DQ2494" s="1"/>
      <c r="DR2494" s="1"/>
      <c r="DS2494" s="1"/>
      <c r="DT2494" s="1"/>
    </row>
    <row r="2495" spans="1:124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4"/>
      <c r="DO2495" s="1"/>
      <c r="DP2495" s="1"/>
      <c r="DQ2495" s="1"/>
      <c r="DR2495" s="1"/>
      <c r="DS2495" s="1"/>
      <c r="DT2495" s="1"/>
    </row>
    <row r="2496" spans="1:124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4"/>
      <c r="DO2496" s="1"/>
      <c r="DP2496" s="1"/>
      <c r="DQ2496" s="1"/>
      <c r="DR2496" s="1"/>
      <c r="DS2496" s="1"/>
      <c r="DT2496" s="1"/>
    </row>
    <row r="2497" spans="1:124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4"/>
      <c r="DO2497" s="1"/>
      <c r="DP2497" s="1"/>
      <c r="DQ2497" s="1"/>
      <c r="DR2497" s="1"/>
      <c r="DS2497" s="1"/>
      <c r="DT2497" s="1"/>
    </row>
    <row r="2498" spans="1:124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4"/>
      <c r="DO2498" s="1"/>
      <c r="DP2498" s="1"/>
      <c r="DQ2498" s="1"/>
      <c r="DR2498" s="1"/>
      <c r="DS2498" s="1"/>
      <c r="DT2498" s="1"/>
    </row>
    <row r="2499" spans="1:124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4"/>
      <c r="DO2499" s="1"/>
      <c r="DP2499" s="1"/>
      <c r="DQ2499" s="1"/>
      <c r="DR2499" s="1"/>
      <c r="DS2499" s="1"/>
      <c r="DT2499" s="1"/>
    </row>
    <row r="2500" spans="1:124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4"/>
      <c r="DO2500" s="1"/>
      <c r="DP2500" s="1"/>
      <c r="DQ2500" s="1"/>
      <c r="DR2500" s="1"/>
      <c r="DS2500" s="1"/>
      <c r="DT2500" s="1"/>
    </row>
    <row r="2501" spans="1:124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4"/>
      <c r="DO2501" s="1"/>
      <c r="DP2501" s="1"/>
      <c r="DQ2501" s="1"/>
      <c r="DR2501" s="1"/>
      <c r="DS2501" s="1"/>
      <c r="DT2501" s="1"/>
    </row>
    <row r="2502" spans="1:124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4"/>
      <c r="DO2502" s="1"/>
      <c r="DP2502" s="1"/>
      <c r="DQ2502" s="1"/>
      <c r="DR2502" s="1"/>
      <c r="DS2502" s="1"/>
      <c r="DT2502" s="1"/>
    </row>
    <row r="2503" spans="1:124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4"/>
      <c r="DO2503" s="1"/>
      <c r="DP2503" s="1"/>
      <c r="DQ2503" s="1"/>
      <c r="DR2503" s="1"/>
      <c r="DS2503" s="1"/>
      <c r="DT2503" s="1"/>
    </row>
    <row r="2504" spans="1:124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4"/>
      <c r="DO2504" s="1"/>
      <c r="DP2504" s="1"/>
      <c r="DQ2504" s="1"/>
      <c r="DR2504" s="1"/>
      <c r="DS2504" s="1"/>
      <c r="DT2504" s="1"/>
    </row>
    <row r="2505" spans="1:124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4"/>
      <c r="DO2505" s="1"/>
      <c r="DP2505" s="1"/>
      <c r="DQ2505" s="1"/>
      <c r="DR2505" s="1"/>
      <c r="DS2505" s="1"/>
      <c r="DT2505" s="1"/>
    </row>
    <row r="2506" spans="1:124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4"/>
      <c r="DO2506" s="1"/>
      <c r="DP2506" s="1"/>
      <c r="DQ2506" s="1"/>
      <c r="DR2506" s="1"/>
      <c r="DS2506" s="1"/>
      <c r="DT2506" s="1"/>
    </row>
    <row r="2507" spans="1:124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4"/>
      <c r="DO2507" s="1"/>
      <c r="DP2507" s="1"/>
      <c r="DQ2507" s="1"/>
      <c r="DR2507" s="1"/>
      <c r="DS2507" s="1"/>
      <c r="DT2507" s="1"/>
    </row>
    <row r="2508" spans="1:124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4"/>
      <c r="DO2508" s="1"/>
      <c r="DP2508" s="1"/>
      <c r="DQ2508" s="1"/>
      <c r="DR2508" s="1"/>
      <c r="DS2508" s="1"/>
      <c r="DT2508" s="1"/>
    </row>
    <row r="2509" spans="1:124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4"/>
      <c r="DO2509" s="1"/>
      <c r="DP2509" s="1"/>
      <c r="DQ2509" s="1"/>
      <c r="DR2509" s="1"/>
      <c r="DS2509" s="1"/>
      <c r="DT2509" s="1"/>
    </row>
    <row r="2510" spans="1:124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4"/>
      <c r="DO2510" s="1"/>
      <c r="DP2510" s="1"/>
      <c r="DQ2510" s="1"/>
      <c r="DR2510" s="1"/>
      <c r="DS2510" s="1"/>
      <c r="DT2510" s="1"/>
    </row>
    <row r="2511" spans="1:124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4"/>
      <c r="DO2511" s="1"/>
      <c r="DP2511" s="1"/>
      <c r="DQ2511" s="1"/>
      <c r="DR2511" s="1"/>
      <c r="DS2511" s="1"/>
      <c r="DT2511" s="1"/>
    </row>
    <row r="2512" spans="1:124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4"/>
      <c r="DO2512" s="1"/>
      <c r="DP2512" s="1"/>
      <c r="DQ2512" s="1"/>
      <c r="DR2512" s="1"/>
      <c r="DS2512" s="1"/>
      <c r="DT2512" s="1"/>
    </row>
    <row r="2513" spans="1:124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4"/>
      <c r="DO2513" s="1"/>
      <c r="DP2513" s="1"/>
      <c r="DQ2513" s="1"/>
      <c r="DR2513" s="1"/>
      <c r="DS2513" s="1"/>
      <c r="DT2513" s="1"/>
    </row>
    <row r="2514" spans="1:124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4"/>
      <c r="DO2514" s="1"/>
      <c r="DP2514" s="1"/>
      <c r="DQ2514" s="1"/>
      <c r="DR2514" s="1"/>
      <c r="DS2514" s="1"/>
      <c r="DT2514" s="1"/>
    </row>
    <row r="2515" spans="1:124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4"/>
      <c r="DO2515" s="1"/>
      <c r="DP2515" s="1"/>
      <c r="DQ2515" s="1"/>
      <c r="DR2515" s="1"/>
      <c r="DS2515" s="1"/>
      <c r="DT2515" s="1"/>
    </row>
    <row r="2516" spans="1:124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4"/>
      <c r="DO2516" s="1"/>
      <c r="DP2516" s="1"/>
      <c r="DQ2516" s="1"/>
      <c r="DR2516" s="1"/>
      <c r="DS2516" s="1"/>
      <c r="DT2516" s="1"/>
    </row>
    <row r="2517" spans="1:124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4"/>
      <c r="DO2517" s="1"/>
      <c r="DP2517" s="1"/>
      <c r="DQ2517" s="1"/>
      <c r="DR2517" s="1"/>
      <c r="DS2517" s="1"/>
      <c r="DT2517" s="1"/>
    </row>
    <row r="2518" spans="1:124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4"/>
      <c r="DO2518" s="1"/>
      <c r="DP2518" s="1"/>
      <c r="DQ2518" s="1"/>
      <c r="DR2518" s="1"/>
      <c r="DS2518" s="1"/>
      <c r="DT2518" s="1"/>
    </row>
    <row r="2519" spans="1:124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4"/>
      <c r="DO2519" s="1"/>
      <c r="DP2519" s="1"/>
      <c r="DQ2519" s="1"/>
      <c r="DR2519" s="1"/>
      <c r="DS2519" s="1"/>
      <c r="DT2519" s="1"/>
    </row>
    <row r="2520" spans="1:124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4"/>
      <c r="DO2520" s="1"/>
      <c r="DP2520" s="1"/>
      <c r="DQ2520" s="1"/>
      <c r="DR2520" s="1"/>
      <c r="DS2520" s="1"/>
      <c r="DT2520" s="1"/>
    </row>
    <row r="2521" spans="1:124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4"/>
      <c r="DO2521" s="1"/>
      <c r="DP2521" s="1"/>
      <c r="DQ2521" s="1"/>
      <c r="DR2521" s="1"/>
      <c r="DS2521" s="1"/>
      <c r="DT2521" s="1"/>
    </row>
    <row r="2522" spans="1:124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4"/>
      <c r="DO2522" s="1"/>
      <c r="DP2522" s="1"/>
      <c r="DQ2522" s="1"/>
      <c r="DR2522" s="1"/>
      <c r="DS2522" s="1"/>
      <c r="DT2522" s="1"/>
    </row>
    <row r="2523" spans="1:124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4"/>
      <c r="DO2523" s="1"/>
      <c r="DP2523" s="1"/>
      <c r="DQ2523" s="1"/>
      <c r="DR2523" s="1"/>
      <c r="DS2523" s="1"/>
      <c r="DT2523" s="1"/>
    </row>
    <row r="2524" spans="1:124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4"/>
      <c r="DO2524" s="1"/>
      <c r="DP2524" s="1"/>
      <c r="DQ2524" s="1"/>
      <c r="DR2524" s="1"/>
      <c r="DS2524" s="1"/>
      <c r="DT2524" s="1"/>
    </row>
    <row r="2525" spans="1:124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4"/>
      <c r="DO2525" s="1"/>
      <c r="DP2525" s="1"/>
      <c r="DQ2525" s="1"/>
      <c r="DR2525" s="1"/>
      <c r="DS2525" s="1"/>
      <c r="DT2525" s="1"/>
    </row>
    <row r="2526" spans="1:124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4"/>
      <c r="DO2526" s="1"/>
      <c r="DP2526" s="1"/>
      <c r="DQ2526" s="1"/>
      <c r="DR2526" s="1"/>
      <c r="DS2526" s="1"/>
      <c r="DT2526" s="1"/>
    </row>
    <row r="2527" spans="1:124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4"/>
      <c r="DO2527" s="1"/>
      <c r="DP2527" s="1"/>
      <c r="DQ2527" s="1"/>
      <c r="DR2527" s="1"/>
      <c r="DS2527" s="1"/>
      <c r="DT2527" s="1"/>
    </row>
    <row r="2528" spans="1:124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4"/>
      <c r="DO2528" s="1"/>
      <c r="DP2528" s="1"/>
      <c r="DQ2528" s="1"/>
      <c r="DR2528" s="1"/>
      <c r="DS2528" s="1"/>
      <c r="DT2528" s="1"/>
    </row>
    <row r="2529" spans="1:124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4"/>
      <c r="DO2529" s="1"/>
      <c r="DP2529" s="1"/>
      <c r="DQ2529" s="1"/>
      <c r="DR2529" s="1"/>
      <c r="DS2529" s="1"/>
      <c r="DT2529" s="1"/>
    </row>
    <row r="2530" spans="1:124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4"/>
      <c r="DO2530" s="1"/>
      <c r="DP2530" s="1"/>
      <c r="DQ2530" s="1"/>
      <c r="DR2530" s="1"/>
      <c r="DS2530" s="1"/>
      <c r="DT2530" s="1"/>
    </row>
    <row r="2531" spans="1:124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4"/>
      <c r="DO2531" s="1"/>
      <c r="DP2531" s="1"/>
      <c r="DQ2531" s="1"/>
      <c r="DR2531" s="1"/>
      <c r="DS2531" s="1"/>
      <c r="DT2531" s="1"/>
    </row>
    <row r="2532" spans="1:124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4"/>
      <c r="DO2532" s="1"/>
      <c r="DP2532" s="1"/>
      <c r="DQ2532" s="1"/>
      <c r="DR2532" s="1"/>
      <c r="DS2532" s="1"/>
      <c r="DT2532" s="1"/>
    </row>
    <row r="2533" spans="1:124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4"/>
      <c r="DO2533" s="1"/>
      <c r="DP2533" s="1"/>
      <c r="DQ2533" s="1"/>
      <c r="DR2533" s="1"/>
      <c r="DS2533" s="1"/>
      <c r="DT2533" s="1"/>
    </row>
    <row r="2534" spans="1:124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4"/>
      <c r="DO2534" s="1"/>
      <c r="DP2534" s="1"/>
      <c r="DQ2534" s="1"/>
      <c r="DR2534" s="1"/>
      <c r="DS2534" s="1"/>
      <c r="DT2534" s="1"/>
    </row>
    <row r="2535" spans="1:124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4"/>
      <c r="DO2535" s="1"/>
      <c r="DP2535" s="1"/>
      <c r="DQ2535" s="1"/>
      <c r="DR2535" s="1"/>
      <c r="DS2535" s="1"/>
      <c r="DT2535" s="1"/>
    </row>
    <row r="2536" spans="1:124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4"/>
      <c r="DO2536" s="1"/>
      <c r="DP2536" s="1"/>
      <c r="DQ2536" s="1"/>
      <c r="DR2536" s="1"/>
      <c r="DS2536" s="1"/>
      <c r="DT2536" s="1"/>
    </row>
    <row r="2537" spans="1:124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4"/>
      <c r="DO2537" s="1"/>
      <c r="DP2537" s="1"/>
      <c r="DQ2537" s="1"/>
      <c r="DR2537" s="1"/>
      <c r="DS2537" s="1"/>
      <c r="DT2537" s="1"/>
    </row>
    <row r="2538" spans="1:124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4"/>
      <c r="DO2538" s="1"/>
      <c r="DP2538" s="1"/>
      <c r="DQ2538" s="1"/>
      <c r="DR2538" s="1"/>
      <c r="DS2538" s="1"/>
      <c r="DT2538" s="1"/>
    </row>
    <row r="2539" spans="1:124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4"/>
      <c r="DO2539" s="1"/>
      <c r="DP2539" s="1"/>
      <c r="DQ2539" s="1"/>
      <c r="DR2539" s="1"/>
      <c r="DS2539" s="1"/>
      <c r="DT2539" s="1"/>
    </row>
    <row r="2540" spans="1:124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4"/>
      <c r="DO2540" s="1"/>
      <c r="DP2540" s="1"/>
      <c r="DQ2540" s="1"/>
      <c r="DR2540" s="1"/>
      <c r="DS2540" s="1"/>
      <c r="DT2540" s="1"/>
    </row>
    <row r="2541" spans="1:124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4"/>
      <c r="DO2541" s="1"/>
      <c r="DP2541" s="1"/>
      <c r="DQ2541" s="1"/>
      <c r="DR2541" s="1"/>
      <c r="DS2541" s="1"/>
      <c r="DT2541" s="1"/>
    </row>
    <row r="2542" spans="1:124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4"/>
      <c r="DO2542" s="1"/>
      <c r="DP2542" s="1"/>
      <c r="DQ2542" s="1"/>
      <c r="DR2542" s="1"/>
      <c r="DS2542" s="1"/>
      <c r="DT2542" s="1"/>
    </row>
    <row r="2543" spans="1:124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4"/>
      <c r="DO2543" s="1"/>
      <c r="DP2543" s="1"/>
      <c r="DQ2543" s="1"/>
      <c r="DR2543" s="1"/>
      <c r="DS2543" s="1"/>
      <c r="DT2543" s="1"/>
    </row>
    <row r="2544" spans="1:124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4"/>
      <c r="DO2544" s="1"/>
      <c r="DP2544" s="1"/>
      <c r="DQ2544" s="1"/>
      <c r="DR2544" s="1"/>
      <c r="DS2544" s="1"/>
      <c r="DT2544" s="1"/>
    </row>
    <row r="2545" spans="1:124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4"/>
      <c r="DO2545" s="1"/>
      <c r="DP2545" s="1"/>
      <c r="DQ2545" s="1"/>
      <c r="DR2545" s="1"/>
      <c r="DS2545" s="1"/>
      <c r="DT2545" s="1"/>
    </row>
    <row r="2546" spans="1:124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4"/>
      <c r="DO2546" s="1"/>
      <c r="DP2546" s="1"/>
      <c r="DQ2546" s="1"/>
      <c r="DR2546" s="1"/>
      <c r="DS2546" s="1"/>
      <c r="DT2546" s="1"/>
    </row>
    <row r="2547" spans="1:124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4"/>
      <c r="DO2547" s="1"/>
      <c r="DP2547" s="1"/>
      <c r="DQ2547" s="1"/>
      <c r="DR2547" s="1"/>
      <c r="DS2547" s="1"/>
      <c r="DT2547" s="1"/>
    </row>
    <row r="2548" spans="1:124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4"/>
      <c r="DO2548" s="1"/>
      <c r="DP2548" s="1"/>
      <c r="DQ2548" s="1"/>
      <c r="DR2548" s="1"/>
      <c r="DS2548" s="1"/>
      <c r="DT2548" s="1"/>
    </row>
    <row r="2549" spans="1:124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4"/>
      <c r="DO2549" s="1"/>
      <c r="DP2549" s="1"/>
      <c r="DQ2549" s="1"/>
      <c r="DR2549" s="1"/>
      <c r="DS2549" s="1"/>
      <c r="DT2549" s="1"/>
    </row>
    <row r="2550" spans="1:124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4"/>
      <c r="DO2550" s="1"/>
      <c r="DP2550" s="1"/>
      <c r="DQ2550" s="1"/>
      <c r="DR2550" s="1"/>
      <c r="DS2550" s="1"/>
      <c r="DT2550" s="1"/>
    </row>
    <row r="2551" spans="1:124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4"/>
      <c r="DO2551" s="1"/>
      <c r="DP2551" s="1"/>
      <c r="DQ2551" s="1"/>
      <c r="DR2551" s="1"/>
      <c r="DS2551" s="1"/>
      <c r="DT2551" s="1"/>
    </row>
    <row r="2552" spans="1:124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4"/>
      <c r="DO2552" s="1"/>
      <c r="DP2552" s="1"/>
      <c r="DQ2552" s="1"/>
      <c r="DR2552" s="1"/>
      <c r="DS2552" s="1"/>
      <c r="DT2552" s="1"/>
    </row>
    <row r="2553" spans="1:124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4"/>
      <c r="DO2553" s="1"/>
      <c r="DP2553" s="1"/>
      <c r="DQ2553" s="1"/>
      <c r="DR2553" s="1"/>
      <c r="DS2553" s="1"/>
      <c r="DT2553" s="1"/>
    </row>
    <row r="2554" spans="1:124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4"/>
      <c r="DO2554" s="1"/>
      <c r="DP2554" s="1"/>
      <c r="DQ2554" s="1"/>
      <c r="DR2554" s="1"/>
      <c r="DS2554" s="1"/>
      <c r="DT2554" s="1"/>
    </row>
    <row r="2555" spans="1:124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4"/>
      <c r="DO2555" s="1"/>
      <c r="DP2555" s="1"/>
      <c r="DQ2555" s="1"/>
      <c r="DR2555" s="1"/>
      <c r="DS2555" s="1"/>
      <c r="DT2555" s="1"/>
    </row>
    <row r="2556" spans="1:124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4"/>
      <c r="DO2556" s="1"/>
      <c r="DP2556" s="1"/>
      <c r="DQ2556" s="1"/>
      <c r="DR2556" s="1"/>
      <c r="DS2556" s="1"/>
      <c r="DT2556" s="1"/>
    </row>
    <row r="2557" spans="1:124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4"/>
      <c r="DO2557" s="1"/>
      <c r="DP2557" s="1"/>
      <c r="DQ2557" s="1"/>
      <c r="DR2557" s="1"/>
      <c r="DS2557" s="1"/>
      <c r="DT2557" s="1"/>
    </row>
    <row r="2558" spans="1:124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4"/>
      <c r="DO2558" s="1"/>
      <c r="DP2558" s="1"/>
      <c r="DQ2558" s="1"/>
      <c r="DR2558" s="1"/>
      <c r="DS2558" s="1"/>
      <c r="DT2558" s="1"/>
    </row>
    <row r="2559" spans="1:124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4"/>
      <c r="DO2559" s="1"/>
      <c r="DP2559" s="1"/>
      <c r="DQ2559" s="1"/>
      <c r="DR2559" s="1"/>
      <c r="DS2559" s="1"/>
      <c r="DT2559" s="1"/>
    </row>
    <row r="2560" spans="1:124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4"/>
      <c r="DO2560" s="1"/>
      <c r="DP2560" s="1"/>
      <c r="DQ2560" s="1"/>
      <c r="DR2560" s="1"/>
      <c r="DS2560" s="1"/>
      <c r="DT2560" s="1"/>
    </row>
    <row r="2561" spans="1:124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4"/>
      <c r="DO2561" s="1"/>
      <c r="DP2561" s="1"/>
      <c r="DQ2561" s="1"/>
      <c r="DR2561" s="1"/>
      <c r="DS2561" s="1"/>
      <c r="DT2561" s="1"/>
    </row>
    <row r="2562" spans="1:124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4"/>
      <c r="DO2562" s="1"/>
      <c r="DP2562" s="1"/>
      <c r="DQ2562" s="1"/>
      <c r="DR2562" s="1"/>
      <c r="DS2562" s="1"/>
      <c r="DT2562" s="1"/>
    </row>
    <row r="2563" spans="1:124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4"/>
      <c r="DO2563" s="1"/>
      <c r="DP2563" s="1"/>
      <c r="DQ2563" s="1"/>
      <c r="DR2563" s="1"/>
      <c r="DS2563" s="1"/>
      <c r="DT2563" s="1"/>
    </row>
    <row r="2564" spans="1:124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4"/>
      <c r="DO2564" s="1"/>
      <c r="DP2564" s="1"/>
      <c r="DQ2564" s="1"/>
      <c r="DR2564" s="1"/>
      <c r="DS2564" s="1"/>
      <c r="DT2564" s="1"/>
    </row>
    <row r="2565" spans="1:124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4"/>
      <c r="DO2565" s="1"/>
      <c r="DP2565" s="1"/>
      <c r="DQ2565" s="1"/>
      <c r="DR2565" s="1"/>
      <c r="DS2565" s="1"/>
      <c r="DT2565" s="1"/>
    </row>
    <row r="2566" spans="1:124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4"/>
      <c r="DO2566" s="1"/>
      <c r="DP2566" s="1"/>
      <c r="DQ2566" s="1"/>
      <c r="DR2566" s="1"/>
      <c r="DS2566" s="1"/>
      <c r="DT2566" s="1"/>
    </row>
    <row r="2567" spans="1:124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4"/>
      <c r="DO2567" s="1"/>
      <c r="DP2567" s="1"/>
      <c r="DQ2567" s="1"/>
      <c r="DR2567" s="1"/>
      <c r="DS2567" s="1"/>
      <c r="DT2567" s="1"/>
    </row>
    <row r="2568" spans="1:124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4"/>
      <c r="DO2568" s="1"/>
      <c r="DP2568" s="1"/>
      <c r="DQ2568" s="1"/>
      <c r="DR2568" s="1"/>
      <c r="DS2568" s="1"/>
      <c r="DT2568" s="1"/>
    </row>
    <row r="2569" spans="1:124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4"/>
      <c r="DO2569" s="1"/>
      <c r="DP2569" s="1"/>
      <c r="DQ2569" s="1"/>
      <c r="DR2569" s="1"/>
      <c r="DS2569" s="1"/>
      <c r="DT2569" s="1"/>
    </row>
    <row r="2570" spans="1:124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4"/>
      <c r="DO2570" s="1"/>
      <c r="DP2570" s="1"/>
      <c r="DQ2570" s="1"/>
      <c r="DR2570" s="1"/>
      <c r="DS2570" s="1"/>
      <c r="DT2570" s="1"/>
    </row>
    <row r="2571" spans="1:124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4"/>
      <c r="DO2571" s="1"/>
      <c r="DP2571" s="1"/>
      <c r="DQ2571" s="1"/>
      <c r="DR2571" s="1"/>
      <c r="DS2571" s="1"/>
      <c r="DT2571" s="1"/>
    </row>
    <row r="2572" spans="1:124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4"/>
      <c r="DO2572" s="1"/>
      <c r="DP2572" s="1"/>
      <c r="DQ2572" s="1"/>
      <c r="DR2572" s="1"/>
      <c r="DS2572" s="1"/>
      <c r="DT2572" s="1"/>
    </row>
    <row r="2573" spans="1:124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4"/>
      <c r="DO2573" s="1"/>
      <c r="DP2573" s="1"/>
      <c r="DQ2573" s="1"/>
      <c r="DR2573" s="1"/>
      <c r="DS2573" s="1"/>
      <c r="DT2573" s="1"/>
    </row>
    <row r="2574" spans="1:124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4"/>
      <c r="DO2574" s="1"/>
      <c r="DP2574" s="1"/>
      <c r="DQ2574" s="1"/>
      <c r="DR2574" s="1"/>
      <c r="DS2574" s="1"/>
      <c r="DT2574" s="1"/>
    </row>
    <row r="2575" spans="1:124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4"/>
      <c r="DO2575" s="1"/>
      <c r="DP2575" s="1"/>
      <c r="DQ2575" s="1"/>
      <c r="DR2575" s="1"/>
      <c r="DS2575" s="1"/>
      <c r="DT2575" s="1"/>
    </row>
    <row r="2576" spans="1:124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4"/>
      <c r="DO2576" s="1"/>
      <c r="DP2576" s="1"/>
      <c r="DQ2576" s="1"/>
      <c r="DR2576" s="1"/>
      <c r="DS2576" s="1"/>
      <c r="DT2576" s="1"/>
    </row>
    <row r="2577" spans="1:124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4"/>
      <c r="DO2577" s="1"/>
      <c r="DP2577" s="1"/>
      <c r="DQ2577" s="1"/>
      <c r="DR2577" s="1"/>
      <c r="DS2577" s="1"/>
      <c r="DT2577" s="1"/>
    </row>
    <row r="2578" spans="1:124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4"/>
      <c r="DO2578" s="1"/>
      <c r="DP2578" s="1"/>
      <c r="DQ2578" s="1"/>
      <c r="DR2578" s="1"/>
      <c r="DS2578" s="1"/>
      <c r="DT2578" s="1"/>
    </row>
    <row r="2579" spans="1:124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4"/>
      <c r="DO2579" s="1"/>
      <c r="DP2579" s="1"/>
      <c r="DQ2579" s="1"/>
      <c r="DR2579" s="1"/>
      <c r="DS2579" s="1"/>
      <c r="DT2579" s="1"/>
    </row>
    <row r="2580" spans="1:124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4"/>
      <c r="DO2580" s="1"/>
      <c r="DP2580" s="1"/>
      <c r="DQ2580" s="1"/>
      <c r="DR2580" s="1"/>
      <c r="DS2580" s="1"/>
      <c r="DT2580" s="1"/>
    </row>
    <row r="2581" spans="1:124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4"/>
      <c r="DO2581" s="1"/>
      <c r="DP2581" s="1"/>
      <c r="DQ2581" s="1"/>
      <c r="DR2581" s="1"/>
      <c r="DS2581" s="1"/>
      <c r="DT2581" s="1"/>
    </row>
    <row r="2582" spans="1:124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4"/>
      <c r="DO2582" s="1"/>
      <c r="DP2582" s="1"/>
      <c r="DQ2582" s="1"/>
      <c r="DR2582" s="1"/>
      <c r="DS2582" s="1"/>
      <c r="DT2582" s="1"/>
    </row>
    <row r="2583" spans="1:124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4"/>
      <c r="DO2583" s="1"/>
      <c r="DP2583" s="1"/>
      <c r="DQ2583" s="1"/>
      <c r="DR2583" s="1"/>
      <c r="DS2583" s="1"/>
      <c r="DT2583" s="1"/>
    </row>
    <row r="2584" spans="1:124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4"/>
      <c r="DO2584" s="1"/>
      <c r="DP2584" s="1"/>
      <c r="DQ2584" s="1"/>
      <c r="DR2584" s="1"/>
      <c r="DS2584" s="1"/>
      <c r="DT2584" s="1"/>
    </row>
    <row r="2585" spans="1:124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4"/>
      <c r="DO2585" s="1"/>
      <c r="DP2585" s="1"/>
      <c r="DQ2585" s="1"/>
      <c r="DR2585" s="1"/>
      <c r="DS2585" s="1"/>
      <c r="DT2585" s="1"/>
    </row>
    <row r="2586" spans="1:124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4"/>
      <c r="DO2586" s="1"/>
      <c r="DP2586" s="1"/>
      <c r="DQ2586" s="1"/>
      <c r="DR2586" s="1"/>
      <c r="DS2586" s="1"/>
      <c r="DT2586" s="1"/>
    </row>
    <row r="2587" spans="1:124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4"/>
      <c r="DO2587" s="1"/>
      <c r="DP2587" s="1"/>
      <c r="DQ2587" s="1"/>
      <c r="DR2587" s="1"/>
      <c r="DS2587" s="1"/>
      <c r="DT2587" s="1"/>
    </row>
    <row r="2588" spans="1:124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4"/>
      <c r="DO2588" s="1"/>
      <c r="DP2588" s="1"/>
      <c r="DQ2588" s="1"/>
      <c r="DR2588" s="1"/>
      <c r="DS2588" s="1"/>
      <c r="DT2588" s="1"/>
    </row>
    <row r="2589" spans="1:124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4"/>
      <c r="DO2589" s="1"/>
      <c r="DP2589" s="1"/>
      <c r="DQ2589" s="1"/>
      <c r="DR2589" s="1"/>
      <c r="DS2589" s="1"/>
      <c r="DT2589" s="1"/>
    </row>
    <row r="2590" spans="1:124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4"/>
      <c r="DO2590" s="1"/>
      <c r="DP2590" s="1"/>
      <c r="DQ2590" s="1"/>
      <c r="DR2590" s="1"/>
      <c r="DS2590" s="1"/>
      <c r="DT2590" s="1"/>
    </row>
    <row r="2591" spans="1:124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4"/>
      <c r="DO2591" s="1"/>
      <c r="DP2591" s="1"/>
      <c r="DQ2591" s="1"/>
      <c r="DR2591" s="1"/>
      <c r="DS2591" s="1"/>
      <c r="DT2591" s="1"/>
    </row>
    <row r="2592" spans="1:124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4"/>
      <c r="DO2592" s="1"/>
      <c r="DP2592" s="1"/>
      <c r="DQ2592" s="1"/>
      <c r="DR2592" s="1"/>
      <c r="DS2592" s="1"/>
      <c r="DT2592" s="1"/>
    </row>
    <row r="2593" spans="1:124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4"/>
      <c r="DO2593" s="1"/>
      <c r="DP2593" s="1"/>
      <c r="DQ2593" s="1"/>
      <c r="DR2593" s="1"/>
      <c r="DS2593" s="1"/>
      <c r="DT2593" s="1"/>
    </row>
    <row r="2594" spans="1:124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4"/>
      <c r="DO2594" s="1"/>
      <c r="DP2594" s="1"/>
      <c r="DQ2594" s="1"/>
      <c r="DR2594" s="1"/>
      <c r="DS2594" s="1"/>
      <c r="DT2594" s="1"/>
    </row>
    <row r="2595" spans="1:124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4"/>
      <c r="DO2595" s="1"/>
      <c r="DP2595" s="1"/>
      <c r="DQ2595" s="1"/>
      <c r="DR2595" s="1"/>
      <c r="DS2595" s="1"/>
      <c r="DT2595" s="1"/>
    </row>
    <row r="2596" spans="1:124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4"/>
      <c r="DO2596" s="1"/>
      <c r="DP2596" s="1"/>
      <c r="DQ2596" s="1"/>
      <c r="DR2596" s="1"/>
      <c r="DS2596" s="1"/>
      <c r="DT2596" s="1"/>
    </row>
    <row r="2597" spans="1:124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4"/>
      <c r="DO2597" s="1"/>
      <c r="DP2597" s="1"/>
      <c r="DQ2597" s="1"/>
      <c r="DR2597" s="1"/>
      <c r="DS2597" s="1"/>
      <c r="DT2597" s="1"/>
    </row>
    <row r="2598" spans="1:124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4"/>
      <c r="DO2598" s="1"/>
      <c r="DP2598" s="1"/>
      <c r="DQ2598" s="1"/>
      <c r="DR2598" s="1"/>
      <c r="DS2598" s="1"/>
      <c r="DT2598" s="1"/>
    </row>
    <row r="2599" spans="1:124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4"/>
      <c r="DO2599" s="1"/>
      <c r="DP2599" s="1"/>
      <c r="DQ2599" s="1"/>
      <c r="DR2599" s="1"/>
      <c r="DS2599" s="1"/>
      <c r="DT2599" s="1"/>
    </row>
    <row r="2600" spans="1:124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4"/>
      <c r="DO2600" s="1"/>
      <c r="DP2600" s="1"/>
      <c r="DQ2600" s="1"/>
      <c r="DR2600" s="1"/>
      <c r="DS2600" s="1"/>
      <c r="DT2600" s="1"/>
    </row>
    <row r="2601" spans="1:124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4"/>
      <c r="DO2601" s="1"/>
      <c r="DP2601" s="1"/>
      <c r="DQ2601" s="1"/>
      <c r="DR2601" s="1"/>
      <c r="DS2601" s="1"/>
      <c r="DT2601" s="1"/>
    </row>
    <row r="2602" spans="1:124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4"/>
      <c r="DO2602" s="1"/>
      <c r="DP2602" s="1"/>
      <c r="DQ2602" s="1"/>
      <c r="DR2602" s="1"/>
      <c r="DS2602" s="1"/>
      <c r="DT2602" s="1"/>
    </row>
    <row r="2603" spans="1:124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4"/>
      <c r="DO2603" s="1"/>
      <c r="DP2603" s="1"/>
      <c r="DQ2603" s="1"/>
      <c r="DR2603" s="1"/>
      <c r="DS2603" s="1"/>
      <c r="DT2603" s="1"/>
    </row>
    <row r="2604" spans="1:124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4"/>
      <c r="DO2604" s="1"/>
      <c r="DP2604" s="1"/>
      <c r="DQ2604" s="1"/>
      <c r="DR2604" s="1"/>
      <c r="DS2604" s="1"/>
      <c r="DT2604" s="1"/>
    </row>
    <row r="2605" spans="1:124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4"/>
      <c r="DO2605" s="1"/>
      <c r="DP2605" s="1"/>
      <c r="DQ2605" s="1"/>
      <c r="DR2605" s="1"/>
      <c r="DS2605" s="1"/>
      <c r="DT2605" s="1"/>
    </row>
    <row r="2606" spans="1:124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4"/>
      <c r="DO2606" s="1"/>
      <c r="DP2606" s="1"/>
      <c r="DQ2606" s="1"/>
      <c r="DR2606" s="1"/>
      <c r="DS2606" s="1"/>
      <c r="DT2606" s="1"/>
    </row>
    <row r="2607" spans="1:124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4"/>
      <c r="DO2607" s="1"/>
      <c r="DP2607" s="1"/>
      <c r="DQ2607" s="1"/>
      <c r="DR2607" s="1"/>
      <c r="DS2607" s="1"/>
      <c r="DT2607" s="1"/>
    </row>
    <row r="2608" spans="1:124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4"/>
      <c r="DO2608" s="1"/>
      <c r="DP2608" s="1"/>
      <c r="DQ2608" s="1"/>
      <c r="DR2608" s="1"/>
      <c r="DS2608" s="1"/>
      <c r="DT2608" s="1"/>
    </row>
    <row r="2609" spans="1:124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4"/>
      <c r="DO2609" s="1"/>
      <c r="DP2609" s="1"/>
      <c r="DQ2609" s="1"/>
      <c r="DR2609" s="1"/>
      <c r="DS2609" s="1"/>
      <c r="DT2609" s="1"/>
    </row>
    <row r="2610" spans="1:124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4"/>
      <c r="DO2610" s="1"/>
      <c r="DP2610" s="1"/>
      <c r="DQ2610" s="1"/>
      <c r="DR2610" s="1"/>
      <c r="DS2610" s="1"/>
      <c r="DT2610" s="1"/>
    </row>
    <row r="2611" spans="1:124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4"/>
      <c r="DO2611" s="1"/>
      <c r="DP2611" s="1"/>
      <c r="DQ2611" s="1"/>
      <c r="DR2611" s="1"/>
      <c r="DS2611" s="1"/>
      <c r="DT2611" s="1"/>
    </row>
    <row r="2612" spans="1:124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4"/>
      <c r="DO2612" s="1"/>
      <c r="DP2612" s="1"/>
      <c r="DQ2612" s="1"/>
      <c r="DR2612" s="1"/>
      <c r="DS2612" s="1"/>
      <c r="DT2612" s="1"/>
    </row>
    <row r="2613" spans="1:124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4"/>
      <c r="DO2613" s="1"/>
      <c r="DP2613" s="1"/>
      <c r="DQ2613" s="1"/>
      <c r="DR2613" s="1"/>
      <c r="DS2613" s="1"/>
      <c r="DT2613" s="1"/>
    </row>
    <row r="2614" spans="1:124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4"/>
      <c r="DO2614" s="1"/>
      <c r="DP2614" s="1"/>
      <c r="DQ2614" s="1"/>
      <c r="DR2614" s="1"/>
      <c r="DS2614" s="1"/>
      <c r="DT2614" s="1"/>
    </row>
    <row r="2615" spans="1:124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4"/>
      <c r="DO2615" s="1"/>
      <c r="DP2615" s="1"/>
      <c r="DQ2615" s="1"/>
      <c r="DR2615" s="1"/>
      <c r="DS2615" s="1"/>
      <c r="DT2615" s="1"/>
    </row>
    <row r="2616" spans="1:124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4"/>
      <c r="DO2616" s="1"/>
      <c r="DP2616" s="1"/>
      <c r="DQ2616" s="1"/>
      <c r="DR2616" s="1"/>
      <c r="DS2616" s="1"/>
      <c r="DT2616" s="1"/>
    </row>
    <row r="2617" spans="1:124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4"/>
      <c r="DO2617" s="1"/>
      <c r="DP2617" s="1"/>
      <c r="DQ2617" s="1"/>
      <c r="DR2617" s="1"/>
      <c r="DS2617" s="1"/>
      <c r="DT2617" s="1"/>
    </row>
    <row r="2618" spans="1:124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4"/>
      <c r="DO2618" s="1"/>
      <c r="DP2618" s="1"/>
      <c r="DQ2618" s="1"/>
      <c r="DR2618" s="1"/>
      <c r="DS2618" s="1"/>
      <c r="DT2618" s="1"/>
    </row>
    <row r="2619" spans="1:124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4"/>
      <c r="DO2619" s="1"/>
      <c r="DP2619" s="1"/>
      <c r="DQ2619" s="1"/>
      <c r="DR2619" s="1"/>
      <c r="DS2619" s="1"/>
      <c r="DT2619" s="1"/>
    </row>
    <row r="2620" spans="1:124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4"/>
      <c r="DO2620" s="1"/>
      <c r="DP2620" s="1"/>
      <c r="DQ2620" s="1"/>
      <c r="DR2620" s="1"/>
      <c r="DS2620" s="1"/>
      <c r="DT2620" s="1"/>
    </row>
    <row r="2621" spans="1:124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4"/>
      <c r="DO2621" s="1"/>
      <c r="DP2621" s="1"/>
      <c r="DQ2621" s="1"/>
      <c r="DR2621" s="1"/>
      <c r="DS2621" s="1"/>
      <c r="DT2621" s="1"/>
    </row>
    <row r="2622" spans="1:124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4"/>
      <c r="DO2622" s="1"/>
      <c r="DP2622" s="1"/>
      <c r="DQ2622" s="1"/>
      <c r="DR2622" s="1"/>
      <c r="DS2622" s="1"/>
      <c r="DT2622" s="1"/>
    </row>
    <row r="2623" spans="1:124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4"/>
      <c r="DO2623" s="1"/>
      <c r="DP2623" s="1"/>
      <c r="DQ2623" s="1"/>
      <c r="DR2623" s="1"/>
      <c r="DS2623" s="1"/>
      <c r="DT2623" s="1"/>
    </row>
    <row r="2624" spans="1:124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4"/>
      <c r="DO2624" s="1"/>
      <c r="DP2624" s="1"/>
      <c r="DQ2624" s="1"/>
      <c r="DR2624" s="1"/>
      <c r="DS2624" s="1"/>
      <c r="DT2624" s="1"/>
    </row>
    <row r="2625" spans="1:124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4"/>
      <c r="DO2625" s="1"/>
      <c r="DP2625" s="1"/>
      <c r="DQ2625" s="1"/>
      <c r="DR2625" s="1"/>
      <c r="DS2625" s="1"/>
      <c r="DT2625" s="1"/>
    </row>
    <row r="2626" spans="1:124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4"/>
      <c r="DO2626" s="1"/>
      <c r="DP2626" s="1"/>
      <c r="DQ2626" s="1"/>
      <c r="DR2626" s="1"/>
      <c r="DS2626" s="1"/>
      <c r="DT2626" s="1"/>
    </row>
    <row r="2627" spans="1:124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4"/>
      <c r="DO2627" s="1"/>
      <c r="DP2627" s="1"/>
      <c r="DQ2627" s="1"/>
      <c r="DR2627" s="1"/>
      <c r="DS2627" s="1"/>
      <c r="DT2627" s="1"/>
    </row>
    <row r="2628" spans="1:124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4"/>
      <c r="DO2628" s="1"/>
      <c r="DP2628" s="1"/>
      <c r="DQ2628" s="1"/>
      <c r="DR2628" s="1"/>
      <c r="DS2628" s="1"/>
      <c r="DT2628" s="1"/>
    </row>
    <row r="2629" spans="1:124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4"/>
      <c r="DO2629" s="1"/>
      <c r="DP2629" s="1"/>
      <c r="DQ2629" s="1"/>
      <c r="DR2629" s="1"/>
      <c r="DS2629" s="1"/>
      <c r="DT2629" s="1"/>
    </row>
    <row r="2630" spans="1:124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4"/>
      <c r="DO2630" s="1"/>
      <c r="DP2630" s="1"/>
      <c r="DQ2630" s="1"/>
      <c r="DR2630" s="1"/>
      <c r="DS2630" s="1"/>
      <c r="DT2630" s="1"/>
    </row>
    <row r="2631" spans="1:124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4"/>
      <c r="DO2631" s="1"/>
      <c r="DP2631" s="1"/>
      <c r="DQ2631" s="1"/>
      <c r="DR2631" s="1"/>
      <c r="DS2631" s="1"/>
      <c r="DT2631" s="1"/>
    </row>
    <row r="2632" spans="1:124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4"/>
      <c r="DO2632" s="1"/>
      <c r="DP2632" s="1"/>
      <c r="DQ2632" s="1"/>
      <c r="DR2632" s="1"/>
      <c r="DS2632" s="1"/>
      <c r="DT2632" s="1"/>
    </row>
    <row r="2633" spans="1:124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4"/>
      <c r="DO2633" s="1"/>
      <c r="DP2633" s="1"/>
      <c r="DQ2633" s="1"/>
      <c r="DR2633" s="1"/>
      <c r="DS2633" s="1"/>
      <c r="DT2633" s="1"/>
    </row>
    <row r="2634" spans="1:124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4"/>
      <c r="DO2634" s="1"/>
      <c r="DP2634" s="1"/>
      <c r="DQ2634" s="1"/>
      <c r="DR2634" s="1"/>
      <c r="DS2634" s="1"/>
      <c r="DT2634" s="1"/>
    </row>
    <row r="2635" spans="1:124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4"/>
      <c r="DO2635" s="1"/>
      <c r="DP2635" s="1"/>
      <c r="DQ2635" s="1"/>
      <c r="DR2635" s="1"/>
      <c r="DS2635" s="1"/>
      <c r="DT2635" s="1"/>
    </row>
    <row r="2636" spans="1:124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4"/>
      <c r="DO2636" s="1"/>
      <c r="DP2636" s="1"/>
      <c r="DQ2636" s="1"/>
      <c r="DR2636" s="1"/>
      <c r="DS2636" s="1"/>
      <c r="DT2636" s="1"/>
    </row>
    <row r="2637" spans="1:124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4"/>
      <c r="DO2637" s="1"/>
      <c r="DP2637" s="1"/>
      <c r="DQ2637" s="1"/>
      <c r="DR2637" s="1"/>
      <c r="DS2637" s="1"/>
      <c r="DT2637" s="1"/>
    </row>
    <row r="2638" spans="1:124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4"/>
      <c r="DO2638" s="1"/>
      <c r="DP2638" s="1"/>
      <c r="DQ2638" s="1"/>
      <c r="DR2638" s="1"/>
      <c r="DS2638" s="1"/>
      <c r="DT2638" s="1"/>
    </row>
    <row r="2639" spans="1:124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4"/>
      <c r="DO2639" s="1"/>
      <c r="DP2639" s="1"/>
      <c r="DQ2639" s="1"/>
      <c r="DR2639" s="1"/>
      <c r="DS2639" s="1"/>
      <c r="DT2639" s="1"/>
    </row>
    <row r="2640" spans="1:124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4"/>
      <c r="DO2640" s="1"/>
      <c r="DP2640" s="1"/>
      <c r="DQ2640" s="1"/>
      <c r="DR2640" s="1"/>
      <c r="DS2640" s="1"/>
      <c r="DT2640" s="1"/>
    </row>
    <row r="2641" spans="1:124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4"/>
      <c r="DO2641" s="1"/>
      <c r="DP2641" s="1"/>
      <c r="DQ2641" s="1"/>
      <c r="DR2641" s="1"/>
      <c r="DS2641" s="1"/>
      <c r="DT2641" s="1"/>
    </row>
    <row r="2642" spans="1:124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4"/>
      <c r="DO2642" s="1"/>
      <c r="DP2642" s="1"/>
      <c r="DQ2642" s="1"/>
      <c r="DR2642" s="1"/>
      <c r="DS2642" s="1"/>
      <c r="DT2642" s="1"/>
    </row>
    <row r="2643" spans="1:124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4"/>
      <c r="DO2643" s="1"/>
      <c r="DP2643" s="1"/>
      <c r="DQ2643" s="1"/>
      <c r="DR2643" s="1"/>
      <c r="DS2643" s="1"/>
      <c r="DT2643" s="1"/>
    </row>
    <row r="2644" spans="1:124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4"/>
      <c r="DO2644" s="1"/>
      <c r="DP2644" s="1"/>
      <c r="DQ2644" s="1"/>
      <c r="DR2644" s="1"/>
      <c r="DS2644" s="1"/>
      <c r="DT2644" s="1"/>
    </row>
    <row r="2645" spans="1:124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4"/>
      <c r="DO2645" s="1"/>
      <c r="DP2645" s="1"/>
      <c r="DQ2645" s="1"/>
      <c r="DR2645" s="1"/>
      <c r="DS2645" s="1"/>
      <c r="DT2645" s="1"/>
    </row>
    <row r="2646" spans="1:124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4"/>
      <c r="DO2646" s="1"/>
      <c r="DP2646" s="1"/>
      <c r="DQ2646" s="1"/>
      <c r="DR2646" s="1"/>
      <c r="DS2646" s="1"/>
      <c r="DT2646" s="1"/>
    </row>
    <row r="2647" spans="1:124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4"/>
      <c r="DO2647" s="1"/>
      <c r="DP2647" s="1"/>
      <c r="DQ2647" s="1"/>
      <c r="DR2647" s="1"/>
      <c r="DS2647" s="1"/>
      <c r="DT2647" s="1"/>
    </row>
    <row r="2648" spans="1:124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4"/>
      <c r="DO2648" s="1"/>
      <c r="DP2648" s="1"/>
      <c r="DQ2648" s="1"/>
      <c r="DR2648" s="1"/>
      <c r="DS2648" s="1"/>
      <c r="DT2648" s="1"/>
    </row>
    <row r="2649" spans="1:124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4"/>
      <c r="DO2649" s="1"/>
      <c r="DP2649" s="1"/>
      <c r="DQ2649" s="1"/>
      <c r="DR2649" s="1"/>
      <c r="DS2649" s="1"/>
      <c r="DT2649" s="1"/>
    </row>
    <row r="2650" spans="1:124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4"/>
      <c r="DO2650" s="1"/>
      <c r="DP2650" s="1"/>
      <c r="DQ2650" s="1"/>
      <c r="DR2650" s="1"/>
      <c r="DS2650" s="1"/>
      <c r="DT2650" s="1"/>
    </row>
    <row r="2651" spans="1:124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4"/>
      <c r="DO2651" s="1"/>
      <c r="DP2651" s="1"/>
      <c r="DQ2651" s="1"/>
      <c r="DR2651" s="1"/>
      <c r="DS2651" s="1"/>
      <c r="DT2651" s="1"/>
    </row>
    <row r="2652" spans="1:124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4"/>
      <c r="DO2652" s="1"/>
      <c r="DP2652" s="1"/>
      <c r="DQ2652" s="1"/>
      <c r="DR2652" s="1"/>
      <c r="DS2652" s="1"/>
      <c r="DT2652" s="1"/>
    </row>
    <row r="2653" spans="1:124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4"/>
      <c r="DO2653" s="1"/>
      <c r="DP2653" s="1"/>
      <c r="DQ2653" s="1"/>
      <c r="DR2653" s="1"/>
      <c r="DS2653" s="1"/>
      <c r="DT2653" s="1"/>
    </row>
    <row r="2654" spans="1:124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4"/>
      <c r="DO2654" s="1"/>
      <c r="DP2654" s="1"/>
      <c r="DQ2654" s="1"/>
      <c r="DR2654" s="1"/>
      <c r="DS2654" s="1"/>
      <c r="DT2654" s="1"/>
    </row>
    <row r="2655" spans="1:124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4"/>
      <c r="DO2655" s="1"/>
      <c r="DP2655" s="1"/>
      <c r="DQ2655" s="1"/>
      <c r="DR2655" s="1"/>
      <c r="DS2655" s="1"/>
      <c r="DT2655" s="1"/>
    </row>
    <row r="2656" spans="1:124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4"/>
      <c r="DO2656" s="1"/>
      <c r="DP2656" s="1"/>
      <c r="DQ2656" s="1"/>
      <c r="DR2656" s="1"/>
      <c r="DS2656" s="1"/>
      <c r="DT2656" s="1"/>
    </row>
    <row r="2657" spans="1:124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4"/>
      <c r="DO2657" s="1"/>
      <c r="DP2657" s="1"/>
      <c r="DQ2657" s="1"/>
      <c r="DR2657" s="1"/>
      <c r="DS2657" s="1"/>
      <c r="DT2657" s="1"/>
    </row>
    <row r="2658" spans="1:124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4"/>
      <c r="DO2658" s="1"/>
      <c r="DP2658" s="1"/>
      <c r="DQ2658" s="1"/>
      <c r="DR2658" s="1"/>
      <c r="DS2658" s="1"/>
      <c r="DT2658" s="1"/>
    </row>
    <row r="2659" spans="1:124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4"/>
      <c r="DO2659" s="1"/>
      <c r="DP2659" s="1"/>
      <c r="DQ2659" s="1"/>
      <c r="DR2659" s="1"/>
      <c r="DS2659" s="1"/>
      <c r="DT2659" s="1"/>
    </row>
    <row r="2660" spans="1:124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4"/>
      <c r="DO2660" s="1"/>
      <c r="DP2660" s="1"/>
      <c r="DQ2660" s="1"/>
      <c r="DR2660" s="1"/>
      <c r="DS2660" s="1"/>
      <c r="DT2660" s="1"/>
    </row>
    <row r="2661" spans="1:124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4"/>
      <c r="DO2661" s="1"/>
      <c r="DP2661" s="1"/>
      <c r="DQ2661" s="1"/>
      <c r="DR2661" s="1"/>
      <c r="DS2661" s="1"/>
      <c r="DT2661" s="1"/>
    </row>
    <row r="2662" spans="1:124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4"/>
      <c r="DO2662" s="1"/>
      <c r="DP2662" s="1"/>
      <c r="DQ2662" s="1"/>
      <c r="DR2662" s="1"/>
      <c r="DS2662" s="1"/>
      <c r="DT2662" s="1"/>
    </row>
    <row r="2663" spans="1:124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4"/>
      <c r="DO2663" s="1"/>
      <c r="DP2663" s="1"/>
      <c r="DQ2663" s="1"/>
      <c r="DR2663" s="1"/>
      <c r="DS2663" s="1"/>
      <c r="DT2663" s="1"/>
    </row>
    <row r="2664" spans="1:124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4"/>
      <c r="DO2664" s="1"/>
      <c r="DP2664" s="1"/>
      <c r="DQ2664" s="1"/>
      <c r="DR2664" s="1"/>
      <c r="DS2664" s="1"/>
      <c r="DT2664" s="1"/>
    </row>
    <row r="2665" spans="1:124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4"/>
      <c r="DO2665" s="1"/>
      <c r="DP2665" s="1"/>
      <c r="DQ2665" s="1"/>
      <c r="DR2665" s="1"/>
      <c r="DS2665" s="1"/>
      <c r="DT2665" s="1"/>
    </row>
    <row r="2666" spans="1:124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4"/>
      <c r="DO2666" s="1"/>
      <c r="DP2666" s="1"/>
      <c r="DQ2666" s="1"/>
      <c r="DR2666" s="1"/>
      <c r="DS2666" s="1"/>
      <c r="DT2666" s="1"/>
    </row>
    <row r="2667" spans="1:124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4"/>
      <c r="DO2667" s="1"/>
      <c r="DP2667" s="1"/>
      <c r="DQ2667" s="1"/>
      <c r="DR2667" s="1"/>
      <c r="DS2667" s="1"/>
      <c r="DT2667" s="1"/>
    </row>
    <row r="2668" spans="1:124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4"/>
      <c r="DO2668" s="1"/>
      <c r="DP2668" s="1"/>
      <c r="DQ2668" s="1"/>
      <c r="DR2668" s="1"/>
      <c r="DS2668" s="1"/>
      <c r="DT2668" s="1"/>
    </row>
    <row r="2669" spans="1:124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4"/>
      <c r="DO2669" s="1"/>
      <c r="DP2669" s="1"/>
      <c r="DQ2669" s="1"/>
      <c r="DR2669" s="1"/>
      <c r="DS2669" s="1"/>
      <c r="DT2669" s="1"/>
    </row>
    <row r="2670" spans="1:124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4"/>
      <c r="DO2670" s="1"/>
      <c r="DP2670" s="1"/>
      <c r="DQ2670" s="1"/>
      <c r="DR2670" s="1"/>
      <c r="DS2670" s="1"/>
      <c r="DT2670" s="1"/>
    </row>
    <row r="2671" spans="1:124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4"/>
      <c r="DO2671" s="1"/>
      <c r="DP2671" s="1"/>
      <c r="DQ2671" s="1"/>
      <c r="DR2671" s="1"/>
      <c r="DS2671" s="1"/>
      <c r="DT2671" s="1"/>
    </row>
    <row r="2672" spans="1:124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4"/>
      <c r="DO2672" s="1"/>
      <c r="DP2672" s="1"/>
      <c r="DQ2672" s="1"/>
      <c r="DR2672" s="1"/>
      <c r="DS2672" s="1"/>
      <c r="DT2672" s="1"/>
    </row>
    <row r="2673" spans="1:124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4"/>
      <c r="DO2673" s="1"/>
      <c r="DP2673" s="1"/>
      <c r="DQ2673" s="1"/>
      <c r="DR2673" s="1"/>
      <c r="DS2673" s="1"/>
      <c r="DT2673" s="1"/>
    </row>
    <row r="2674" spans="1:124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4"/>
      <c r="DO2674" s="1"/>
      <c r="DP2674" s="1"/>
      <c r="DQ2674" s="1"/>
      <c r="DR2674" s="1"/>
      <c r="DS2674" s="1"/>
      <c r="DT2674" s="1"/>
    </row>
    <row r="2675" spans="1:124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4"/>
      <c r="DO2675" s="1"/>
      <c r="DP2675" s="1"/>
      <c r="DQ2675" s="1"/>
      <c r="DR2675" s="1"/>
      <c r="DS2675" s="1"/>
      <c r="DT2675" s="1"/>
    </row>
    <row r="2676" spans="1:124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4"/>
      <c r="DO2676" s="1"/>
      <c r="DP2676" s="1"/>
      <c r="DQ2676" s="1"/>
      <c r="DR2676" s="1"/>
      <c r="DS2676" s="1"/>
      <c r="DT2676" s="1"/>
    </row>
    <row r="2677" spans="1:124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4"/>
      <c r="DO2677" s="1"/>
      <c r="DP2677" s="1"/>
      <c r="DQ2677" s="1"/>
      <c r="DR2677" s="1"/>
      <c r="DS2677" s="1"/>
      <c r="DT2677" s="1"/>
    </row>
    <row r="2678" spans="1:124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4"/>
      <c r="DO2678" s="1"/>
      <c r="DP2678" s="1"/>
      <c r="DQ2678" s="1"/>
      <c r="DR2678" s="1"/>
      <c r="DS2678" s="1"/>
      <c r="DT2678" s="1"/>
    </row>
    <row r="2679" spans="1:124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4"/>
      <c r="DO2679" s="1"/>
      <c r="DP2679" s="1"/>
      <c r="DQ2679" s="1"/>
      <c r="DR2679" s="1"/>
      <c r="DS2679" s="1"/>
      <c r="DT2679" s="1"/>
    </row>
    <row r="2680" spans="1:124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4"/>
      <c r="DO2680" s="1"/>
      <c r="DP2680" s="1"/>
      <c r="DQ2680" s="1"/>
      <c r="DR2680" s="1"/>
      <c r="DS2680" s="1"/>
      <c r="DT2680" s="1"/>
    </row>
    <row r="2681" spans="1:124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4"/>
      <c r="DO2681" s="1"/>
      <c r="DP2681" s="1"/>
      <c r="DQ2681" s="1"/>
      <c r="DR2681" s="1"/>
      <c r="DS2681" s="1"/>
      <c r="DT2681" s="1"/>
    </row>
    <row r="2682" spans="1:124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4"/>
      <c r="DO2682" s="1"/>
      <c r="DP2682" s="1"/>
      <c r="DQ2682" s="1"/>
      <c r="DR2682" s="1"/>
      <c r="DS2682" s="1"/>
      <c r="DT2682" s="1"/>
    </row>
    <row r="2683" spans="1:124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4"/>
      <c r="DO2683" s="1"/>
      <c r="DP2683" s="1"/>
      <c r="DQ2683" s="1"/>
      <c r="DR2683" s="1"/>
      <c r="DS2683" s="1"/>
      <c r="DT2683" s="1"/>
    </row>
    <row r="2684" spans="1:124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4"/>
      <c r="DO2684" s="1"/>
      <c r="DP2684" s="1"/>
      <c r="DQ2684" s="1"/>
      <c r="DR2684" s="1"/>
      <c r="DS2684" s="1"/>
      <c r="DT2684" s="1"/>
    </row>
    <row r="2685" spans="1:124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4"/>
      <c r="DO2685" s="1"/>
      <c r="DP2685" s="1"/>
      <c r="DQ2685" s="1"/>
      <c r="DR2685" s="1"/>
      <c r="DS2685" s="1"/>
      <c r="DT2685" s="1"/>
    </row>
    <row r="2686" spans="1:124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4"/>
      <c r="DO2686" s="1"/>
      <c r="DP2686" s="1"/>
      <c r="DQ2686" s="1"/>
      <c r="DR2686" s="1"/>
      <c r="DS2686" s="1"/>
      <c r="DT2686" s="1"/>
    </row>
    <row r="2687" spans="1:124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4"/>
      <c r="DO2687" s="1"/>
      <c r="DP2687" s="1"/>
      <c r="DQ2687" s="1"/>
      <c r="DR2687" s="1"/>
      <c r="DS2687" s="1"/>
      <c r="DT2687" s="1"/>
    </row>
    <row r="2688" spans="1:124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4"/>
      <c r="DO2688" s="1"/>
      <c r="DP2688" s="1"/>
      <c r="DQ2688" s="1"/>
      <c r="DR2688" s="1"/>
      <c r="DS2688" s="1"/>
      <c r="DT2688" s="1"/>
    </row>
    <row r="2689" spans="1:124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4"/>
      <c r="DO2689" s="1"/>
      <c r="DP2689" s="1"/>
      <c r="DQ2689" s="1"/>
      <c r="DR2689" s="1"/>
      <c r="DS2689" s="1"/>
      <c r="DT2689" s="1"/>
    </row>
    <row r="2690" spans="1:124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4"/>
      <c r="DO2690" s="1"/>
      <c r="DP2690" s="1"/>
      <c r="DQ2690" s="1"/>
      <c r="DR2690" s="1"/>
      <c r="DS2690" s="1"/>
      <c r="DT2690" s="1"/>
    </row>
    <row r="2691" spans="1:124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4"/>
      <c r="DO2691" s="1"/>
      <c r="DP2691" s="1"/>
      <c r="DQ2691" s="1"/>
      <c r="DR2691" s="1"/>
      <c r="DS2691" s="1"/>
      <c r="DT2691" s="1"/>
    </row>
    <row r="2692" spans="1:124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4"/>
      <c r="DO2692" s="1"/>
      <c r="DP2692" s="1"/>
      <c r="DQ2692" s="1"/>
      <c r="DR2692" s="1"/>
      <c r="DS2692" s="1"/>
      <c r="DT2692" s="1"/>
    </row>
    <row r="2693" spans="1:124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4"/>
      <c r="DO2693" s="1"/>
      <c r="DP2693" s="1"/>
      <c r="DQ2693" s="1"/>
      <c r="DR2693" s="1"/>
      <c r="DS2693" s="1"/>
      <c r="DT2693" s="1"/>
    </row>
    <row r="2694" spans="1:124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4"/>
      <c r="DO2694" s="1"/>
      <c r="DP2694" s="1"/>
      <c r="DQ2694" s="1"/>
      <c r="DR2694" s="1"/>
      <c r="DS2694" s="1"/>
      <c r="DT2694" s="1"/>
    </row>
    <row r="2695" spans="1:124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4"/>
      <c r="DO2695" s="1"/>
      <c r="DP2695" s="1"/>
      <c r="DQ2695" s="1"/>
      <c r="DR2695" s="1"/>
      <c r="DS2695" s="1"/>
      <c r="DT2695" s="1"/>
    </row>
    <row r="2696" spans="1:124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4"/>
      <c r="DO2696" s="1"/>
      <c r="DP2696" s="1"/>
      <c r="DQ2696" s="1"/>
      <c r="DR2696" s="1"/>
      <c r="DS2696" s="1"/>
      <c r="DT2696" s="1"/>
    </row>
    <row r="2697" spans="1:124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4"/>
      <c r="DO2697" s="1"/>
      <c r="DP2697" s="1"/>
      <c r="DQ2697" s="1"/>
      <c r="DR2697" s="1"/>
      <c r="DS2697" s="1"/>
      <c r="DT2697" s="1"/>
    </row>
    <row r="2698" spans="1:124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4"/>
      <c r="DO2698" s="1"/>
      <c r="DP2698" s="1"/>
      <c r="DQ2698" s="1"/>
      <c r="DR2698" s="1"/>
      <c r="DS2698" s="1"/>
      <c r="DT2698" s="1"/>
    </row>
    <row r="2699" spans="1:124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4"/>
      <c r="DO2699" s="1"/>
      <c r="DP2699" s="1"/>
      <c r="DQ2699" s="1"/>
      <c r="DR2699" s="1"/>
      <c r="DS2699" s="1"/>
      <c r="DT2699" s="1"/>
    </row>
    <row r="2700" spans="1:124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4"/>
      <c r="DO2700" s="1"/>
      <c r="DP2700" s="1"/>
      <c r="DQ2700" s="1"/>
      <c r="DR2700" s="1"/>
      <c r="DS2700" s="1"/>
      <c r="DT2700" s="1"/>
    </row>
    <row r="2701" spans="1:124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4"/>
      <c r="DO2701" s="1"/>
      <c r="DP2701" s="1"/>
      <c r="DQ2701" s="1"/>
      <c r="DR2701" s="1"/>
      <c r="DS2701" s="1"/>
      <c r="DT2701" s="1"/>
    </row>
    <row r="2702" spans="1:124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4"/>
      <c r="DO2702" s="1"/>
      <c r="DP2702" s="1"/>
      <c r="DQ2702" s="1"/>
      <c r="DR2702" s="1"/>
      <c r="DS2702" s="1"/>
      <c r="DT2702" s="1"/>
    </row>
    <row r="2703" spans="1:124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4"/>
      <c r="DO2703" s="1"/>
      <c r="DP2703" s="1"/>
      <c r="DQ2703" s="1"/>
      <c r="DR2703" s="1"/>
      <c r="DS2703" s="1"/>
      <c r="DT2703" s="1"/>
    </row>
    <row r="2704" spans="1:124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4"/>
      <c r="DO2704" s="1"/>
      <c r="DP2704" s="1"/>
      <c r="DQ2704" s="1"/>
      <c r="DR2704" s="1"/>
      <c r="DS2704" s="1"/>
      <c r="DT2704" s="1"/>
    </row>
    <row r="2705" spans="1:124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4"/>
      <c r="DO2705" s="1"/>
      <c r="DP2705" s="1"/>
      <c r="DQ2705" s="1"/>
      <c r="DR2705" s="1"/>
      <c r="DS2705" s="1"/>
      <c r="DT2705" s="1"/>
    </row>
    <row r="2706" spans="1:124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4"/>
      <c r="DO2706" s="1"/>
      <c r="DP2706" s="1"/>
      <c r="DQ2706" s="1"/>
      <c r="DR2706" s="1"/>
      <c r="DS2706" s="1"/>
      <c r="DT2706" s="1"/>
    </row>
    <row r="2707" spans="1:124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4"/>
      <c r="DO2707" s="1"/>
      <c r="DP2707" s="1"/>
      <c r="DQ2707" s="1"/>
      <c r="DR2707" s="1"/>
      <c r="DS2707" s="1"/>
      <c r="DT2707" s="1"/>
    </row>
    <row r="2708" spans="1:124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4"/>
      <c r="DO2708" s="1"/>
      <c r="DP2708" s="1"/>
      <c r="DQ2708" s="1"/>
      <c r="DR2708" s="1"/>
      <c r="DS2708" s="1"/>
      <c r="DT2708" s="1"/>
    </row>
    <row r="2709" spans="1:124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4"/>
      <c r="DO2709" s="1"/>
      <c r="DP2709" s="1"/>
      <c r="DQ2709" s="1"/>
      <c r="DR2709" s="1"/>
      <c r="DS2709" s="1"/>
      <c r="DT2709" s="1"/>
    </row>
    <row r="2710" spans="1:124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4"/>
      <c r="DO2710" s="1"/>
      <c r="DP2710" s="1"/>
      <c r="DQ2710" s="1"/>
      <c r="DR2710" s="1"/>
      <c r="DS2710" s="1"/>
      <c r="DT2710" s="1"/>
    </row>
    <row r="2711" spans="1:124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4"/>
      <c r="DO2711" s="1"/>
      <c r="DP2711" s="1"/>
      <c r="DQ2711" s="1"/>
      <c r="DR2711" s="1"/>
      <c r="DS2711" s="1"/>
      <c r="DT2711" s="1"/>
    </row>
    <row r="2712" spans="1:124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4"/>
      <c r="DO2712" s="1"/>
      <c r="DP2712" s="1"/>
      <c r="DQ2712" s="1"/>
      <c r="DR2712" s="1"/>
      <c r="DS2712" s="1"/>
      <c r="DT2712" s="1"/>
    </row>
    <row r="2713" spans="1:124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4"/>
      <c r="DO2713" s="1"/>
      <c r="DP2713" s="1"/>
      <c r="DQ2713" s="1"/>
      <c r="DR2713" s="1"/>
      <c r="DS2713" s="1"/>
      <c r="DT2713" s="1"/>
    </row>
    <row r="2714" spans="1:124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4"/>
      <c r="DO2714" s="1"/>
      <c r="DP2714" s="1"/>
      <c r="DQ2714" s="1"/>
      <c r="DR2714" s="1"/>
      <c r="DS2714" s="1"/>
      <c r="DT2714" s="1"/>
    </row>
    <row r="2715" spans="1:124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4"/>
      <c r="DO2715" s="1"/>
      <c r="DP2715" s="1"/>
      <c r="DQ2715" s="1"/>
      <c r="DR2715" s="1"/>
      <c r="DS2715" s="1"/>
      <c r="DT2715" s="1"/>
    </row>
    <row r="2716" spans="1:124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4"/>
      <c r="DO2716" s="1"/>
      <c r="DP2716" s="1"/>
      <c r="DQ2716" s="1"/>
      <c r="DR2716" s="1"/>
      <c r="DS2716" s="1"/>
      <c r="DT2716" s="1"/>
    </row>
    <row r="2717" spans="1:124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4"/>
      <c r="DO2717" s="1"/>
      <c r="DP2717" s="1"/>
      <c r="DQ2717" s="1"/>
      <c r="DR2717" s="1"/>
      <c r="DS2717" s="1"/>
      <c r="DT2717" s="1"/>
    </row>
    <row r="2718" spans="1:124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4"/>
      <c r="DO2718" s="1"/>
      <c r="DP2718" s="1"/>
      <c r="DQ2718" s="1"/>
      <c r="DR2718" s="1"/>
      <c r="DS2718" s="1"/>
      <c r="DT2718" s="1"/>
    </row>
    <row r="2719" spans="1:124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4"/>
      <c r="DO2719" s="1"/>
      <c r="DP2719" s="1"/>
      <c r="DQ2719" s="1"/>
      <c r="DR2719" s="1"/>
      <c r="DS2719" s="1"/>
      <c r="DT2719" s="1"/>
    </row>
    <row r="2720" spans="1:124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4"/>
      <c r="DO2720" s="1"/>
      <c r="DP2720" s="1"/>
      <c r="DQ2720" s="1"/>
      <c r="DR2720" s="1"/>
      <c r="DS2720" s="1"/>
      <c r="DT2720" s="1"/>
    </row>
    <row r="2721" spans="1:124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4"/>
      <c r="DO2721" s="1"/>
      <c r="DP2721" s="1"/>
      <c r="DQ2721" s="1"/>
      <c r="DR2721" s="1"/>
      <c r="DS2721" s="1"/>
      <c r="DT2721" s="1"/>
    </row>
    <row r="2722" spans="1:124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4"/>
      <c r="DO2722" s="1"/>
      <c r="DP2722" s="1"/>
      <c r="DQ2722" s="1"/>
      <c r="DR2722" s="1"/>
      <c r="DS2722" s="1"/>
      <c r="DT2722" s="1"/>
    </row>
    <row r="2723" spans="1:124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4"/>
      <c r="DO2723" s="1"/>
      <c r="DP2723" s="1"/>
      <c r="DQ2723" s="1"/>
      <c r="DR2723" s="1"/>
      <c r="DS2723" s="1"/>
      <c r="DT2723" s="1"/>
    </row>
    <row r="2724" spans="1:124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4"/>
      <c r="DO2724" s="1"/>
      <c r="DP2724" s="1"/>
      <c r="DQ2724" s="1"/>
      <c r="DR2724" s="1"/>
      <c r="DS2724" s="1"/>
      <c r="DT2724" s="1"/>
    </row>
    <row r="2725" spans="1:124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4"/>
      <c r="DO2725" s="1"/>
      <c r="DP2725" s="1"/>
      <c r="DQ2725" s="1"/>
      <c r="DR2725" s="1"/>
      <c r="DS2725" s="1"/>
      <c r="DT2725" s="1"/>
    </row>
    <row r="2726" spans="1:124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4"/>
      <c r="DO2726" s="1"/>
      <c r="DP2726" s="1"/>
      <c r="DQ2726" s="1"/>
      <c r="DR2726" s="1"/>
      <c r="DS2726" s="1"/>
      <c r="DT2726" s="1"/>
    </row>
    <row r="2727" spans="1:124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4"/>
      <c r="DO2727" s="1"/>
      <c r="DP2727" s="1"/>
      <c r="DQ2727" s="1"/>
      <c r="DR2727" s="1"/>
      <c r="DS2727" s="1"/>
      <c r="DT2727" s="1"/>
    </row>
    <row r="2728" spans="1:124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4"/>
      <c r="DO2728" s="1"/>
      <c r="DP2728" s="1"/>
      <c r="DQ2728" s="1"/>
      <c r="DR2728" s="1"/>
      <c r="DS2728" s="1"/>
      <c r="DT2728" s="1"/>
    </row>
    <row r="2729" spans="1:124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4"/>
      <c r="DO2729" s="1"/>
      <c r="DP2729" s="1"/>
      <c r="DQ2729" s="1"/>
      <c r="DR2729" s="1"/>
      <c r="DS2729" s="1"/>
      <c r="DT2729" s="1"/>
    </row>
    <row r="2730" spans="1:124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4"/>
      <c r="DO2730" s="1"/>
      <c r="DP2730" s="1"/>
      <c r="DQ2730" s="1"/>
      <c r="DR2730" s="1"/>
      <c r="DS2730" s="1"/>
      <c r="DT2730" s="1"/>
    </row>
    <row r="2731" spans="1:124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4"/>
      <c r="DO2731" s="1"/>
      <c r="DP2731" s="1"/>
      <c r="DQ2731" s="1"/>
      <c r="DR2731" s="1"/>
      <c r="DS2731" s="1"/>
      <c r="DT2731" s="1"/>
    </row>
    <row r="2732" spans="1:124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4"/>
      <c r="DO2732" s="1"/>
      <c r="DP2732" s="1"/>
      <c r="DQ2732" s="1"/>
      <c r="DR2732" s="1"/>
      <c r="DS2732" s="1"/>
      <c r="DT2732" s="1"/>
    </row>
    <row r="2733" spans="1:124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4"/>
      <c r="DO2733" s="1"/>
      <c r="DP2733" s="1"/>
      <c r="DQ2733" s="1"/>
      <c r="DR2733" s="1"/>
      <c r="DS2733" s="1"/>
      <c r="DT2733" s="1"/>
    </row>
    <row r="2734" spans="1:124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4"/>
      <c r="DO2734" s="1"/>
      <c r="DP2734" s="1"/>
      <c r="DQ2734" s="1"/>
      <c r="DR2734" s="1"/>
      <c r="DS2734" s="1"/>
      <c r="DT2734" s="1"/>
    </row>
    <row r="2735" spans="1:124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4"/>
      <c r="DO2735" s="1"/>
      <c r="DP2735" s="1"/>
      <c r="DQ2735" s="1"/>
      <c r="DR2735" s="1"/>
      <c r="DS2735" s="1"/>
      <c r="DT2735" s="1"/>
    </row>
    <row r="2736" spans="1:124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4"/>
      <c r="DO2736" s="1"/>
      <c r="DP2736" s="1"/>
      <c r="DQ2736" s="1"/>
      <c r="DR2736" s="1"/>
      <c r="DS2736" s="1"/>
      <c r="DT2736" s="1"/>
    </row>
    <row r="2737" spans="1:124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4"/>
      <c r="DO2737" s="1"/>
      <c r="DP2737" s="1"/>
      <c r="DQ2737" s="1"/>
      <c r="DR2737" s="1"/>
      <c r="DS2737" s="1"/>
      <c r="DT2737" s="1"/>
    </row>
    <row r="2738" spans="1:124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4"/>
      <c r="DO2738" s="1"/>
      <c r="DP2738" s="1"/>
      <c r="DQ2738" s="1"/>
      <c r="DR2738" s="1"/>
      <c r="DS2738" s="1"/>
      <c r="DT2738" s="1"/>
    </row>
    <row r="2739" spans="1:124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4"/>
      <c r="DO2739" s="1"/>
      <c r="DP2739" s="1"/>
      <c r="DQ2739" s="1"/>
      <c r="DR2739" s="1"/>
      <c r="DS2739" s="1"/>
      <c r="DT2739" s="1"/>
    </row>
    <row r="2740" spans="1:124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4"/>
      <c r="DO2740" s="1"/>
      <c r="DP2740" s="1"/>
      <c r="DQ2740" s="1"/>
      <c r="DR2740" s="1"/>
      <c r="DS2740" s="1"/>
      <c r="DT2740" s="1"/>
    </row>
    <row r="2741" spans="1:124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4"/>
      <c r="DO2741" s="1"/>
      <c r="DP2741" s="1"/>
      <c r="DQ2741" s="1"/>
      <c r="DR2741" s="1"/>
      <c r="DS2741" s="1"/>
      <c r="DT2741" s="1"/>
    </row>
    <row r="2742" spans="1:124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4"/>
      <c r="DO2742" s="1"/>
      <c r="DP2742" s="1"/>
      <c r="DQ2742" s="1"/>
      <c r="DR2742" s="1"/>
      <c r="DS2742" s="1"/>
      <c r="DT2742" s="1"/>
    </row>
    <row r="2743" spans="1:124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4"/>
      <c r="DO2743" s="1"/>
      <c r="DP2743" s="1"/>
      <c r="DQ2743" s="1"/>
      <c r="DR2743" s="1"/>
      <c r="DS2743" s="1"/>
      <c r="DT2743" s="1"/>
    </row>
    <row r="2744" spans="1:124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4"/>
      <c r="DO2744" s="1"/>
      <c r="DP2744" s="1"/>
      <c r="DQ2744" s="1"/>
      <c r="DR2744" s="1"/>
      <c r="DS2744" s="1"/>
      <c r="DT2744" s="1"/>
    </row>
    <row r="2745" spans="1:124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4"/>
      <c r="DO2745" s="1"/>
      <c r="DP2745" s="1"/>
      <c r="DQ2745" s="1"/>
      <c r="DR2745" s="1"/>
      <c r="DS2745" s="1"/>
      <c r="DT2745" s="1"/>
    </row>
    <row r="2746" spans="1:124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4"/>
      <c r="DO2746" s="1"/>
      <c r="DP2746" s="1"/>
      <c r="DQ2746" s="1"/>
      <c r="DR2746" s="1"/>
      <c r="DS2746" s="1"/>
      <c r="DT2746" s="1"/>
    </row>
    <row r="2747" spans="1:124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4"/>
      <c r="DO2747" s="1"/>
      <c r="DP2747" s="1"/>
      <c r="DQ2747" s="1"/>
      <c r="DR2747" s="1"/>
      <c r="DS2747" s="1"/>
      <c r="DT2747" s="1"/>
    </row>
    <row r="2748" spans="1:124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4"/>
      <c r="DO2748" s="1"/>
      <c r="DP2748" s="1"/>
      <c r="DQ2748" s="1"/>
      <c r="DR2748" s="1"/>
      <c r="DS2748" s="1"/>
      <c r="DT2748" s="1"/>
    </row>
    <row r="2749" spans="1:124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4"/>
      <c r="DO2749" s="1"/>
      <c r="DP2749" s="1"/>
      <c r="DQ2749" s="1"/>
      <c r="DR2749" s="1"/>
      <c r="DS2749" s="1"/>
      <c r="DT2749" s="1"/>
    </row>
    <row r="2750" spans="1:124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4"/>
      <c r="DO2750" s="1"/>
      <c r="DP2750" s="1"/>
      <c r="DQ2750" s="1"/>
      <c r="DR2750" s="1"/>
      <c r="DS2750" s="1"/>
      <c r="DT2750" s="1"/>
    </row>
    <row r="2751" spans="1:124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4"/>
      <c r="DO2751" s="1"/>
      <c r="DP2751" s="1"/>
      <c r="DQ2751" s="1"/>
      <c r="DR2751" s="1"/>
      <c r="DS2751" s="1"/>
      <c r="DT2751" s="1"/>
    </row>
    <row r="2752" spans="1:124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4"/>
      <c r="DO2752" s="1"/>
      <c r="DP2752" s="1"/>
      <c r="DQ2752" s="1"/>
      <c r="DR2752" s="1"/>
      <c r="DS2752" s="1"/>
      <c r="DT2752" s="1"/>
    </row>
    <row r="2753" spans="1:124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4"/>
      <c r="DO2753" s="1"/>
      <c r="DP2753" s="1"/>
      <c r="DQ2753" s="1"/>
      <c r="DR2753" s="1"/>
      <c r="DS2753" s="1"/>
      <c r="DT2753" s="1"/>
    </row>
    <row r="2754" spans="1:124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4"/>
      <c r="DO2754" s="1"/>
      <c r="DP2754" s="1"/>
      <c r="DQ2754" s="1"/>
      <c r="DR2754" s="1"/>
      <c r="DS2754" s="1"/>
      <c r="DT2754" s="1"/>
    </row>
    <row r="2755" spans="1:124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4"/>
      <c r="DO2755" s="1"/>
      <c r="DP2755" s="1"/>
      <c r="DQ2755" s="1"/>
      <c r="DR2755" s="1"/>
      <c r="DS2755" s="1"/>
      <c r="DT2755" s="1"/>
    </row>
    <row r="2756" spans="1:124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4"/>
      <c r="DO2756" s="1"/>
      <c r="DP2756" s="1"/>
      <c r="DQ2756" s="1"/>
      <c r="DR2756" s="1"/>
      <c r="DS2756" s="1"/>
      <c r="DT2756" s="1"/>
    </row>
    <row r="2757" spans="1:124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4"/>
      <c r="DO2757" s="1"/>
      <c r="DP2757" s="1"/>
      <c r="DQ2757" s="1"/>
      <c r="DR2757" s="1"/>
      <c r="DS2757" s="1"/>
      <c r="DT2757" s="1"/>
    </row>
    <row r="2758" spans="1:124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4"/>
      <c r="DO2758" s="1"/>
      <c r="DP2758" s="1"/>
      <c r="DQ2758" s="1"/>
      <c r="DR2758" s="1"/>
      <c r="DS2758" s="1"/>
      <c r="DT2758" s="1"/>
    </row>
    <row r="2759" spans="1:124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4"/>
      <c r="DO2759" s="1"/>
      <c r="DP2759" s="1"/>
      <c r="DQ2759" s="1"/>
      <c r="DR2759" s="1"/>
      <c r="DS2759" s="1"/>
      <c r="DT2759" s="1"/>
    </row>
    <row r="2760" spans="1:124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4"/>
      <c r="DO2760" s="1"/>
      <c r="DP2760" s="1"/>
      <c r="DQ2760" s="1"/>
      <c r="DR2760" s="1"/>
      <c r="DS2760" s="1"/>
      <c r="DT2760" s="1"/>
    </row>
    <row r="2761" spans="1:124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4"/>
      <c r="DO2761" s="1"/>
      <c r="DP2761" s="1"/>
      <c r="DQ2761" s="1"/>
      <c r="DR2761" s="1"/>
      <c r="DS2761" s="1"/>
      <c r="DT2761" s="1"/>
    </row>
    <row r="2762" spans="1:124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4"/>
      <c r="DO2762" s="1"/>
      <c r="DP2762" s="1"/>
      <c r="DQ2762" s="1"/>
      <c r="DR2762" s="1"/>
      <c r="DS2762" s="1"/>
      <c r="DT2762" s="1"/>
    </row>
    <row r="2763" spans="1:124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4"/>
      <c r="DO2763" s="1"/>
      <c r="DP2763" s="1"/>
      <c r="DQ2763" s="1"/>
      <c r="DR2763" s="1"/>
      <c r="DS2763" s="1"/>
      <c r="DT2763" s="1"/>
    </row>
    <row r="2764" spans="1:124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4"/>
      <c r="DO2764" s="1"/>
      <c r="DP2764" s="1"/>
      <c r="DQ2764" s="1"/>
      <c r="DR2764" s="1"/>
      <c r="DS2764" s="1"/>
      <c r="DT2764" s="1"/>
    </row>
    <row r="2765" spans="1:124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4"/>
      <c r="DO2765" s="1"/>
      <c r="DP2765" s="1"/>
      <c r="DQ2765" s="1"/>
      <c r="DR2765" s="1"/>
      <c r="DS2765" s="1"/>
      <c r="DT2765" s="1"/>
    </row>
    <row r="2766" spans="1:124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4"/>
      <c r="DO2766" s="1"/>
      <c r="DP2766" s="1"/>
      <c r="DQ2766" s="1"/>
      <c r="DR2766" s="1"/>
      <c r="DS2766" s="1"/>
      <c r="DT2766" s="1"/>
    </row>
    <row r="2767" spans="1:124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4"/>
      <c r="DO2767" s="1"/>
      <c r="DP2767" s="1"/>
      <c r="DQ2767" s="1"/>
      <c r="DR2767" s="1"/>
      <c r="DS2767" s="1"/>
      <c r="DT2767" s="1"/>
    </row>
    <row r="2768" spans="1:124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4"/>
      <c r="DO2768" s="1"/>
      <c r="DP2768" s="1"/>
      <c r="DQ2768" s="1"/>
      <c r="DR2768" s="1"/>
      <c r="DS2768" s="1"/>
      <c r="DT2768" s="1"/>
    </row>
    <row r="2769" spans="1:124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4"/>
      <c r="DO2769" s="1"/>
      <c r="DP2769" s="1"/>
      <c r="DQ2769" s="1"/>
      <c r="DR2769" s="1"/>
      <c r="DS2769" s="1"/>
      <c r="DT2769" s="1"/>
    </row>
    <row r="2770" spans="1:124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4"/>
      <c r="DO2770" s="1"/>
      <c r="DP2770" s="1"/>
      <c r="DQ2770" s="1"/>
      <c r="DR2770" s="1"/>
      <c r="DS2770" s="1"/>
      <c r="DT2770" s="1"/>
    </row>
    <row r="2771" spans="1:124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4"/>
      <c r="DO2771" s="1"/>
      <c r="DP2771" s="1"/>
      <c r="DQ2771" s="1"/>
      <c r="DR2771" s="1"/>
      <c r="DS2771" s="1"/>
      <c r="DT2771" s="1"/>
    </row>
    <row r="2772" spans="1:124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4"/>
      <c r="DO2772" s="1"/>
      <c r="DP2772" s="1"/>
      <c r="DQ2772" s="1"/>
      <c r="DR2772" s="1"/>
      <c r="DS2772" s="1"/>
      <c r="DT2772" s="1"/>
    </row>
    <row r="2773" spans="1:124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4"/>
      <c r="DO2773" s="1"/>
      <c r="DP2773" s="1"/>
      <c r="DQ2773" s="1"/>
      <c r="DR2773" s="1"/>
      <c r="DS2773" s="1"/>
      <c r="DT2773" s="1"/>
    </row>
    <row r="2774" spans="1:124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4"/>
      <c r="DO2774" s="1"/>
      <c r="DP2774" s="1"/>
      <c r="DQ2774" s="1"/>
      <c r="DR2774" s="1"/>
      <c r="DS2774" s="1"/>
      <c r="DT2774" s="1"/>
    </row>
    <row r="2775" spans="1:124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4"/>
      <c r="DO2775" s="1"/>
      <c r="DP2775" s="1"/>
      <c r="DQ2775" s="1"/>
      <c r="DR2775" s="1"/>
      <c r="DS2775" s="1"/>
      <c r="DT2775" s="1"/>
    </row>
    <row r="2776" spans="1:124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4"/>
      <c r="DO2776" s="1"/>
      <c r="DP2776" s="1"/>
      <c r="DQ2776" s="1"/>
      <c r="DR2776" s="1"/>
      <c r="DS2776" s="1"/>
      <c r="DT2776" s="1"/>
    </row>
    <row r="2777" spans="1:124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4"/>
      <c r="DO2777" s="1"/>
      <c r="DP2777" s="1"/>
      <c r="DQ2777" s="1"/>
      <c r="DR2777" s="1"/>
      <c r="DS2777" s="1"/>
      <c r="DT2777" s="1"/>
    </row>
    <row r="2778" spans="1:124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4"/>
      <c r="DO2778" s="1"/>
      <c r="DP2778" s="1"/>
      <c r="DQ2778" s="1"/>
      <c r="DR2778" s="1"/>
      <c r="DS2778" s="1"/>
      <c r="DT2778" s="1"/>
    </row>
    <row r="2779" spans="1:124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4"/>
      <c r="DO2779" s="1"/>
      <c r="DP2779" s="1"/>
      <c r="DQ2779" s="1"/>
      <c r="DR2779" s="1"/>
      <c r="DS2779" s="1"/>
      <c r="DT2779" s="1"/>
    </row>
    <row r="2780" spans="1:124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4"/>
      <c r="DO2780" s="1"/>
      <c r="DP2780" s="1"/>
      <c r="DQ2780" s="1"/>
      <c r="DR2780" s="1"/>
      <c r="DS2780" s="1"/>
      <c r="DT2780" s="1"/>
    </row>
    <row r="2781" spans="1:124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4"/>
      <c r="DO2781" s="1"/>
      <c r="DP2781" s="1"/>
      <c r="DQ2781" s="1"/>
      <c r="DR2781" s="1"/>
      <c r="DS2781" s="1"/>
      <c r="DT2781" s="1"/>
    </row>
    <row r="2782" spans="1:124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4"/>
      <c r="DO2782" s="1"/>
      <c r="DP2782" s="1"/>
      <c r="DQ2782" s="1"/>
      <c r="DR2782" s="1"/>
      <c r="DS2782" s="1"/>
      <c r="DT2782" s="1"/>
    </row>
    <row r="2783" spans="1:124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4"/>
      <c r="DO2783" s="1"/>
      <c r="DP2783" s="1"/>
      <c r="DQ2783" s="1"/>
      <c r="DR2783" s="1"/>
      <c r="DS2783" s="1"/>
      <c r="DT2783" s="1"/>
    </row>
    <row r="2784" spans="1:124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4"/>
      <c r="DO2784" s="1"/>
      <c r="DP2784" s="1"/>
      <c r="DQ2784" s="1"/>
      <c r="DR2784" s="1"/>
      <c r="DS2784" s="1"/>
      <c r="DT2784" s="1"/>
    </row>
    <row r="2785" spans="1:124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4"/>
      <c r="DO2785" s="1"/>
      <c r="DP2785" s="1"/>
      <c r="DQ2785" s="1"/>
      <c r="DR2785" s="1"/>
      <c r="DS2785" s="1"/>
      <c r="DT2785" s="1"/>
    </row>
    <row r="2786" spans="1:124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4"/>
      <c r="DO2786" s="1"/>
      <c r="DP2786" s="1"/>
      <c r="DQ2786" s="1"/>
      <c r="DR2786" s="1"/>
      <c r="DS2786" s="1"/>
      <c r="DT2786" s="1"/>
    </row>
    <row r="2787" spans="1:124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4"/>
      <c r="DO2787" s="1"/>
      <c r="DP2787" s="1"/>
      <c r="DQ2787" s="1"/>
      <c r="DR2787" s="1"/>
      <c r="DS2787" s="1"/>
      <c r="DT2787" s="1"/>
    </row>
    <row r="2788" spans="1:124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4"/>
      <c r="DO2788" s="1"/>
      <c r="DP2788" s="1"/>
      <c r="DQ2788" s="1"/>
      <c r="DR2788" s="1"/>
      <c r="DS2788" s="1"/>
      <c r="DT2788" s="1"/>
    </row>
    <row r="2789" spans="1:124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4"/>
      <c r="DO2789" s="1"/>
      <c r="DP2789" s="1"/>
      <c r="DQ2789" s="1"/>
      <c r="DR2789" s="1"/>
      <c r="DS2789" s="1"/>
      <c r="DT2789" s="1"/>
    </row>
    <row r="2790" spans="1:124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4"/>
      <c r="DO2790" s="1"/>
      <c r="DP2790" s="1"/>
      <c r="DQ2790" s="1"/>
      <c r="DR2790" s="1"/>
      <c r="DS2790" s="1"/>
      <c r="DT2790" s="1"/>
    </row>
    <row r="2791" spans="1:124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4"/>
      <c r="DO2791" s="1"/>
      <c r="DP2791" s="1"/>
      <c r="DQ2791" s="1"/>
      <c r="DR2791" s="1"/>
      <c r="DS2791" s="1"/>
      <c r="DT2791" s="1"/>
    </row>
    <row r="2792" spans="1:124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4"/>
      <c r="DO2792" s="1"/>
      <c r="DP2792" s="1"/>
      <c r="DQ2792" s="1"/>
      <c r="DR2792" s="1"/>
      <c r="DS2792" s="1"/>
      <c r="DT2792" s="1"/>
    </row>
    <row r="2793" spans="1:124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4"/>
      <c r="DO2793" s="1"/>
      <c r="DP2793" s="1"/>
      <c r="DQ2793" s="1"/>
      <c r="DR2793" s="1"/>
      <c r="DS2793" s="1"/>
      <c r="DT2793" s="1"/>
    </row>
    <row r="2794" spans="1:124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4"/>
      <c r="DO2794" s="1"/>
      <c r="DP2794" s="1"/>
      <c r="DQ2794" s="1"/>
      <c r="DR2794" s="1"/>
      <c r="DS2794" s="1"/>
      <c r="DT2794" s="1"/>
    </row>
    <row r="2795" spans="1:124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4"/>
      <c r="DO2795" s="1"/>
      <c r="DP2795" s="1"/>
      <c r="DQ2795" s="1"/>
      <c r="DR2795" s="1"/>
      <c r="DS2795" s="1"/>
      <c r="DT2795" s="1"/>
    </row>
    <row r="2796" spans="1:124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4"/>
      <c r="DO2796" s="1"/>
      <c r="DP2796" s="1"/>
      <c r="DQ2796" s="1"/>
      <c r="DR2796" s="1"/>
      <c r="DS2796" s="1"/>
      <c r="DT2796" s="1"/>
    </row>
    <row r="2797" spans="1:124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4"/>
      <c r="DO2797" s="1"/>
      <c r="DP2797" s="1"/>
      <c r="DQ2797" s="1"/>
      <c r="DR2797" s="1"/>
      <c r="DS2797" s="1"/>
      <c r="DT2797" s="1"/>
    </row>
    <row r="2798" spans="1:124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4"/>
      <c r="DO2798" s="1"/>
      <c r="DP2798" s="1"/>
      <c r="DQ2798" s="1"/>
      <c r="DR2798" s="1"/>
      <c r="DS2798" s="1"/>
      <c r="DT2798" s="1"/>
    </row>
    <row r="2799" spans="1:124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4"/>
      <c r="DO2799" s="1"/>
      <c r="DP2799" s="1"/>
      <c r="DQ2799" s="1"/>
      <c r="DR2799" s="1"/>
      <c r="DS2799" s="1"/>
      <c r="DT2799" s="1"/>
    </row>
    <row r="2800" spans="1:124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4"/>
      <c r="DO2800" s="1"/>
      <c r="DP2800" s="1"/>
      <c r="DQ2800" s="1"/>
      <c r="DR2800" s="1"/>
      <c r="DS2800" s="1"/>
      <c r="DT2800" s="1"/>
    </row>
    <row r="2801" spans="1:124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4"/>
      <c r="DO2801" s="1"/>
      <c r="DP2801" s="1"/>
      <c r="DQ2801" s="1"/>
      <c r="DR2801" s="1"/>
      <c r="DS2801" s="1"/>
      <c r="DT2801" s="1"/>
    </row>
    <row r="2802" spans="1:124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4"/>
      <c r="DO2802" s="1"/>
      <c r="DP2802" s="1"/>
      <c r="DQ2802" s="1"/>
      <c r="DR2802" s="1"/>
      <c r="DS2802" s="1"/>
      <c r="DT2802" s="1"/>
    </row>
    <row r="2803" spans="1:124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4"/>
      <c r="DO2803" s="1"/>
      <c r="DP2803" s="1"/>
      <c r="DQ2803" s="1"/>
      <c r="DR2803" s="1"/>
      <c r="DS2803" s="1"/>
      <c r="DT2803" s="1"/>
    </row>
    <row r="2804" spans="1:124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4"/>
      <c r="DO2804" s="1"/>
      <c r="DP2804" s="1"/>
      <c r="DQ2804" s="1"/>
      <c r="DR2804" s="1"/>
      <c r="DS2804" s="1"/>
      <c r="DT2804" s="1"/>
    </row>
    <row r="2805" spans="1:124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4"/>
      <c r="DO2805" s="1"/>
      <c r="DP2805" s="1"/>
      <c r="DQ2805" s="1"/>
      <c r="DR2805" s="1"/>
      <c r="DS2805" s="1"/>
      <c r="DT2805" s="1"/>
    </row>
    <row r="2806" spans="1:124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4"/>
      <c r="DO2806" s="1"/>
      <c r="DP2806" s="1"/>
      <c r="DQ2806" s="1"/>
      <c r="DR2806" s="1"/>
      <c r="DS2806" s="1"/>
      <c r="DT2806" s="1"/>
    </row>
    <row r="2807" spans="1:124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4"/>
      <c r="DO2807" s="1"/>
      <c r="DP2807" s="1"/>
      <c r="DQ2807" s="1"/>
      <c r="DR2807" s="1"/>
      <c r="DS2807" s="1"/>
      <c r="DT2807" s="1"/>
    </row>
    <row r="2808" spans="1:124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4"/>
      <c r="DO2808" s="1"/>
      <c r="DP2808" s="1"/>
      <c r="DQ2808" s="1"/>
      <c r="DR2808" s="1"/>
      <c r="DS2808" s="1"/>
      <c r="DT2808" s="1"/>
    </row>
    <row r="2809" spans="1:124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4"/>
      <c r="DO2809" s="1"/>
      <c r="DP2809" s="1"/>
      <c r="DQ2809" s="1"/>
      <c r="DR2809" s="1"/>
      <c r="DS2809" s="1"/>
      <c r="DT2809" s="1"/>
    </row>
    <row r="2810" spans="1:124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4"/>
      <c r="DO2810" s="1"/>
      <c r="DP2810" s="1"/>
      <c r="DQ2810" s="1"/>
      <c r="DR2810" s="1"/>
      <c r="DS2810" s="1"/>
      <c r="DT2810" s="1"/>
    </row>
    <row r="2811" spans="1:124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4"/>
      <c r="DO2811" s="1"/>
      <c r="DP2811" s="1"/>
      <c r="DQ2811" s="1"/>
      <c r="DR2811" s="1"/>
      <c r="DS2811" s="1"/>
      <c r="DT2811" s="1"/>
    </row>
    <row r="2812" spans="1:124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4"/>
      <c r="DO2812" s="1"/>
      <c r="DP2812" s="1"/>
      <c r="DQ2812" s="1"/>
      <c r="DR2812" s="1"/>
      <c r="DS2812" s="1"/>
      <c r="DT2812" s="1"/>
    </row>
    <row r="2813" spans="1:124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4"/>
      <c r="DO2813" s="1"/>
      <c r="DP2813" s="1"/>
      <c r="DQ2813" s="1"/>
      <c r="DR2813" s="1"/>
      <c r="DS2813" s="1"/>
      <c r="DT2813" s="1"/>
    </row>
    <row r="2814" spans="1:124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4"/>
      <c r="DO2814" s="1"/>
      <c r="DP2814" s="1"/>
      <c r="DQ2814" s="1"/>
      <c r="DR2814" s="1"/>
      <c r="DS2814" s="1"/>
      <c r="DT2814" s="1"/>
    </row>
    <row r="2815" spans="1:124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4"/>
      <c r="DO2815" s="1"/>
      <c r="DP2815" s="1"/>
      <c r="DQ2815" s="1"/>
      <c r="DR2815" s="1"/>
      <c r="DS2815" s="1"/>
      <c r="DT2815" s="1"/>
    </row>
    <row r="2816" spans="1:124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4"/>
      <c r="DO2816" s="1"/>
      <c r="DP2816" s="1"/>
      <c r="DQ2816" s="1"/>
      <c r="DR2816" s="1"/>
      <c r="DS2816" s="1"/>
      <c r="DT2816" s="1"/>
    </row>
    <row r="2817" spans="1:124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4"/>
      <c r="DO2817" s="1"/>
      <c r="DP2817" s="1"/>
      <c r="DQ2817" s="1"/>
      <c r="DR2817" s="1"/>
      <c r="DS2817" s="1"/>
      <c r="DT2817" s="1"/>
    </row>
    <row r="2818" spans="1:124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4"/>
      <c r="DO2818" s="1"/>
      <c r="DP2818" s="1"/>
      <c r="DQ2818" s="1"/>
      <c r="DR2818" s="1"/>
      <c r="DS2818" s="1"/>
      <c r="DT2818" s="1"/>
    </row>
    <row r="2819" spans="1:124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4"/>
      <c r="DO2819" s="1"/>
      <c r="DP2819" s="1"/>
      <c r="DQ2819" s="1"/>
      <c r="DR2819" s="1"/>
      <c r="DS2819" s="1"/>
      <c r="DT2819" s="1"/>
    </row>
    <row r="2820" spans="1:124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4"/>
      <c r="DO2820" s="1"/>
      <c r="DP2820" s="1"/>
      <c r="DQ2820" s="1"/>
      <c r="DR2820" s="1"/>
      <c r="DS2820" s="1"/>
      <c r="DT2820" s="1"/>
    </row>
    <row r="2821" spans="1:124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4"/>
      <c r="DO2821" s="1"/>
      <c r="DP2821" s="1"/>
      <c r="DQ2821" s="1"/>
      <c r="DR2821" s="1"/>
      <c r="DS2821" s="1"/>
      <c r="DT2821" s="1"/>
    </row>
    <row r="2822" spans="1:124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4"/>
      <c r="DO2822" s="1"/>
      <c r="DP2822" s="1"/>
      <c r="DQ2822" s="1"/>
      <c r="DR2822" s="1"/>
      <c r="DS2822" s="1"/>
      <c r="DT2822" s="1"/>
    </row>
    <row r="2823" spans="1:124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4"/>
      <c r="DO2823" s="1"/>
      <c r="DP2823" s="1"/>
      <c r="DQ2823" s="1"/>
      <c r="DR2823" s="1"/>
      <c r="DS2823" s="1"/>
      <c r="DT2823" s="1"/>
    </row>
    <row r="2824" spans="1:124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4"/>
      <c r="DO2824" s="1"/>
      <c r="DP2824" s="1"/>
      <c r="DQ2824" s="1"/>
      <c r="DR2824" s="1"/>
      <c r="DS2824" s="1"/>
      <c r="DT2824" s="1"/>
    </row>
    <row r="2825" spans="1:124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4"/>
      <c r="DO2825" s="1"/>
      <c r="DP2825" s="1"/>
      <c r="DQ2825" s="1"/>
      <c r="DR2825" s="1"/>
      <c r="DS2825" s="1"/>
      <c r="DT2825" s="1"/>
    </row>
    <row r="2826" spans="1:124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4"/>
      <c r="DO2826" s="1"/>
      <c r="DP2826" s="1"/>
      <c r="DQ2826" s="1"/>
      <c r="DR2826" s="1"/>
      <c r="DS2826" s="1"/>
      <c r="DT2826" s="1"/>
    </row>
    <row r="2827" spans="1:124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4"/>
      <c r="DO2827" s="1"/>
      <c r="DP2827" s="1"/>
      <c r="DQ2827" s="1"/>
      <c r="DR2827" s="1"/>
      <c r="DS2827" s="1"/>
      <c r="DT2827" s="1"/>
    </row>
    <row r="2828" spans="1:124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4"/>
      <c r="DO2828" s="1"/>
      <c r="DP2828" s="1"/>
      <c r="DQ2828" s="1"/>
      <c r="DR2828" s="1"/>
      <c r="DS2828" s="1"/>
      <c r="DT2828" s="1"/>
    </row>
    <row r="2829" spans="1:124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4"/>
      <c r="DO2829" s="1"/>
      <c r="DP2829" s="1"/>
      <c r="DQ2829" s="1"/>
      <c r="DR2829" s="1"/>
      <c r="DS2829" s="1"/>
      <c r="DT2829" s="1"/>
    </row>
    <row r="2830" spans="1:124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4"/>
      <c r="DO2830" s="1"/>
      <c r="DP2830" s="1"/>
      <c r="DQ2830" s="1"/>
      <c r="DR2830" s="1"/>
      <c r="DS2830" s="1"/>
      <c r="DT2830" s="1"/>
    </row>
    <row r="2831" spans="1:124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4"/>
      <c r="DO2831" s="1"/>
      <c r="DP2831" s="1"/>
      <c r="DQ2831" s="1"/>
      <c r="DR2831" s="1"/>
      <c r="DS2831" s="1"/>
      <c r="DT2831" s="1"/>
    </row>
    <row r="2832" spans="1:124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4"/>
      <c r="DO2832" s="1"/>
      <c r="DP2832" s="1"/>
      <c r="DQ2832" s="1"/>
      <c r="DR2832" s="1"/>
      <c r="DS2832" s="1"/>
      <c r="DT2832" s="1"/>
    </row>
    <row r="2833" spans="1:124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4"/>
      <c r="DO2833" s="1"/>
      <c r="DP2833" s="1"/>
      <c r="DQ2833" s="1"/>
      <c r="DR2833" s="1"/>
      <c r="DS2833" s="1"/>
      <c r="DT2833" s="1"/>
    </row>
    <row r="2834" spans="1:124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4"/>
      <c r="DO2834" s="1"/>
      <c r="DP2834" s="1"/>
      <c r="DQ2834" s="1"/>
      <c r="DR2834" s="1"/>
      <c r="DS2834" s="1"/>
      <c r="DT2834" s="1"/>
    </row>
    <row r="2835" spans="1:124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4"/>
      <c r="DO2835" s="1"/>
      <c r="DP2835" s="1"/>
      <c r="DQ2835" s="1"/>
      <c r="DR2835" s="1"/>
      <c r="DS2835" s="1"/>
      <c r="DT2835" s="1"/>
    </row>
    <row r="2836" spans="1:124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4"/>
      <c r="DO2836" s="1"/>
      <c r="DP2836" s="1"/>
      <c r="DQ2836" s="1"/>
      <c r="DR2836" s="1"/>
      <c r="DS2836" s="1"/>
      <c r="DT2836" s="1"/>
    </row>
    <row r="2837" spans="1:124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4"/>
      <c r="DO2837" s="1"/>
      <c r="DP2837" s="1"/>
      <c r="DQ2837" s="1"/>
      <c r="DR2837" s="1"/>
      <c r="DS2837" s="1"/>
      <c r="DT2837" s="1"/>
    </row>
    <row r="2838" spans="1:124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4"/>
      <c r="DO2838" s="1"/>
      <c r="DP2838" s="1"/>
      <c r="DQ2838" s="1"/>
      <c r="DR2838" s="1"/>
      <c r="DS2838" s="1"/>
      <c r="DT2838" s="1"/>
    </row>
    <row r="2839" spans="1:124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4"/>
      <c r="DO2839" s="1"/>
      <c r="DP2839" s="1"/>
      <c r="DQ2839" s="1"/>
      <c r="DR2839" s="1"/>
      <c r="DS2839" s="1"/>
      <c r="DT2839" s="1"/>
    </row>
    <row r="2840" spans="1:124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4"/>
      <c r="DO2840" s="1"/>
      <c r="DP2840" s="1"/>
      <c r="DQ2840" s="1"/>
      <c r="DR2840" s="1"/>
      <c r="DS2840" s="1"/>
      <c r="DT2840" s="1"/>
    </row>
    <row r="2841" spans="1:124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4"/>
      <c r="DO2841" s="1"/>
      <c r="DP2841" s="1"/>
      <c r="DQ2841" s="1"/>
      <c r="DR2841" s="1"/>
      <c r="DS2841" s="1"/>
      <c r="DT2841" s="1"/>
    </row>
    <row r="2842" spans="1:124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4"/>
      <c r="DO2842" s="1"/>
      <c r="DP2842" s="1"/>
      <c r="DQ2842" s="1"/>
      <c r="DR2842" s="1"/>
      <c r="DS2842" s="1"/>
      <c r="DT2842" s="1"/>
    </row>
    <row r="2843" spans="1:124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4"/>
      <c r="DO2843" s="1"/>
      <c r="DP2843" s="1"/>
      <c r="DQ2843" s="1"/>
      <c r="DR2843" s="1"/>
      <c r="DS2843" s="1"/>
      <c r="DT2843" s="1"/>
    </row>
    <row r="2844" spans="1:124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4"/>
      <c r="DO2844" s="1"/>
      <c r="DP2844" s="1"/>
      <c r="DQ2844" s="1"/>
      <c r="DR2844" s="1"/>
      <c r="DS2844" s="1"/>
      <c r="DT2844" s="1"/>
    </row>
    <row r="2845" spans="1:124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4"/>
      <c r="DO2845" s="1"/>
      <c r="DP2845" s="1"/>
      <c r="DQ2845" s="1"/>
      <c r="DR2845" s="1"/>
      <c r="DS2845" s="1"/>
      <c r="DT2845" s="1"/>
    </row>
    <row r="2846" spans="1:124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4"/>
      <c r="DO2846" s="1"/>
      <c r="DP2846" s="1"/>
      <c r="DQ2846" s="1"/>
      <c r="DR2846" s="1"/>
      <c r="DS2846" s="1"/>
      <c r="DT2846" s="1"/>
    </row>
    <row r="2847" spans="1:124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4"/>
      <c r="DO2847" s="1"/>
      <c r="DP2847" s="1"/>
      <c r="DQ2847" s="1"/>
      <c r="DR2847" s="1"/>
      <c r="DS2847" s="1"/>
      <c r="DT2847" s="1"/>
    </row>
    <row r="2848" spans="1:124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4"/>
      <c r="DO2848" s="1"/>
      <c r="DP2848" s="1"/>
      <c r="DQ2848" s="1"/>
      <c r="DR2848" s="1"/>
      <c r="DS2848" s="1"/>
      <c r="DT2848" s="1"/>
    </row>
    <row r="2849" spans="1:124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4"/>
      <c r="DO2849" s="1"/>
      <c r="DP2849" s="1"/>
      <c r="DQ2849" s="1"/>
      <c r="DR2849" s="1"/>
      <c r="DS2849" s="1"/>
      <c r="DT2849" s="1"/>
    </row>
    <row r="2850" spans="1:124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4"/>
      <c r="DO2850" s="1"/>
      <c r="DP2850" s="1"/>
      <c r="DQ2850" s="1"/>
      <c r="DR2850" s="1"/>
      <c r="DS2850" s="1"/>
      <c r="DT2850" s="1"/>
    </row>
    <row r="2851" spans="1:124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4"/>
      <c r="DO2851" s="1"/>
      <c r="DP2851" s="1"/>
      <c r="DQ2851" s="1"/>
      <c r="DR2851" s="1"/>
      <c r="DS2851" s="1"/>
      <c r="DT2851" s="1"/>
    </row>
    <row r="2852" spans="1:124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4"/>
      <c r="DO2852" s="1"/>
      <c r="DP2852" s="1"/>
      <c r="DQ2852" s="1"/>
      <c r="DR2852" s="1"/>
      <c r="DS2852" s="1"/>
      <c r="DT2852" s="1"/>
    </row>
    <row r="2853" spans="1:124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4"/>
      <c r="DO2853" s="1"/>
      <c r="DP2853" s="1"/>
      <c r="DQ2853" s="1"/>
      <c r="DR2853" s="1"/>
      <c r="DS2853" s="1"/>
      <c r="DT2853" s="1"/>
    </row>
    <row r="2854" spans="1:124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4"/>
      <c r="DO2854" s="1"/>
      <c r="DP2854" s="1"/>
      <c r="DQ2854" s="1"/>
      <c r="DR2854" s="1"/>
      <c r="DS2854" s="1"/>
      <c r="DT2854" s="1"/>
    </row>
    <row r="2855" spans="1:124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4"/>
      <c r="DO2855" s="1"/>
      <c r="DP2855" s="1"/>
      <c r="DQ2855" s="1"/>
      <c r="DR2855" s="1"/>
      <c r="DS2855" s="1"/>
      <c r="DT2855" s="1"/>
    </row>
    <row r="2856" spans="1:124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4"/>
      <c r="DO2856" s="1"/>
      <c r="DP2856" s="1"/>
      <c r="DQ2856" s="1"/>
      <c r="DR2856" s="1"/>
      <c r="DS2856" s="1"/>
      <c r="DT2856" s="1"/>
    </row>
    <row r="2857" spans="1:124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4"/>
      <c r="DO2857" s="1"/>
      <c r="DP2857" s="1"/>
      <c r="DQ2857" s="1"/>
      <c r="DR2857" s="1"/>
      <c r="DS2857" s="1"/>
      <c r="DT2857" s="1"/>
    </row>
    <row r="2858" spans="1:124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4"/>
      <c r="DO2858" s="1"/>
      <c r="DP2858" s="1"/>
      <c r="DQ2858" s="1"/>
      <c r="DR2858" s="1"/>
      <c r="DS2858" s="1"/>
      <c r="DT2858" s="1"/>
    </row>
    <row r="2859" spans="1:124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4"/>
      <c r="DO2859" s="1"/>
      <c r="DP2859" s="1"/>
      <c r="DQ2859" s="1"/>
      <c r="DR2859" s="1"/>
      <c r="DS2859" s="1"/>
      <c r="DT2859" s="1"/>
    </row>
    <row r="2860" spans="1:124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4"/>
      <c r="DO2860" s="1"/>
      <c r="DP2860" s="1"/>
      <c r="DQ2860" s="1"/>
      <c r="DR2860" s="1"/>
      <c r="DS2860" s="1"/>
      <c r="DT2860" s="1"/>
    </row>
    <row r="2861" spans="1:124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4"/>
      <c r="DO2861" s="1"/>
      <c r="DP2861" s="1"/>
      <c r="DQ2861" s="1"/>
      <c r="DR2861" s="1"/>
      <c r="DS2861" s="1"/>
      <c r="DT2861" s="1"/>
    </row>
    <row r="2862" spans="1:124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4"/>
      <c r="DO2862" s="1"/>
      <c r="DP2862" s="1"/>
      <c r="DQ2862" s="1"/>
      <c r="DR2862" s="1"/>
      <c r="DS2862" s="1"/>
      <c r="DT2862" s="1"/>
    </row>
    <row r="2863" spans="1:124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4"/>
      <c r="DO2863" s="1"/>
      <c r="DP2863" s="1"/>
      <c r="DQ2863" s="1"/>
      <c r="DR2863" s="1"/>
      <c r="DS2863" s="1"/>
      <c r="DT2863" s="1"/>
    </row>
    <row r="2864" spans="1:124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4"/>
      <c r="DO2864" s="1"/>
      <c r="DP2864" s="1"/>
      <c r="DQ2864" s="1"/>
      <c r="DR2864" s="1"/>
      <c r="DS2864" s="1"/>
      <c r="DT2864" s="1"/>
    </row>
    <row r="2865" spans="1:124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4"/>
      <c r="DO2865" s="1"/>
      <c r="DP2865" s="1"/>
      <c r="DQ2865" s="1"/>
      <c r="DR2865" s="1"/>
      <c r="DS2865" s="1"/>
      <c r="DT2865" s="1"/>
    </row>
    <row r="2866" spans="1:124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4"/>
      <c r="DO2866" s="1"/>
      <c r="DP2866" s="1"/>
      <c r="DQ2866" s="1"/>
      <c r="DR2866" s="1"/>
      <c r="DS2866" s="1"/>
      <c r="DT2866" s="1"/>
    </row>
    <row r="2867" spans="1:124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4"/>
      <c r="DO2867" s="1"/>
      <c r="DP2867" s="1"/>
      <c r="DQ2867" s="1"/>
      <c r="DR2867" s="1"/>
      <c r="DS2867" s="1"/>
      <c r="DT2867" s="1"/>
    </row>
    <row r="2868" spans="1:124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4"/>
      <c r="DO2868" s="1"/>
      <c r="DP2868" s="1"/>
      <c r="DQ2868" s="1"/>
      <c r="DR2868" s="1"/>
      <c r="DS2868" s="1"/>
      <c r="DT2868" s="1"/>
    </row>
    <row r="2869" spans="1:124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4"/>
      <c r="DO2869" s="1"/>
      <c r="DP2869" s="1"/>
      <c r="DQ2869" s="1"/>
      <c r="DR2869" s="1"/>
      <c r="DS2869" s="1"/>
      <c r="DT2869" s="1"/>
    </row>
    <row r="2870" spans="1:124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4"/>
      <c r="DO2870" s="1"/>
      <c r="DP2870" s="1"/>
      <c r="DQ2870" s="1"/>
      <c r="DR2870" s="1"/>
      <c r="DS2870" s="1"/>
      <c r="DT2870" s="1"/>
    </row>
    <row r="2871" spans="1:124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4"/>
      <c r="DO2871" s="1"/>
      <c r="DP2871" s="1"/>
      <c r="DQ2871" s="1"/>
      <c r="DR2871" s="1"/>
      <c r="DS2871" s="1"/>
      <c r="DT2871" s="1"/>
    </row>
    <row r="2872" spans="1:124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4"/>
      <c r="DO2872" s="1"/>
      <c r="DP2872" s="1"/>
      <c r="DQ2872" s="1"/>
      <c r="DR2872" s="1"/>
      <c r="DS2872" s="1"/>
      <c r="DT2872" s="1"/>
    </row>
    <row r="2873" spans="1:124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4"/>
      <c r="DO2873" s="1"/>
      <c r="DP2873" s="1"/>
      <c r="DQ2873" s="1"/>
      <c r="DR2873" s="1"/>
      <c r="DS2873" s="1"/>
      <c r="DT2873" s="1"/>
    </row>
    <row r="2874" spans="1:124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4"/>
      <c r="DO2874" s="1"/>
      <c r="DP2874" s="1"/>
      <c r="DQ2874" s="1"/>
      <c r="DR2874" s="1"/>
      <c r="DS2874" s="1"/>
      <c r="DT2874" s="1"/>
    </row>
    <row r="2875" spans="1:124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4"/>
      <c r="DO2875" s="1"/>
      <c r="DP2875" s="1"/>
      <c r="DQ2875" s="1"/>
      <c r="DR2875" s="1"/>
      <c r="DS2875" s="1"/>
      <c r="DT2875" s="1"/>
    </row>
    <row r="2876" spans="1:124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4"/>
      <c r="DO2876" s="1"/>
      <c r="DP2876" s="1"/>
      <c r="DQ2876" s="1"/>
      <c r="DR2876" s="1"/>
      <c r="DS2876" s="1"/>
      <c r="DT2876" s="1"/>
    </row>
    <row r="2877" spans="1:124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4"/>
      <c r="DO2877" s="1"/>
      <c r="DP2877" s="1"/>
      <c r="DQ2877" s="1"/>
      <c r="DR2877" s="1"/>
      <c r="DS2877" s="1"/>
      <c r="DT2877" s="1"/>
    </row>
    <row r="2878" spans="1:124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4"/>
      <c r="DO2878" s="1"/>
      <c r="DP2878" s="1"/>
      <c r="DQ2878" s="1"/>
      <c r="DR2878" s="1"/>
      <c r="DS2878" s="1"/>
      <c r="DT2878" s="1"/>
    </row>
    <row r="2879" spans="1:124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4"/>
      <c r="DO2879" s="1"/>
      <c r="DP2879" s="1"/>
      <c r="DQ2879" s="1"/>
      <c r="DR2879" s="1"/>
      <c r="DS2879" s="1"/>
      <c r="DT2879" s="1"/>
    </row>
    <row r="2880" spans="1:124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4"/>
      <c r="DO2880" s="1"/>
      <c r="DP2880" s="1"/>
      <c r="DQ2880" s="1"/>
      <c r="DR2880" s="1"/>
      <c r="DS2880" s="1"/>
      <c r="DT2880" s="1"/>
    </row>
    <row r="2881" spans="1:124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4"/>
      <c r="DO2881" s="1"/>
      <c r="DP2881" s="1"/>
      <c r="DQ2881" s="1"/>
      <c r="DR2881" s="1"/>
      <c r="DS2881" s="1"/>
      <c r="DT2881" s="1"/>
    </row>
    <row r="2882" spans="1:124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4"/>
      <c r="DO2882" s="1"/>
      <c r="DP2882" s="1"/>
      <c r="DQ2882" s="1"/>
      <c r="DR2882" s="1"/>
      <c r="DS2882" s="1"/>
      <c r="DT2882" s="1"/>
    </row>
    <row r="2883" spans="1:124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4"/>
      <c r="DO2883" s="1"/>
      <c r="DP2883" s="1"/>
      <c r="DQ2883" s="1"/>
      <c r="DR2883" s="1"/>
      <c r="DS2883" s="1"/>
      <c r="DT2883" s="1"/>
    </row>
    <row r="2884" spans="1:124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4"/>
      <c r="DO2884" s="1"/>
      <c r="DP2884" s="1"/>
      <c r="DQ2884" s="1"/>
      <c r="DR2884" s="1"/>
      <c r="DS2884" s="1"/>
      <c r="DT2884" s="1"/>
    </row>
    <row r="2885" spans="1:124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4"/>
      <c r="DO2885" s="1"/>
      <c r="DP2885" s="1"/>
      <c r="DQ2885" s="1"/>
      <c r="DR2885" s="1"/>
      <c r="DS2885" s="1"/>
      <c r="DT2885" s="1"/>
    </row>
    <row r="2886" spans="1:124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4"/>
      <c r="DO2886" s="1"/>
      <c r="DP2886" s="1"/>
      <c r="DQ2886" s="1"/>
      <c r="DR2886" s="1"/>
      <c r="DS2886" s="1"/>
      <c r="DT2886" s="1"/>
    </row>
    <row r="2887" spans="1:124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4"/>
      <c r="DO2887" s="1"/>
      <c r="DP2887" s="1"/>
      <c r="DQ2887" s="1"/>
      <c r="DR2887" s="1"/>
      <c r="DS2887" s="1"/>
      <c r="DT2887" s="1"/>
    </row>
    <row r="2888" spans="1:124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4"/>
      <c r="DO2888" s="1"/>
      <c r="DP2888" s="1"/>
      <c r="DQ2888" s="1"/>
      <c r="DR2888" s="1"/>
      <c r="DS2888" s="1"/>
      <c r="DT2888" s="1"/>
    </row>
    <row r="2889" spans="1:124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4"/>
      <c r="DO2889" s="1"/>
      <c r="DP2889" s="1"/>
      <c r="DQ2889" s="1"/>
      <c r="DR2889" s="1"/>
      <c r="DS2889" s="1"/>
      <c r="DT2889" s="1"/>
    </row>
    <row r="2890" spans="1:124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4"/>
      <c r="DO2890" s="1"/>
      <c r="DP2890" s="1"/>
      <c r="DQ2890" s="1"/>
      <c r="DR2890" s="1"/>
      <c r="DS2890" s="1"/>
      <c r="DT2890" s="1"/>
    </row>
    <row r="2891" spans="1:124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4"/>
      <c r="DO2891" s="1"/>
      <c r="DP2891" s="1"/>
      <c r="DQ2891" s="1"/>
      <c r="DR2891" s="1"/>
      <c r="DS2891" s="1"/>
      <c r="DT2891" s="1"/>
    </row>
    <row r="2892" spans="1:124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4"/>
      <c r="DO2892" s="1"/>
      <c r="DP2892" s="1"/>
      <c r="DQ2892" s="1"/>
      <c r="DR2892" s="1"/>
      <c r="DS2892" s="1"/>
      <c r="DT2892" s="1"/>
    </row>
    <row r="2893" spans="1:124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4"/>
      <c r="DO2893" s="1"/>
      <c r="DP2893" s="1"/>
      <c r="DQ2893" s="1"/>
      <c r="DR2893" s="1"/>
      <c r="DS2893" s="1"/>
      <c r="DT2893" s="1"/>
    </row>
    <row r="2894" spans="1:124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4"/>
      <c r="DO2894" s="1"/>
      <c r="DP2894" s="1"/>
      <c r="DQ2894" s="1"/>
      <c r="DR2894" s="1"/>
      <c r="DS2894" s="1"/>
      <c r="DT2894" s="1"/>
    </row>
    <row r="2895" spans="1:124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4"/>
      <c r="DO2895" s="1"/>
      <c r="DP2895" s="1"/>
      <c r="DQ2895" s="1"/>
      <c r="DR2895" s="1"/>
      <c r="DS2895" s="1"/>
      <c r="DT2895" s="1"/>
    </row>
    <row r="2896" spans="1:124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4"/>
      <c r="DO2896" s="1"/>
      <c r="DP2896" s="1"/>
      <c r="DQ2896" s="1"/>
      <c r="DR2896" s="1"/>
      <c r="DS2896" s="1"/>
      <c r="DT2896" s="1"/>
    </row>
    <row r="2897" spans="1:124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4"/>
      <c r="DO2897" s="1"/>
      <c r="DP2897" s="1"/>
      <c r="DQ2897" s="1"/>
      <c r="DR2897" s="1"/>
      <c r="DS2897" s="1"/>
      <c r="DT2897" s="1"/>
    </row>
    <row r="2898" spans="1:124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4"/>
      <c r="DO2898" s="1"/>
      <c r="DP2898" s="1"/>
      <c r="DQ2898" s="1"/>
      <c r="DR2898" s="1"/>
      <c r="DS2898" s="1"/>
      <c r="DT2898" s="1"/>
    </row>
    <row r="2899" spans="1:124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4"/>
      <c r="DO2899" s="1"/>
      <c r="DP2899" s="1"/>
      <c r="DQ2899" s="1"/>
      <c r="DR2899" s="1"/>
      <c r="DS2899" s="1"/>
      <c r="DT2899" s="1"/>
    </row>
    <row r="2900" spans="1:124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4"/>
      <c r="DO2900" s="1"/>
      <c r="DP2900" s="1"/>
      <c r="DQ2900" s="1"/>
      <c r="DR2900" s="1"/>
      <c r="DS2900" s="1"/>
      <c r="DT2900" s="1"/>
    </row>
    <row r="2901" spans="1:124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4"/>
      <c r="DO2901" s="1"/>
      <c r="DP2901" s="1"/>
      <c r="DQ2901" s="1"/>
      <c r="DR2901" s="1"/>
      <c r="DS2901" s="1"/>
      <c r="DT2901" s="1"/>
    </row>
    <row r="2902" spans="1:124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4"/>
      <c r="DO2902" s="1"/>
      <c r="DP2902" s="1"/>
      <c r="DQ2902" s="1"/>
      <c r="DR2902" s="1"/>
      <c r="DS2902" s="1"/>
      <c r="DT2902" s="1"/>
    </row>
    <row r="2903" spans="1:124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4"/>
      <c r="DO2903" s="1"/>
      <c r="DP2903" s="1"/>
      <c r="DQ2903" s="1"/>
      <c r="DR2903" s="1"/>
      <c r="DS2903" s="1"/>
      <c r="DT2903" s="1"/>
    </row>
    <row r="2904" spans="1:124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4"/>
      <c r="DO2904" s="1"/>
      <c r="DP2904" s="1"/>
      <c r="DQ2904" s="1"/>
      <c r="DR2904" s="1"/>
      <c r="DS2904" s="1"/>
      <c r="DT2904" s="1"/>
    </row>
    <row r="2905" spans="1:124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4"/>
      <c r="DO2905" s="1"/>
      <c r="DP2905" s="1"/>
      <c r="DQ2905" s="1"/>
      <c r="DR2905" s="1"/>
      <c r="DS2905" s="1"/>
      <c r="DT2905" s="1"/>
    </row>
    <row r="2906" spans="1:124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4"/>
      <c r="DO2906" s="1"/>
      <c r="DP2906" s="1"/>
      <c r="DQ2906" s="1"/>
      <c r="DR2906" s="1"/>
      <c r="DS2906" s="1"/>
      <c r="DT2906" s="1"/>
    </row>
    <row r="2907" spans="1:124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4"/>
      <c r="DO2907" s="1"/>
      <c r="DP2907" s="1"/>
      <c r="DQ2907" s="1"/>
      <c r="DR2907" s="1"/>
      <c r="DS2907" s="1"/>
      <c r="DT2907" s="1"/>
    </row>
    <row r="2908" spans="1:124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4"/>
      <c r="DO2908" s="1"/>
      <c r="DP2908" s="1"/>
      <c r="DQ2908" s="1"/>
      <c r="DR2908" s="1"/>
      <c r="DS2908" s="1"/>
      <c r="DT2908" s="1"/>
    </row>
    <row r="2909" spans="1:124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4"/>
      <c r="DO2909" s="1"/>
      <c r="DP2909" s="1"/>
      <c r="DQ2909" s="1"/>
      <c r="DR2909" s="1"/>
      <c r="DS2909" s="1"/>
      <c r="DT2909" s="1"/>
    </row>
    <row r="2910" spans="1:124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4"/>
      <c r="DO2910" s="1"/>
      <c r="DP2910" s="1"/>
      <c r="DQ2910" s="1"/>
      <c r="DR2910" s="1"/>
      <c r="DS2910" s="1"/>
      <c r="DT2910" s="1"/>
    </row>
    <row r="2911" spans="1:124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4"/>
      <c r="DO2911" s="1"/>
      <c r="DP2911" s="1"/>
      <c r="DQ2911" s="1"/>
      <c r="DR2911" s="1"/>
      <c r="DS2911" s="1"/>
      <c r="DT2911" s="1"/>
    </row>
    <row r="2912" spans="1:124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4"/>
      <c r="DO2912" s="1"/>
      <c r="DP2912" s="1"/>
      <c r="DQ2912" s="1"/>
      <c r="DR2912" s="1"/>
      <c r="DS2912" s="1"/>
      <c r="DT2912" s="1"/>
    </row>
    <row r="2913" spans="1:124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4"/>
      <c r="DO2913" s="1"/>
      <c r="DP2913" s="1"/>
      <c r="DQ2913" s="1"/>
      <c r="DR2913" s="1"/>
      <c r="DS2913" s="1"/>
      <c r="DT2913" s="1"/>
    </row>
    <row r="2914" spans="1:124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4"/>
      <c r="DO2914" s="1"/>
      <c r="DP2914" s="1"/>
      <c r="DQ2914" s="1"/>
      <c r="DR2914" s="1"/>
      <c r="DS2914" s="1"/>
      <c r="DT2914" s="1"/>
    </row>
    <row r="2915" spans="1:124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4"/>
      <c r="DO2915" s="1"/>
      <c r="DP2915" s="1"/>
      <c r="DQ2915" s="1"/>
      <c r="DR2915" s="1"/>
      <c r="DS2915" s="1"/>
      <c r="DT2915" s="1"/>
    </row>
    <row r="2916" spans="1:124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4"/>
      <c r="DO2916" s="1"/>
      <c r="DP2916" s="1"/>
      <c r="DQ2916" s="1"/>
      <c r="DR2916" s="1"/>
      <c r="DS2916" s="1"/>
      <c r="DT2916" s="1"/>
    </row>
    <row r="2917" spans="1:124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4"/>
      <c r="DO2917" s="1"/>
      <c r="DP2917" s="1"/>
      <c r="DQ2917" s="1"/>
      <c r="DR2917" s="1"/>
      <c r="DS2917" s="1"/>
      <c r="DT2917" s="1"/>
    </row>
    <row r="2918" spans="1:124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4"/>
      <c r="DO2918" s="1"/>
      <c r="DP2918" s="1"/>
      <c r="DQ2918" s="1"/>
      <c r="DR2918" s="1"/>
      <c r="DS2918" s="1"/>
      <c r="DT2918" s="1"/>
    </row>
    <row r="2919" spans="1:124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4"/>
      <c r="DO2919" s="1"/>
      <c r="DP2919" s="1"/>
      <c r="DQ2919" s="1"/>
      <c r="DR2919" s="1"/>
      <c r="DS2919" s="1"/>
      <c r="DT2919" s="1"/>
    </row>
    <row r="2920" spans="1:124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4"/>
      <c r="DO2920" s="1"/>
      <c r="DP2920" s="1"/>
      <c r="DQ2920" s="1"/>
      <c r="DR2920" s="1"/>
      <c r="DS2920" s="1"/>
      <c r="DT2920" s="1"/>
    </row>
    <row r="2921" spans="1:124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4"/>
      <c r="DO2921" s="1"/>
      <c r="DP2921" s="1"/>
      <c r="DQ2921" s="1"/>
      <c r="DR2921" s="1"/>
      <c r="DS2921" s="1"/>
      <c r="DT2921" s="1"/>
    </row>
    <row r="2922" spans="1:124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4"/>
      <c r="DO2922" s="1"/>
      <c r="DP2922" s="1"/>
      <c r="DQ2922" s="1"/>
      <c r="DR2922" s="1"/>
      <c r="DS2922" s="1"/>
      <c r="DT2922" s="1"/>
    </row>
    <row r="2923" spans="1:124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4"/>
      <c r="DO2923" s="1"/>
      <c r="DP2923" s="1"/>
      <c r="DQ2923" s="1"/>
      <c r="DR2923" s="1"/>
      <c r="DS2923" s="1"/>
      <c r="DT2923" s="1"/>
    </row>
    <row r="2924" spans="1:124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4"/>
      <c r="DO2924" s="1"/>
      <c r="DP2924" s="1"/>
      <c r="DQ2924" s="1"/>
      <c r="DR2924" s="1"/>
      <c r="DS2924" s="1"/>
      <c r="DT2924" s="1"/>
    </row>
    <row r="2925" spans="1:124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4"/>
      <c r="DO2925" s="1"/>
      <c r="DP2925" s="1"/>
      <c r="DQ2925" s="1"/>
      <c r="DR2925" s="1"/>
      <c r="DS2925" s="1"/>
      <c r="DT2925" s="1"/>
    </row>
    <row r="2926" spans="1:124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4"/>
      <c r="DO2926" s="1"/>
      <c r="DP2926" s="1"/>
      <c r="DQ2926" s="1"/>
      <c r="DR2926" s="1"/>
      <c r="DS2926" s="1"/>
      <c r="DT2926" s="1"/>
    </row>
    <row r="2927" spans="1:124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4"/>
      <c r="DO2927" s="1"/>
      <c r="DP2927" s="1"/>
      <c r="DQ2927" s="1"/>
      <c r="DR2927" s="1"/>
      <c r="DS2927" s="1"/>
      <c r="DT2927" s="1"/>
    </row>
    <row r="2928" spans="1:124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4"/>
      <c r="DO2928" s="1"/>
      <c r="DP2928" s="1"/>
      <c r="DQ2928" s="1"/>
      <c r="DR2928" s="1"/>
      <c r="DS2928" s="1"/>
      <c r="DT2928" s="1"/>
    </row>
    <row r="2929" spans="1:124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4"/>
      <c r="DO2929" s="1"/>
      <c r="DP2929" s="1"/>
      <c r="DQ2929" s="1"/>
      <c r="DR2929" s="1"/>
      <c r="DS2929" s="1"/>
      <c r="DT2929" s="1"/>
    </row>
    <row r="2930" spans="1:124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4"/>
      <c r="DO2930" s="1"/>
      <c r="DP2930" s="1"/>
      <c r="DQ2930" s="1"/>
      <c r="DR2930" s="1"/>
      <c r="DS2930" s="1"/>
      <c r="DT2930" s="1"/>
    </row>
    <row r="2931" spans="1:124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4"/>
      <c r="DO2931" s="1"/>
      <c r="DP2931" s="1"/>
      <c r="DQ2931" s="1"/>
      <c r="DR2931" s="1"/>
      <c r="DS2931" s="1"/>
      <c r="DT2931" s="1"/>
    </row>
    <row r="2932" spans="1:124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4"/>
      <c r="DO2932" s="1"/>
      <c r="DP2932" s="1"/>
      <c r="DQ2932" s="1"/>
      <c r="DR2932" s="1"/>
      <c r="DS2932" s="1"/>
      <c r="DT2932" s="1"/>
    </row>
    <row r="2933" spans="1:124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4"/>
      <c r="DO2933" s="1"/>
      <c r="DP2933" s="1"/>
      <c r="DQ2933" s="1"/>
      <c r="DR2933" s="1"/>
      <c r="DS2933" s="1"/>
      <c r="DT2933" s="1"/>
    </row>
    <row r="2934" spans="1:124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4"/>
      <c r="DO2934" s="1"/>
      <c r="DP2934" s="1"/>
      <c r="DQ2934" s="1"/>
      <c r="DR2934" s="1"/>
      <c r="DS2934" s="1"/>
      <c r="DT2934" s="1"/>
    </row>
    <row r="2935" spans="1:124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4"/>
      <c r="DO2935" s="1"/>
      <c r="DP2935" s="1"/>
      <c r="DQ2935" s="1"/>
      <c r="DR2935" s="1"/>
      <c r="DS2935" s="1"/>
      <c r="DT2935" s="1"/>
    </row>
    <row r="2936" spans="1:124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4"/>
      <c r="DO2936" s="1"/>
      <c r="DP2936" s="1"/>
      <c r="DQ2936" s="1"/>
      <c r="DR2936" s="1"/>
      <c r="DS2936" s="1"/>
      <c r="DT2936" s="1"/>
    </row>
    <row r="2937" spans="1:124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4"/>
      <c r="DO2937" s="1"/>
      <c r="DP2937" s="1"/>
      <c r="DQ2937" s="1"/>
      <c r="DR2937" s="1"/>
      <c r="DS2937" s="1"/>
      <c r="DT2937" s="1"/>
    </row>
    <row r="2938" spans="1:124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4"/>
      <c r="DO2938" s="1"/>
      <c r="DP2938" s="1"/>
      <c r="DQ2938" s="1"/>
      <c r="DR2938" s="1"/>
      <c r="DS2938" s="1"/>
      <c r="DT2938" s="1"/>
    </row>
    <row r="2939" spans="1:124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4"/>
      <c r="DO2939" s="1"/>
      <c r="DP2939" s="1"/>
      <c r="DQ2939" s="1"/>
      <c r="DR2939" s="1"/>
      <c r="DS2939" s="1"/>
      <c r="DT2939" s="1"/>
    </row>
    <row r="2940" spans="1:124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4"/>
      <c r="DO2940" s="1"/>
      <c r="DP2940" s="1"/>
      <c r="DQ2940" s="1"/>
      <c r="DR2940" s="1"/>
      <c r="DS2940" s="1"/>
      <c r="DT2940" s="1"/>
    </row>
    <row r="2941" spans="1:124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4"/>
      <c r="DO2941" s="1"/>
      <c r="DP2941" s="1"/>
      <c r="DQ2941" s="1"/>
      <c r="DR2941" s="1"/>
      <c r="DS2941" s="1"/>
      <c r="DT2941" s="1"/>
    </row>
    <row r="2942" spans="1:124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4"/>
      <c r="DO2942" s="1"/>
      <c r="DP2942" s="1"/>
      <c r="DQ2942" s="1"/>
      <c r="DR2942" s="1"/>
      <c r="DS2942" s="1"/>
      <c r="DT2942" s="1"/>
    </row>
    <row r="2943" spans="1:124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4"/>
      <c r="DO2943" s="1"/>
      <c r="DP2943" s="1"/>
      <c r="DQ2943" s="1"/>
      <c r="DR2943" s="1"/>
      <c r="DS2943" s="1"/>
      <c r="DT2943" s="1"/>
    </row>
    <row r="2944" spans="1:124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4"/>
      <c r="DO2944" s="1"/>
      <c r="DP2944" s="1"/>
      <c r="DQ2944" s="1"/>
      <c r="DR2944" s="1"/>
      <c r="DS2944" s="1"/>
      <c r="DT2944" s="1"/>
    </row>
    <row r="2945" spans="1:124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4"/>
      <c r="DO2945" s="1"/>
      <c r="DP2945" s="1"/>
      <c r="DQ2945" s="1"/>
      <c r="DR2945" s="1"/>
      <c r="DS2945" s="1"/>
      <c r="DT2945" s="1"/>
    </row>
    <row r="2946" spans="1:124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4"/>
      <c r="DO2946" s="1"/>
      <c r="DP2946" s="1"/>
      <c r="DQ2946" s="1"/>
      <c r="DR2946" s="1"/>
      <c r="DS2946" s="1"/>
      <c r="DT2946" s="1"/>
    </row>
    <row r="2947" spans="1:124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4"/>
      <c r="DO2947" s="1"/>
      <c r="DP2947" s="1"/>
      <c r="DQ2947" s="1"/>
      <c r="DR2947" s="1"/>
      <c r="DS2947" s="1"/>
      <c r="DT2947" s="1"/>
    </row>
    <row r="2948" spans="1:124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4"/>
      <c r="DO2948" s="1"/>
      <c r="DP2948" s="1"/>
      <c r="DQ2948" s="1"/>
      <c r="DR2948" s="1"/>
      <c r="DS2948" s="1"/>
      <c r="DT2948" s="1"/>
    </row>
    <row r="2949" spans="1:124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4"/>
      <c r="DO2949" s="1"/>
      <c r="DP2949" s="1"/>
      <c r="DQ2949" s="1"/>
      <c r="DR2949" s="1"/>
      <c r="DS2949" s="1"/>
      <c r="DT2949" s="1"/>
    </row>
    <row r="2950" spans="1:124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4"/>
      <c r="DO2950" s="1"/>
      <c r="DP2950" s="1"/>
      <c r="DQ2950" s="1"/>
      <c r="DR2950" s="1"/>
      <c r="DS2950" s="1"/>
      <c r="DT2950" s="1"/>
    </row>
    <row r="2951" spans="1:124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4"/>
      <c r="DO2951" s="1"/>
      <c r="DP2951" s="1"/>
      <c r="DQ2951" s="1"/>
      <c r="DR2951" s="1"/>
      <c r="DS2951" s="1"/>
      <c r="DT2951" s="1"/>
    </row>
    <row r="2952" spans="1:124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4"/>
      <c r="DO2952" s="1"/>
      <c r="DP2952" s="1"/>
      <c r="DQ2952" s="1"/>
      <c r="DR2952" s="1"/>
      <c r="DS2952" s="1"/>
      <c r="DT2952" s="1"/>
    </row>
    <row r="2953" spans="1:124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4"/>
      <c r="DO2953" s="1"/>
      <c r="DP2953" s="1"/>
      <c r="DQ2953" s="1"/>
      <c r="DR2953" s="1"/>
      <c r="DS2953" s="1"/>
      <c r="DT2953" s="1"/>
    </row>
    <row r="2954" spans="1:124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4"/>
      <c r="DO2954" s="1"/>
      <c r="DP2954" s="1"/>
      <c r="DQ2954" s="1"/>
      <c r="DR2954" s="1"/>
      <c r="DS2954" s="1"/>
      <c r="DT2954" s="1"/>
    </row>
    <row r="2955" spans="1:124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4"/>
      <c r="DO2955" s="1"/>
      <c r="DP2955" s="1"/>
      <c r="DQ2955" s="1"/>
      <c r="DR2955" s="1"/>
      <c r="DS2955" s="1"/>
      <c r="DT2955" s="1"/>
    </row>
    <row r="2956" spans="1:124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4"/>
      <c r="DO2956" s="1"/>
      <c r="DP2956" s="1"/>
      <c r="DQ2956" s="1"/>
      <c r="DR2956" s="1"/>
      <c r="DS2956" s="1"/>
      <c r="DT2956" s="1"/>
    </row>
    <row r="2957" spans="1:124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4"/>
      <c r="DO2957" s="1"/>
      <c r="DP2957" s="1"/>
      <c r="DQ2957" s="1"/>
      <c r="DR2957" s="1"/>
      <c r="DS2957" s="1"/>
      <c r="DT2957" s="1"/>
    </row>
    <row r="2958" spans="1:124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4"/>
      <c r="DO2958" s="1"/>
      <c r="DP2958" s="1"/>
      <c r="DQ2958" s="1"/>
      <c r="DR2958" s="1"/>
      <c r="DS2958" s="1"/>
      <c r="DT2958" s="1"/>
    </row>
    <row r="2959" spans="1:124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4"/>
      <c r="DO2959" s="1"/>
      <c r="DP2959" s="1"/>
      <c r="DQ2959" s="1"/>
      <c r="DR2959" s="1"/>
      <c r="DS2959" s="1"/>
      <c r="DT2959" s="1"/>
    </row>
    <row r="2960" spans="1:124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4"/>
      <c r="DO2960" s="1"/>
      <c r="DP2960" s="1"/>
      <c r="DQ2960" s="1"/>
      <c r="DR2960" s="1"/>
      <c r="DS2960" s="1"/>
      <c r="DT2960" s="1"/>
    </row>
    <row r="2961" spans="1:124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4"/>
      <c r="DO2961" s="1"/>
      <c r="DP2961" s="1"/>
      <c r="DQ2961" s="1"/>
      <c r="DR2961" s="1"/>
      <c r="DS2961" s="1"/>
      <c r="DT2961" s="1"/>
    </row>
    <row r="2962" spans="1:124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4"/>
      <c r="DO2962" s="1"/>
      <c r="DP2962" s="1"/>
      <c r="DQ2962" s="1"/>
      <c r="DR2962" s="1"/>
      <c r="DS2962" s="1"/>
      <c r="DT2962" s="1"/>
    </row>
    <row r="2963" spans="1:124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4"/>
      <c r="DO2963" s="1"/>
      <c r="DP2963" s="1"/>
      <c r="DQ2963" s="1"/>
      <c r="DR2963" s="1"/>
      <c r="DS2963" s="1"/>
      <c r="DT2963" s="1"/>
    </row>
    <row r="2964" spans="1:124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4"/>
      <c r="DO2964" s="1"/>
      <c r="DP2964" s="1"/>
      <c r="DQ2964" s="1"/>
      <c r="DR2964" s="1"/>
      <c r="DS2964" s="1"/>
      <c r="DT2964" s="1"/>
    </row>
    <row r="2965" spans="1:124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4"/>
      <c r="DO2965" s="1"/>
      <c r="DP2965" s="1"/>
      <c r="DQ2965" s="1"/>
      <c r="DR2965" s="1"/>
      <c r="DS2965" s="1"/>
      <c r="DT2965" s="1"/>
    </row>
    <row r="2966" spans="1:124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4"/>
      <c r="DO2966" s="1"/>
      <c r="DP2966" s="1"/>
      <c r="DQ2966" s="1"/>
      <c r="DR2966" s="1"/>
      <c r="DS2966" s="1"/>
      <c r="DT2966" s="1"/>
    </row>
    <row r="2967" spans="1:124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4"/>
      <c r="DO2967" s="1"/>
      <c r="DP2967" s="1"/>
      <c r="DQ2967" s="1"/>
      <c r="DR2967" s="1"/>
      <c r="DS2967" s="1"/>
      <c r="DT2967" s="1"/>
    </row>
    <row r="2968" spans="1:124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4"/>
      <c r="DO2968" s="1"/>
      <c r="DP2968" s="1"/>
      <c r="DQ2968" s="1"/>
      <c r="DR2968" s="1"/>
      <c r="DS2968" s="1"/>
      <c r="DT2968" s="1"/>
    </row>
    <row r="2969" spans="1:124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4"/>
      <c r="DO2969" s="1"/>
      <c r="DP2969" s="1"/>
      <c r="DQ2969" s="1"/>
      <c r="DR2969" s="1"/>
      <c r="DS2969" s="1"/>
      <c r="DT2969" s="1"/>
    </row>
    <row r="2970" spans="1:124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4"/>
      <c r="DO2970" s="1"/>
      <c r="DP2970" s="1"/>
      <c r="DQ2970" s="1"/>
      <c r="DR2970" s="1"/>
      <c r="DS2970" s="1"/>
      <c r="DT2970" s="1"/>
    </row>
    <row r="2971" spans="1:124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4"/>
      <c r="DO2971" s="1"/>
      <c r="DP2971" s="1"/>
      <c r="DQ2971" s="1"/>
      <c r="DR2971" s="1"/>
      <c r="DS2971" s="1"/>
      <c r="DT2971" s="1"/>
    </row>
    <row r="2972" spans="1:124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4"/>
      <c r="DO2972" s="1"/>
      <c r="DP2972" s="1"/>
      <c r="DQ2972" s="1"/>
      <c r="DR2972" s="1"/>
      <c r="DS2972" s="1"/>
      <c r="DT2972" s="1"/>
    </row>
    <row r="2973" spans="1:124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4"/>
      <c r="DO2973" s="1"/>
      <c r="DP2973" s="1"/>
      <c r="DQ2973" s="1"/>
      <c r="DR2973" s="1"/>
      <c r="DS2973" s="1"/>
      <c r="DT2973" s="1"/>
    </row>
    <row r="2974" spans="1:124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4"/>
      <c r="DO2974" s="1"/>
      <c r="DP2974" s="1"/>
      <c r="DQ2974" s="1"/>
      <c r="DR2974" s="1"/>
      <c r="DS2974" s="1"/>
      <c r="DT2974" s="1"/>
    </row>
    <row r="2975" spans="1:124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4"/>
      <c r="DO2975" s="1"/>
      <c r="DP2975" s="1"/>
      <c r="DQ2975" s="1"/>
      <c r="DR2975" s="1"/>
      <c r="DS2975" s="1"/>
      <c r="DT2975" s="1"/>
    </row>
    <row r="2976" spans="1:124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4"/>
      <c r="DO2976" s="1"/>
      <c r="DP2976" s="1"/>
      <c r="DQ2976" s="1"/>
      <c r="DR2976" s="1"/>
      <c r="DS2976" s="1"/>
      <c r="DT2976" s="1"/>
    </row>
    <row r="2977" spans="1:124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4"/>
      <c r="DO2977" s="1"/>
      <c r="DP2977" s="1"/>
      <c r="DQ2977" s="1"/>
      <c r="DR2977" s="1"/>
      <c r="DS2977" s="1"/>
      <c r="DT2977" s="1"/>
    </row>
    <row r="2978" spans="1:124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4"/>
      <c r="DO2978" s="1"/>
      <c r="DP2978" s="1"/>
      <c r="DQ2978" s="1"/>
      <c r="DR2978" s="1"/>
      <c r="DS2978" s="1"/>
      <c r="DT2978" s="1"/>
    </row>
    <row r="2979" spans="1:124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4"/>
      <c r="DO2979" s="1"/>
      <c r="DP2979" s="1"/>
      <c r="DQ2979" s="1"/>
      <c r="DR2979" s="1"/>
      <c r="DS2979" s="1"/>
      <c r="DT2979" s="1"/>
    </row>
    <row r="2980" spans="1:124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4"/>
      <c r="DO2980" s="1"/>
      <c r="DP2980" s="1"/>
      <c r="DQ2980" s="1"/>
      <c r="DR2980" s="1"/>
      <c r="DS2980" s="1"/>
      <c r="DT2980" s="1"/>
    </row>
    <row r="2981" spans="1:124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4"/>
      <c r="DO2981" s="1"/>
      <c r="DP2981" s="1"/>
      <c r="DQ2981" s="1"/>
      <c r="DR2981" s="1"/>
      <c r="DS2981" s="1"/>
      <c r="DT2981" s="1"/>
    </row>
    <row r="2982" spans="1:124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4"/>
      <c r="DO2982" s="1"/>
      <c r="DP2982" s="1"/>
      <c r="DQ2982" s="1"/>
      <c r="DR2982" s="1"/>
      <c r="DS2982" s="1"/>
      <c r="DT2982" s="1"/>
    </row>
    <row r="2983" spans="1:124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4"/>
      <c r="DO2983" s="1"/>
      <c r="DP2983" s="1"/>
      <c r="DQ2983" s="1"/>
      <c r="DR2983" s="1"/>
      <c r="DS2983" s="1"/>
      <c r="DT2983" s="1"/>
    </row>
    <row r="2984" spans="1:124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4"/>
      <c r="DO2984" s="1"/>
      <c r="DP2984" s="1"/>
      <c r="DQ2984" s="1"/>
      <c r="DR2984" s="1"/>
      <c r="DS2984" s="1"/>
      <c r="DT2984" s="1"/>
    </row>
    <row r="2985" spans="1:124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4"/>
      <c r="DO2985" s="1"/>
      <c r="DP2985" s="1"/>
      <c r="DQ2985" s="1"/>
      <c r="DR2985" s="1"/>
      <c r="DS2985" s="1"/>
      <c r="DT2985" s="1"/>
    </row>
    <row r="2986" spans="1:124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4"/>
      <c r="DO2986" s="1"/>
      <c r="DP2986" s="1"/>
      <c r="DQ2986" s="1"/>
      <c r="DR2986" s="1"/>
      <c r="DS2986" s="1"/>
      <c r="DT2986" s="1"/>
    </row>
    <row r="2987" spans="1:124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4"/>
      <c r="DO2987" s="1"/>
      <c r="DP2987" s="1"/>
      <c r="DQ2987" s="1"/>
      <c r="DR2987" s="1"/>
      <c r="DS2987" s="1"/>
      <c r="DT2987" s="1"/>
    </row>
    <row r="2988" spans="1:124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4"/>
      <c r="DO2988" s="1"/>
      <c r="DP2988" s="1"/>
      <c r="DQ2988" s="1"/>
      <c r="DR2988" s="1"/>
      <c r="DS2988" s="1"/>
      <c r="DT2988" s="1"/>
    </row>
    <row r="2989" spans="1:124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4"/>
      <c r="DO2989" s="1"/>
      <c r="DP2989" s="1"/>
      <c r="DQ2989" s="1"/>
      <c r="DR2989" s="1"/>
      <c r="DS2989" s="1"/>
      <c r="DT2989" s="1"/>
    </row>
    <row r="2990" spans="1:124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4"/>
      <c r="DO2990" s="1"/>
      <c r="DP2990" s="1"/>
      <c r="DQ2990" s="1"/>
      <c r="DR2990" s="1"/>
      <c r="DS2990" s="1"/>
      <c r="DT2990" s="1"/>
    </row>
    <row r="2991" spans="1:124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4"/>
      <c r="DO2991" s="1"/>
      <c r="DP2991" s="1"/>
      <c r="DQ2991" s="1"/>
      <c r="DR2991" s="1"/>
      <c r="DS2991" s="1"/>
      <c r="DT2991" s="1"/>
    </row>
    <row r="2992" spans="1:124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4"/>
      <c r="DO2992" s="1"/>
      <c r="DP2992" s="1"/>
      <c r="DQ2992" s="1"/>
      <c r="DR2992" s="1"/>
      <c r="DS2992" s="1"/>
      <c r="DT2992" s="1"/>
    </row>
    <row r="2993" spans="1:124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4"/>
      <c r="DO2993" s="1"/>
      <c r="DP2993" s="1"/>
      <c r="DQ2993" s="1"/>
      <c r="DR2993" s="1"/>
      <c r="DS2993" s="1"/>
      <c r="DT2993" s="1"/>
    </row>
    <row r="2994" spans="1:124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4"/>
      <c r="DO2994" s="1"/>
      <c r="DP2994" s="1"/>
      <c r="DQ2994" s="1"/>
      <c r="DR2994" s="1"/>
      <c r="DS2994" s="1"/>
      <c r="DT2994" s="1"/>
    </row>
    <row r="2995" spans="1:124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4"/>
      <c r="DO2995" s="1"/>
      <c r="DP2995" s="1"/>
      <c r="DQ2995" s="1"/>
      <c r="DR2995" s="1"/>
      <c r="DS2995" s="1"/>
      <c r="DT2995" s="1"/>
    </row>
    <row r="2996" spans="1:124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4"/>
      <c r="DO2996" s="1"/>
      <c r="DP2996" s="1"/>
      <c r="DQ2996" s="1"/>
      <c r="DR2996" s="1"/>
      <c r="DS2996" s="1"/>
      <c r="DT2996" s="1"/>
    </row>
    <row r="2997" spans="1:124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4"/>
      <c r="DO2997" s="1"/>
      <c r="DP2997" s="1"/>
      <c r="DQ2997" s="1"/>
      <c r="DR2997" s="1"/>
      <c r="DS2997" s="1"/>
      <c r="DT2997" s="1"/>
    </row>
    <row r="2998" spans="1:124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4"/>
      <c r="DO2998" s="1"/>
      <c r="DP2998" s="1"/>
      <c r="DQ2998" s="1"/>
      <c r="DR2998" s="1"/>
      <c r="DS2998" s="1"/>
      <c r="DT2998" s="1"/>
    </row>
    <row r="2999" spans="1:124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4"/>
      <c r="DO2999" s="1"/>
      <c r="DP2999" s="1"/>
      <c r="DQ2999" s="1"/>
      <c r="DR2999" s="1"/>
      <c r="DS2999" s="1"/>
      <c r="DT2999" s="1"/>
    </row>
    <row r="3000" spans="1:124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4"/>
      <c r="DO3000" s="1"/>
      <c r="DP3000" s="1"/>
      <c r="DQ3000" s="1"/>
      <c r="DR3000" s="1"/>
      <c r="DS3000" s="1"/>
      <c r="DT3000" s="1"/>
    </row>
    <row r="3001" spans="1:124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4"/>
      <c r="DO3001" s="1"/>
      <c r="DP3001" s="1"/>
      <c r="DQ3001" s="1"/>
      <c r="DR3001" s="1"/>
      <c r="DS3001" s="1"/>
      <c r="DT3001" s="1"/>
    </row>
    <row r="3002" spans="1:124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4"/>
      <c r="DO3002" s="1"/>
      <c r="DP3002" s="1"/>
      <c r="DQ3002" s="1"/>
      <c r="DR3002" s="1"/>
      <c r="DS3002" s="1"/>
      <c r="DT3002" s="1"/>
    </row>
    <row r="3003" spans="1:124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4"/>
      <c r="DO3003" s="1"/>
      <c r="DP3003" s="1"/>
      <c r="DQ3003" s="1"/>
      <c r="DR3003" s="1"/>
      <c r="DS3003" s="1"/>
      <c r="DT3003" s="1"/>
    </row>
    <row r="3004" spans="1:124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4"/>
      <c r="DO3004" s="1"/>
      <c r="DP3004" s="1"/>
      <c r="DQ3004" s="1"/>
      <c r="DR3004" s="1"/>
      <c r="DS3004" s="1"/>
      <c r="DT3004" s="1"/>
    </row>
    <row r="3005" spans="1:124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4"/>
      <c r="DO3005" s="1"/>
      <c r="DP3005" s="1"/>
      <c r="DQ3005" s="1"/>
      <c r="DR3005" s="1"/>
      <c r="DS3005" s="1"/>
      <c r="DT3005" s="1"/>
    </row>
    <row r="3006" spans="1:124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4"/>
      <c r="DO3006" s="1"/>
      <c r="DP3006" s="1"/>
      <c r="DQ3006" s="1"/>
      <c r="DR3006" s="1"/>
      <c r="DS3006" s="1"/>
      <c r="DT3006" s="1"/>
    </row>
    <row r="3007" spans="1:124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4"/>
      <c r="DO3007" s="1"/>
      <c r="DP3007" s="1"/>
      <c r="DQ3007" s="1"/>
      <c r="DR3007" s="1"/>
      <c r="DS3007" s="1"/>
      <c r="DT3007" s="1"/>
    </row>
    <row r="3008" spans="1:124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4"/>
      <c r="DO3008" s="1"/>
      <c r="DP3008" s="1"/>
      <c r="DQ3008" s="1"/>
      <c r="DR3008" s="1"/>
      <c r="DS3008" s="1"/>
      <c r="DT3008" s="1"/>
    </row>
    <row r="3009" spans="1:124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4"/>
      <c r="DO3009" s="1"/>
      <c r="DP3009" s="1"/>
      <c r="DQ3009" s="1"/>
      <c r="DR3009" s="1"/>
      <c r="DS3009" s="1"/>
      <c r="DT3009" s="1"/>
    </row>
    <row r="3010" spans="1:124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4"/>
      <c r="DO3010" s="1"/>
      <c r="DP3010" s="1"/>
      <c r="DQ3010" s="1"/>
      <c r="DR3010" s="1"/>
      <c r="DS3010" s="1"/>
      <c r="DT3010" s="1"/>
    </row>
    <row r="3011" spans="1:124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4"/>
      <c r="DO3011" s="1"/>
      <c r="DP3011" s="1"/>
      <c r="DQ3011" s="1"/>
      <c r="DR3011" s="1"/>
      <c r="DS3011" s="1"/>
      <c r="DT3011" s="1"/>
    </row>
    <row r="3012" spans="1:124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4"/>
      <c r="DO3012" s="1"/>
      <c r="DP3012" s="1"/>
      <c r="DQ3012" s="1"/>
      <c r="DR3012" s="1"/>
      <c r="DS3012" s="1"/>
      <c r="DT3012" s="1"/>
    </row>
    <row r="3013" spans="1:124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4"/>
      <c r="DO3013" s="1"/>
      <c r="DP3013" s="1"/>
      <c r="DQ3013" s="1"/>
      <c r="DR3013" s="1"/>
      <c r="DS3013" s="1"/>
      <c r="DT3013" s="1"/>
    </row>
    <row r="3014" spans="1:124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4"/>
      <c r="DO3014" s="1"/>
      <c r="DP3014" s="1"/>
      <c r="DQ3014" s="1"/>
      <c r="DR3014" s="1"/>
      <c r="DS3014" s="1"/>
      <c r="DT3014" s="1"/>
    </row>
    <row r="3015" spans="1:124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4"/>
      <c r="DO3015" s="1"/>
      <c r="DP3015" s="1"/>
      <c r="DQ3015" s="1"/>
      <c r="DR3015" s="1"/>
      <c r="DS3015" s="1"/>
      <c r="DT3015" s="1"/>
    </row>
    <row r="3016" spans="1:124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4"/>
      <c r="DO3016" s="1"/>
      <c r="DP3016" s="1"/>
      <c r="DQ3016" s="1"/>
      <c r="DR3016" s="1"/>
      <c r="DS3016" s="1"/>
      <c r="DT3016" s="1"/>
    </row>
    <row r="3017" spans="1:124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4"/>
      <c r="DO3017" s="1"/>
      <c r="DP3017" s="1"/>
      <c r="DQ3017" s="1"/>
      <c r="DR3017" s="1"/>
      <c r="DS3017" s="1"/>
      <c r="DT3017" s="1"/>
    </row>
    <row r="3018" spans="1:124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4"/>
      <c r="DO3018" s="1"/>
      <c r="DP3018" s="1"/>
      <c r="DQ3018" s="1"/>
      <c r="DR3018" s="1"/>
      <c r="DS3018" s="1"/>
      <c r="DT3018" s="1"/>
    </row>
    <row r="3019" spans="1:124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4"/>
      <c r="DO3019" s="1"/>
      <c r="DP3019" s="1"/>
      <c r="DQ3019" s="1"/>
      <c r="DR3019" s="1"/>
      <c r="DS3019" s="1"/>
      <c r="DT3019" s="1"/>
    </row>
    <row r="3020" spans="1:124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4"/>
      <c r="DO3020" s="1"/>
      <c r="DP3020" s="1"/>
      <c r="DQ3020" s="1"/>
      <c r="DR3020" s="1"/>
      <c r="DS3020" s="1"/>
      <c r="DT3020" s="1"/>
    </row>
    <row r="3021" spans="1:124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4"/>
      <c r="DO3021" s="1"/>
      <c r="DP3021" s="1"/>
      <c r="DQ3021" s="1"/>
      <c r="DR3021" s="1"/>
      <c r="DS3021" s="1"/>
      <c r="DT3021" s="1"/>
    </row>
    <row r="3022" spans="1:124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4"/>
      <c r="DO3022" s="1"/>
      <c r="DP3022" s="1"/>
      <c r="DQ3022" s="1"/>
      <c r="DR3022" s="1"/>
      <c r="DS3022" s="1"/>
      <c r="DT3022" s="1"/>
    </row>
    <row r="3023" spans="1:124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4"/>
      <c r="DO3023" s="1"/>
      <c r="DP3023" s="1"/>
      <c r="DQ3023" s="1"/>
      <c r="DR3023" s="1"/>
      <c r="DS3023" s="1"/>
      <c r="DT3023" s="1"/>
    </row>
    <row r="3024" spans="1:124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4"/>
      <c r="DO3024" s="1"/>
      <c r="DP3024" s="1"/>
      <c r="DQ3024" s="1"/>
      <c r="DR3024" s="1"/>
      <c r="DS3024" s="1"/>
      <c r="DT3024" s="1"/>
    </row>
    <row r="3025" spans="1:124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4"/>
      <c r="DO3025" s="1"/>
      <c r="DP3025" s="1"/>
      <c r="DQ3025" s="1"/>
      <c r="DR3025" s="1"/>
      <c r="DS3025" s="1"/>
      <c r="DT3025" s="1"/>
    </row>
    <row r="3026" spans="1:124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4"/>
      <c r="DO3026" s="1"/>
      <c r="DP3026" s="1"/>
      <c r="DQ3026" s="1"/>
      <c r="DR3026" s="1"/>
      <c r="DS3026" s="1"/>
      <c r="DT3026" s="1"/>
    </row>
    <row r="3027" spans="1:124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4"/>
      <c r="DO3027" s="1"/>
      <c r="DP3027" s="1"/>
      <c r="DQ3027" s="1"/>
      <c r="DR3027" s="1"/>
      <c r="DS3027" s="1"/>
      <c r="DT3027" s="1"/>
    </row>
    <row r="3028" spans="1:124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4"/>
      <c r="DO3028" s="1"/>
      <c r="DP3028" s="1"/>
      <c r="DQ3028" s="1"/>
      <c r="DR3028" s="1"/>
      <c r="DS3028" s="1"/>
      <c r="DT3028" s="1"/>
    </row>
    <row r="3029" spans="1:124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4"/>
      <c r="DO3029" s="1"/>
      <c r="DP3029" s="1"/>
      <c r="DQ3029" s="1"/>
      <c r="DR3029" s="1"/>
      <c r="DS3029" s="1"/>
      <c r="DT3029" s="1"/>
    </row>
    <row r="3030" spans="1:124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4"/>
      <c r="DO3030" s="1"/>
      <c r="DP3030" s="1"/>
      <c r="DQ3030" s="1"/>
      <c r="DR3030" s="1"/>
      <c r="DS3030" s="1"/>
      <c r="DT3030" s="1"/>
    </row>
    <row r="3031" spans="1:124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4"/>
      <c r="DO3031" s="1"/>
      <c r="DP3031" s="1"/>
      <c r="DQ3031" s="1"/>
      <c r="DR3031" s="1"/>
      <c r="DS3031" s="1"/>
      <c r="DT3031" s="1"/>
    </row>
    <row r="3032" spans="1:124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4"/>
      <c r="DO3032" s="1"/>
      <c r="DP3032" s="1"/>
      <c r="DQ3032" s="1"/>
      <c r="DR3032" s="1"/>
      <c r="DS3032" s="1"/>
      <c r="DT3032" s="1"/>
    </row>
    <row r="3033" spans="1:124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4"/>
      <c r="DO3033" s="1"/>
      <c r="DP3033" s="1"/>
      <c r="DQ3033" s="1"/>
      <c r="DR3033" s="1"/>
      <c r="DS3033" s="1"/>
      <c r="DT3033" s="1"/>
    </row>
    <row r="3034" spans="1:124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4"/>
      <c r="DO3034" s="1"/>
      <c r="DP3034" s="1"/>
      <c r="DQ3034" s="1"/>
      <c r="DR3034" s="1"/>
      <c r="DS3034" s="1"/>
      <c r="DT3034" s="1"/>
    </row>
    <row r="3035" spans="1:124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4"/>
      <c r="DO3035" s="1"/>
      <c r="DP3035" s="1"/>
      <c r="DQ3035" s="1"/>
      <c r="DR3035" s="1"/>
      <c r="DS3035" s="1"/>
      <c r="DT3035" s="1"/>
    </row>
    <row r="3036" spans="1:124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4"/>
      <c r="DO3036" s="1"/>
      <c r="DP3036" s="1"/>
      <c r="DQ3036" s="1"/>
      <c r="DR3036" s="1"/>
      <c r="DS3036" s="1"/>
      <c r="DT3036" s="1"/>
    </row>
    <row r="3037" spans="1:124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4"/>
      <c r="DO3037" s="1"/>
      <c r="DP3037" s="1"/>
      <c r="DQ3037" s="1"/>
      <c r="DR3037" s="1"/>
      <c r="DS3037" s="1"/>
      <c r="DT3037" s="1"/>
    </row>
    <row r="3038" spans="1:124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4"/>
      <c r="DO3038" s="1"/>
      <c r="DP3038" s="1"/>
      <c r="DQ3038" s="1"/>
      <c r="DR3038" s="1"/>
      <c r="DS3038" s="1"/>
      <c r="DT3038" s="1"/>
    </row>
    <row r="3039" spans="1:124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4"/>
      <c r="DO3039" s="1"/>
      <c r="DP3039" s="1"/>
      <c r="DQ3039" s="1"/>
      <c r="DR3039" s="1"/>
      <c r="DS3039" s="1"/>
      <c r="DT3039" s="1"/>
    </row>
    <row r="3040" spans="1:124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4"/>
      <c r="DO3040" s="1"/>
      <c r="DP3040" s="1"/>
      <c r="DQ3040" s="1"/>
      <c r="DR3040" s="1"/>
      <c r="DS3040" s="1"/>
      <c r="DT3040" s="1"/>
    </row>
    <row r="3041" spans="1:124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4"/>
      <c r="DO3041" s="1"/>
      <c r="DP3041" s="1"/>
      <c r="DQ3041" s="1"/>
      <c r="DR3041" s="1"/>
      <c r="DS3041" s="1"/>
      <c r="DT3041" s="1"/>
    </row>
    <row r="3042" spans="1:124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4"/>
      <c r="DO3042" s="1"/>
      <c r="DP3042" s="1"/>
      <c r="DQ3042" s="1"/>
      <c r="DR3042" s="1"/>
      <c r="DS3042" s="1"/>
      <c r="DT3042" s="1"/>
    </row>
    <row r="3043" spans="1:124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4"/>
      <c r="DO3043" s="1"/>
      <c r="DP3043" s="1"/>
      <c r="DQ3043" s="1"/>
      <c r="DR3043" s="1"/>
      <c r="DS3043" s="1"/>
      <c r="DT3043" s="1"/>
    </row>
    <row r="3044" spans="1:124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4"/>
      <c r="DO3044" s="1"/>
      <c r="DP3044" s="1"/>
      <c r="DQ3044" s="1"/>
      <c r="DR3044" s="1"/>
      <c r="DS3044" s="1"/>
      <c r="DT3044" s="1"/>
    </row>
    <row r="3045" spans="1:124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4"/>
      <c r="DO3045" s="1"/>
      <c r="DP3045" s="1"/>
      <c r="DQ3045" s="1"/>
      <c r="DR3045" s="1"/>
      <c r="DS3045" s="1"/>
      <c r="DT3045" s="1"/>
    </row>
    <row r="3046" spans="1:124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4"/>
      <c r="DO3046" s="1"/>
      <c r="DP3046" s="1"/>
      <c r="DQ3046" s="1"/>
      <c r="DR3046" s="1"/>
      <c r="DS3046" s="1"/>
      <c r="DT3046" s="1"/>
    </row>
    <row r="3047" spans="1:124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4"/>
      <c r="DO3047" s="1"/>
      <c r="DP3047" s="1"/>
      <c r="DQ3047" s="1"/>
      <c r="DR3047" s="1"/>
      <c r="DS3047" s="1"/>
      <c r="DT3047" s="1"/>
    </row>
    <row r="3048" spans="1:124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4"/>
      <c r="DO3048" s="1"/>
      <c r="DP3048" s="1"/>
      <c r="DQ3048" s="1"/>
      <c r="DR3048" s="1"/>
      <c r="DS3048" s="1"/>
      <c r="DT3048" s="1"/>
    </row>
    <row r="3049" spans="1:124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4"/>
      <c r="DO3049" s="1"/>
      <c r="DP3049" s="1"/>
      <c r="DQ3049" s="1"/>
      <c r="DR3049" s="1"/>
      <c r="DS3049" s="1"/>
      <c r="DT3049" s="1"/>
    </row>
    <row r="3050" spans="1:124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4"/>
      <c r="DO3050" s="1"/>
      <c r="DP3050" s="1"/>
      <c r="DQ3050" s="1"/>
      <c r="DR3050" s="1"/>
      <c r="DS3050" s="1"/>
      <c r="DT3050" s="1"/>
    </row>
    <row r="3051" spans="1:124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4"/>
      <c r="DO3051" s="1"/>
      <c r="DP3051" s="1"/>
      <c r="DQ3051" s="1"/>
      <c r="DR3051" s="1"/>
      <c r="DS3051" s="1"/>
      <c r="DT3051" s="1"/>
    </row>
    <row r="3052" spans="1:124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4"/>
      <c r="DO3052" s="1"/>
      <c r="DP3052" s="1"/>
      <c r="DQ3052" s="1"/>
      <c r="DR3052" s="1"/>
      <c r="DS3052" s="1"/>
      <c r="DT3052" s="1"/>
    </row>
    <row r="3053" spans="1:124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4"/>
      <c r="DO3053" s="1"/>
      <c r="DP3053" s="1"/>
      <c r="DQ3053" s="1"/>
      <c r="DR3053" s="1"/>
      <c r="DS3053" s="1"/>
      <c r="DT3053" s="1"/>
    </row>
    <row r="3054" spans="1:124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4"/>
      <c r="DO3054" s="1"/>
      <c r="DP3054" s="1"/>
      <c r="DQ3054" s="1"/>
      <c r="DR3054" s="1"/>
      <c r="DS3054" s="1"/>
      <c r="DT3054" s="1"/>
    </row>
    <row r="3055" spans="1:124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4"/>
      <c r="DO3055" s="1"/>
      <c r="DP3055" s="1"/>
      <c r="DQ3055" s="1"/>
      <c r="DR3055" s="1"/>
      <c r="DS3055" s="1"/>
      <c r="DT3055" s="1"/>
    </row>
    <row r="3056" spans="1:124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4"/>
      <c r="DO3056" s="1"/>
      <c r="DP3056" s="1"/>
      <c r="DQ3056" s="1"/>
      <c r="DR3056" s="1"/>
      <c r="DS3056" s="1"/>
      <c r="DT3056" s="1"/>
    </row>
    <row r="3057" spans="1:124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4"/>
      <c r="DO3057" s="1"/>
      <c r="DP3057" s="1"/>
      <c r="DQ3057" s="1"/>
      <c r="DR3057" s="1"/>
      <c r="DS3057" s="1"/>
      <c r="DT3057" s="1"/>
    </row>
    <row r="3058" spans="1:124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4"/>
      <c r="DO3058" s="1"/>
      <c r="DP3058" s="1"/>
      <c r="DQ3058" s="1"/>
      <c r="DR3058" s="1"/>
      <c r="DS3058" s="1"/>
      <c r="DT3058" s="1"/>
    </row>
    <row r="3059" spans="1:124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4"/>
      <c r="DO3059" s="1"/>
      <c r="DP3059" s="1"/>
      <c r="DQ3059" s="1"/>
      <c r="DR3059" s="1"/>
      <c r="DS3059" s="1"/>
      <c r="DT3059" s="1"/>
    </row>
    <row r="3060" spans="1:124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4"/>
      <c r="DO3060" s="1"/>
      <c r="DP3060" s="1"/>
      <c r="DQ3060" s="1"/>
      <c r="DR3060" s="1"/>
      <c r="DS3060" s="1"/>
      <c r="DT3060" s="1"/>
    </row>
    <row r="3061" spans="1:124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4"/>
      <c r="DO3061" s="1"/>
      <c r="DP3061" s="1"/>
      <c r="DQ3061" s="1"/>
      <c r="DR3061" s="1"/>
      <c r="DS3061" s="1"/>
      <c r="DT3061" s="1"/>
    </row>
    <row r="3062" spans="1:124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4"/>
      <c r="DO3062" s="1"/>
      <c r="DP3062" s="1"/>
      <c r="DQ3062" s="1"/>
      <c r="DR3062" s="1"/>
      <c r="DS3062" s="1"/>
      <c r="DT3062" s="1"/>
    </row>
    <row r="3063" spans="1:124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4"/>
      <c r="DO3063" s="1"/>
      <c r="DP3063" s="1"/>
      <c r="DQ3063" s="1"/>
      <c r="DR3063" s="1"/>
      <c r="DS3063" s="1"/>
      <c r="DT3063" s="1"/>
    </row>
    <row r="3064" spans="1:124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4"/>
      <c r="DO3064" s="1"/>
      <c r="DP3064" s="1"/>
      <c r="DQ3064" s="1"/>
      <c r="DR3064" s="1"/>
      <c r="DS3064" s="1"/>
      <c r="DT3064" s="1"/>
    </row>
    <row r="3065" spans="1:124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4"/>
      <c r="DO3065" s="1"/>
      <c r="DP3065" s="1"/>
      <c r="DQ3065" s="1"/>
      <c r="DR3065" s="1"/>
      <c r="DS3065" s="1"/>
      <c r="DT3065" s="1"/>
    </row>
    <row r="3066" spans="1:124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4"/>
      <c r="DO3066" s="1"/>
      <c r="DP3066" s="1"/>
      <c r="DQ3066" s="1"/>
      <c r="DR3066" s="1"/>
      <c r="DS3066" s="1"/>
      <c r="DT3066" s="1"/>
    </row>
    <row r="3067" spans="1:124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4"/>
      <c r="DO3067" s="1"/>
      <c r="DP3067" s="1"/>
      <c r="DQ3067" s="1"/>
      <c r="DR3067" s="1"/>
      <c r="DS3067" s="1"/>
      <c r="DT3067" s="1"/>
    </row>
    <row r="3068" spans="1:124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4"/>
      <c r="DO3068" s="1"/>
      <c r="DP3068" s="1"/>
      <c r="DQ3068" s="1"/>
      <c r="DR3068" s="1"/>
      <c r="DS3068" s="1"/>
      <c r="DT3068" s="1"/>
    </row>
    <row r="3069" spans="1:124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4"/>
      <c r="DO3069" s="1"/>
      <c r="DP3069" s="1"/>
      <c r="DQ3069" s="1"/>
      <c r="DR3069" s="1"/>
      <c r="DS3069" s="1"/>
      <c r="DT3069" s="1"/>
    </row>
    <row r="3070" spans="1:124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4"/>
      <c r="DO3070" s="1"/>
      <c r="DP3070" s="1"/>
      <c r="DQ3070" s="1"/>
      <c r="DR3070" s="1"/>
      <c r="DS3070" s="1"/>
      <c r="DT3070" s="1"/>
    </row>
    <row r="3071" spans="1:124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4"/>
      <c r="DO3071" s="1"/>
      <c r="DP3071" s="1"/>
      <c r="DQ3071" s="1"/>
      <c r="DR3071" s="1"/>
      <c r="DS3071" s="1"/>
      <c r="DT3071" s="1"/>
    </row>
    <row r="3072" spans="1:124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4"/>
      <c r="DO3072" s="1"/>
      <c r="DP3072" s="1"/>
      <c r="DQ3072" s="1"/>
      <c r="DR3072" s="1"/>
      <c r="DS3072" s="1"/>
      <c r="DT3072" s="1"/>
    </row>
    <row r="3073" spans="1:124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4"/>
      <c r="DO3073" s="1"/>
      <c r="DP3073" s="1"/>
      <c r="DQ3073" s="1"/>
      <c r="DR3073" s="1"/>
      <c r="DS3073" s="1"/>
      <c r="DT3073" s="1"/>
    </row>
    <row r="3074" spans="1:124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4"/>
      <c r="DO3074" s="1"/>
      <c r="DP3074" s="1"/>
      <c r="DQ3074" s="1"/>
      <c r="DR3074" s="1"/>
      <c r="DS3074" s="1"/>
      <c r="DT3074" s="1"/>
    </row>
    <row r="3075" spans="1:124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4"/>
      <c r="DO3075" s="1"/>
      <c r="DP3075" s="1"/>
      <c r="DQ3075" s="1"/>
      <c r="DR3075" s="1"/>
      <c r="DS3075" s="1"/>
      <c r="DT3075" s="1"/>
    </row>
    <row r="3076" spans="1:124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4"/>
      <c r="DO3076" s="1"/>
      <c r="DP3076" s="1"/>
      <c r="DQ3076" s="1"/>
      <c r="DR3076" s="1"/>
      <c r="DS3076" s="1"/>
      <c r="DT3076" s="1"/>
    </row>
    <row r="3077" spans="1:124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4"/>
      <c r="DO3077" s="1"/>
      <c r="DP3077" s="1"/>
      <c r="DQ3077" s="1"/>
      <c r="DR3077" s="1"/>
      <c r="DS3077" s="1"/>
      <c r="DT3077" s="1"/>
    </row>
    <row r="3078" spans="1:124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4"/>
      <c r="DO3078" s="1"/>
      <c r="DP3078" s="1"/>
      <c r="DQ3078" s="1"/>
      <c r="DR3078" s="1"/>
      <c r="DS3078" s="1"/>
      <c r="DT3078" s="1"/>
    </row>
    <row r="3079" spans="1:124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4"/>
      <c r="DO3079" s="1"/>
      <c r="DP3079" s="1"/>
      <c r="DQ3079" s="1"/>
      <c r="DR3079" s="1"/>
      <c r="DS3079" s="1"/>
      <c r="DT3079" s="1"/>
    </row>
    <row r="3080" spans="1:124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4"/>
      <c r="DO3080" s="1"/>
      <c r="DP3080" s="1"/>
      <c r="DQ3080" s="1"/>
      <c r="DR3080" s="1"/>
      <c r="DS3080" s="1"/>
      <c r="DT3080" s="1"/>
    </row>
    <row r="3081" spans="1:124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4"/>
      <c r="DO3081" s="1"/>
      <c r="DP3081" s="1"/>
      <c r="DQ3081" s="1"/>
      <c r="DR3081" s="1"/>
      <c r="DS3081" s="1"/>
      <c r="DT3081" s="1"/>
    </row>
    <row r="3082" spans="1:124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4"/>
      <c r="DO3082" s="1"/>
      <c r="DP3082" s="1"/>
      <c r="DQ3082" s="1"/>
      <c r="DR3082" s="1"/>
      <c r="DS3082" s="1"/>
      <c r="DT3082" s="1"/>
    </row>
    <row r="3083" spans="1:124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4"/>
      <c r="DO3083" s="1"/>
      <c r="DP3083" s="1"/>
      <c r="DQ3083" s="1"/>
      <c r="DR3083" s="1"/>
      <c r="DS3083" s="1"/>
      <c r="DT3083" s="1"/>
    </row>
    <row r="3084" spans="1:124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4"/>
      <c r="DO3084" s="1"/>
      <c r="DP3084" s="1"/>
      <c r="DQ3084" s="1"/>
      <c r="DR3084" s="1"/>
      <c r="DS3084" s="1"/>
      <c r="DT3084" s="1"/>
    </row>
    <row r="3085" spans="1:124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4"/>
      <c r="DO3085" s="1"/>
      <c r="DP3085" s="1"/>
      <c r="DQ3085" s="1"/>
      <c r="DR3085" s="1"/>
      <c r="DS3085" s="1"/>
      <c r="DT3085" s="1"/>
    </row>
    <row r="3086" spans="1:124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4"/>
      <c r="DO3086" s="1"/>
      <c r="DP3086" s="1"/>
      <c r="DQ3086" s="1"/>
      <c r="DR3086" s="1"/>
      <c r="DS3086" s="1"/>
      <c r="DT3086" s="1"/>
    </row>
    <row r="3087" spans="1:124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4"/>
      <c r="DO3087" s="1"/>
      <c r="DP3087" s="1"/>
      <c r="DQ3087" s="1"/>
      <c r="DR3087" s="1"/>
      <c r="DS3087" s="1"/>
      <c r="DT3087" s="1"/>
    </row>
    <row r="3088" spans="1:124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4"/>
      <c r="DO3088" s="1"/>
      <c r="DP3088" s="1"/>
      <c r="DQ3088" s="1"/>
      <c r="DR3088" s="1"/>
      <c r="DS3088" s="1"/>
      <c r="DT3088" s="1"/>
    </row>
    <row r="3089" spans="1:124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4"/>
      <c r="DO3089" s="1"/>
      <c r="DP3089" s="1"/>
      <c r="DQ3089" s="1"/>
      <c r="DR3089" s="1"/>
      <c r="DS3089" s="1"/>
      <c r="DT3089" s="1"/>
    </row>
    <row r="3090" spans="1:124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4"/>
      <c r="DO3090" s="1"/>
      <c r="DP3090" s="1"/>
      <c r="DQ3090" s="1"/>
      <c r="DR3090" s="1"/>
      <c r="DS3090" s="1"/>
      <c r="DT3090" s="1"/>
    </row>
    <row r="3091" spans="1:124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4"/>
      <c r="DO3091" s="1"/>
      <c r="DP3091" s="1"/>
      <c r="DQ3091" s="1"/>
      <c r="DR3091" s="1"/>
      <c r="DS3091" s="1"/>
      <c r="DT3091" s="1"/>
    </row>
    <row r="3092" spans="1:124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4"/>
      <c r="DO3092" s="1"/>
      <c r="DP3092" s="1"/>
      <c r="DQ3092" s="1"/>
      <c r="DR3092" s="1"/>
      <c r="DS3092" s="1"/>
      <c r="DT3092" s="1"/>
    </row>
    <row r="3093" spans="1:124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4"/>
      <c r="DO3093" s="1"/>
      <c r="DP3093" s="1"/>
      <c r="DQ3093" s="1"/>
      <c r="DR3093" s="1"/>
      <c r="DS3093" s="1"/>
      <c r="DT3093" s="1"/>
    </row>
    <row r="3094" spans="1:124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4"/>
      <c r="DO3094" s="1"/>
      <c r="DP3094" s="1"/>
      <c r="DQ3094" s="1"/>
      <c r="DR3094" s="1"/>
      <c r="DS3094" s="1"/>
      <c r="DT3094" s="1"/>
    </row>
    <row r="3095" spans="1:124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4"/>
      <c r="DO3095" s="1"/>
      <c r="DP3095" s="1"/>
      <c r="DQ3095" s="1"/>
      <c r="DR3095" s="1"/>
      <c r="DS3095" s="1"/>
      <c r="DT3095" s="1"/>
    </row>
    <row r="3096" spans="1:124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4"/>
      <c r="DO3096" s="1"/>
      <c r="DP3096" s="1"/>
      <c r="DQ3096" s="1"/>
      <c r="DR3096" s="1"/>
      <c r="DS3096" s="1"/>
      <c r="DT3096" s="1"/>
    </row>
    <row r="3097" spans="1:124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4"/>
      <c r="DO3097" s="1"/>
      <c r="DP3097" s="1"/>
      <c r="DQ3097" s="1"/>
      <c r="DR3097" s="1"/>
      <c r="DS3097" s="1"/>
      <c r="DT3097" s="1"/>
    </row>
    <row r="3098" spans="1:124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4"/>
      <c r="DO3098" s="1"/>
      <c r="DP3098" s="1"/>
      <c r="DQ3098" s="1"/>
      <c r="DR3098" s="1"/>
      <c r="DS3098" s="1"/>
      <c r="DT3098" s="1"/>
    </row>
    <row r="3099" spans="1:124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4"/>
      <c r="DO3099" s="1"/>
      <c r="DP3099" s="1"/>
      <c r="DQ3099" s="1"/>
      <c r="DR3099" s="1"/>
      <c r="DS3099" s="1"/>
      <c r="DT3099" s="1"/>
    </row>
    <row r="3100" spans="1:124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4"/>
      <c r="DO3100" s="1"/>
      <c r="DP3100" s="1"/>
      <c r="DQ3100" s="1"/>
      <c r="DR3100" s="1"/>
      <c r="DS3100" s="1"/>
      <c r="DT3100" s="1"/>
    </row>
    <row r="3101" spans="1:124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4"/>
      <c r="DO3101" s="1"/>
      <c r="DP3101" s="1"/>
      <c r="DQ3101" s="1"/>
      <c r="DR3101" s="1"/>
      <c r="DS3101" s="1"/>
      <c r="DT3101" s="1"/>
    </row>
    <row r="3102" spans="1:124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4"/>
      <c r="DO3102" s="1"/>
      <c r="DP3102" s="1"/>
      <c r="DQ3102" s="1"/>
      <c r="DR3102" s="1"/>
      <c r="DS3102" s="1"/>
      <c r="DT3102" s="1"/>
    </row>
    <row r="3103" spans="1:124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4"/>
      <c r="DO3103" s="1"/>
      <c r="DP3103" s="1"/>
      <c r="DQ3103" s="1"/>
      <c r="DR3103" s="1"/>
      <c r="DS3103" s="1"/>
      <c r="DT3103" s="1"/>
    </row>
    <row r="3104" spans="1:124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4"/>
      <c r="DO3104" s="1"/>
      <c r="DP3104" s="1"/>
      <c r="DQ3104" s="1"/>
      <c r="DR3104" s="1"/>
      <c r="DS3104" s="1"/>
      <c r="DT3104" s="1"/>
    </row>
    <row r="3105" spans="1:124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4"/>
      <c r="DO3105" s="1"/>
      <c r="DP3105" s="1"/>
      <c r="DQ3105" s="1"/>
      <c r="DR3105" s="1"/>
      <c r="DS3105" s="1"/>
      <c r="DT3105" s="1"/>
    </row>
    <row r="3106" spans="1:124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4"/>
      <c r="DO3106" s="1"/>
      <c r="DP3106" s="1"/>
      <c r="DQ3106" s="1"/>
      <c r="DR3106" s="1"/>
      <c r="DS3106" s="1"/>
      <c r="DT3106" s="1"/>
    </row>
    <row r="3107" spans="1:124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4"/>
      <c r="DO3107" s="1"/>
      <c r="DP3107" s="1"/>
      <c r="DQ3107" s="1"/>
      <c r="DR3107" s="1"/>
      <c r="DS3107" s="1"/>
      <c r="DT3107" s="1"/>
    </row>
    <row r="3108" spans="1:124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4"/>
      <c r="DO3108" s="1"/>
      <c r="DP3108" s="1"/>
      <c r="DQ3108" s="1"/>
      <c r="DR3108" s="1"/>
      <c r="DS3108" s="1"/>
      <c r="DT3108" s="1"/>
    </row>
    <row r="3109" spans="1:124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4"/>
      <c r="DO3109" s="1"/>
      <c r="DP3109" s="1"/>
      <c r="DQ3109" s="1"/>
      <c r="DR3109" s="1"/>
      <c r="DS3109" s="1"/>
      <c r="DT3109" s="1"/>
    </row>
    <row r="3110" spans="1:124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4"/>
      <c r="DO3110" s="1"/>
      <c r="DP3110" s="1"/>
      <c r="DQ3110" s="1"/>
      <c r="DR3110" s="1"/>
      <c r="DS3110" s="1"/>
      <c r="DT3110" s="1"/>
    </row>
    <row r="3111" spans="1:124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4"/>
      <c r="DO3111" s="1"/>
      <c r="DP3111" s="1"/>
      <c r="DQ3111" s="1"/>
      <c r="DR3111" s="1"/>
      <c r="DS3111" s="1"/>
      <c r="DT3111" s="1"/>
    </row>
    <row r="3112" spans="1:124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4"/>
      <c r="DO3112" s="1"/>
      <c r="DP3112" s="1"/>
      <c r="DQ3112" s="1"/>
      <c r="DR3112" s="1"/>
      <c r="DS3112" s="1"/>
      <c r="DT3112" s="1"/>
    </row>
    <row r="3113" spans="1:124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4"/>
      <c r="DO3113" s="1"/>
      <c r="DP3113" s="1"/>
      <c r="DQ3113" s="1"/>
      <c r="DR3113" s="1"/>
      <c r="DS3113" s="1"/>
      <c r="DT3113" s="1"/>
    </row>
    <row r="3114" spans="1:124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4"/>
      <c r="DO3114" s="1"/>
      <c r="DP3114" s="1"/>
      <c r="DQ3114" s="1"/>
      <c r="DR3114" s="1"/>
      <c r="DS3114" s="1"/>
      <c r="DT3114" s="1"/>
    </row>
    <row r="3115" spans="1:124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4"/>
      <c r="DO3115" s="1"/>
      <c r="DP3115" s="1"/>
      <c r="DQ3115" s="1"/>
      <c r="DR3115" s="1"/>
      <c r="DS3115" s="1"/>
      <c r="DT3115" s="1"/>
    </row>
    <row r="3116" spans="1:124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4"/>
      <c r="DO3116" s="1"/>
      <c r="DP3116" s="1"/>
      <c r="DQ3116" s="1"/>
      <c r="DR3116" s="1"/>
      <c r="DS3116" s="1"/>
      <c r="DT3116" s="1"/>
    </row>
    <row r="3117" spans="1:124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4"/>
      <c r="DO3117" s="1"/>
      <c r="DP3117" s="1"/>
      <c r="DQ3117" s="1"/>
      <c r="DR3117" s="1"/>
      <c r="DS3117" s="1"/>
      <c r="DT3117" s="1"/>
    </row>
    <row r="3118" spans="1:124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4"/>
      <c r="DO3118" s="1"/>
      <c r="DP3118" s="1"/>
      <c r="DQ3118" s="1"/>
      <c r="DR3118" s="1"/>
      <c r="DS3118" s="1"/>
      <c r="DT3118" s="1"/>
    </row>
    <row r="3119" spans="1:124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4"/>
      <c r="DO3119" s="1"/>
      <c r="DP3119" s="1"/>
      <c r="DQ3119" s="1"/>
      <c r="DR3119" s="1"/>
      <c r="DS3119" s="1"/>
      <c r="DT3119" s="1"/>
    </row>
    <row r="3120" spans="1:124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4"/>
      <c r="DO3120" s="1"/>
      <c r="DP3120" s="1"/>
      <c r="DQ3120" s="1"/>
      <c r="DR3120" s="1"/>
      <c r="DS3120" s="1"/>
      <c r="DT3120" s="1"/>
    </row>
    <row r="3121" spans="1:124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4"/>
      <c r="DO3121" s="1"/>
      <c r="DP3121" s="1"/>
      <c r="DQ3121" s="1"/>
      <c r="DR3121" s="1"/>
      <c r="DS3121" s="1"/>
      <c r="DT3121" s="1"/>
    </row>
    <row r="3122" spans="1:124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4"/>
      <c r="DO3122" s="1"/>
      <c r="DP3122" s="1"/>
      <c r="DQ3122" s="1"/>
      <c r="DR3122" s="1"/>
      <c r="DS3122" s="1"/>
      <c r="DT3122" s="1"/>
    </row>
    <row r="3123" spans="1:124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4"/>
      <c r="DO3123" s="1"/>
      <c r="DP3123" s="1"/>
      <c r="DQ3123" s="1"/>
      <c r="DR3123" s="1"/>
      <c r="DS3123" s="1"/>
      <c r="DT3123" s="1"/>
    </row>
    <row r="3124" spans="1:124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4"/>
      <c r="DO3124" s="1"/>
      <c r="DP3124" s="1"/>
      <c r="DQ3124" s="1"/>
      <c r="DR3124" s="1"/>
      <c r="DS3124" s="1"/>
      <c r="DT3124" s="1"/>
    </row>
    <row r="3125" spans="1:124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4"/>
      <c r="DO3125" s="1"/>
      <c r="DP3125" s="1"/>
      <c r="DQ3125" s="1"/>
      <c r="DR3125" s="1"/>
      <c r="DS3125" s="1"/>
      <c r="DT3125" s="1"/>
    </row>
    <row r="3126" spans="1:124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4"/>
      <c r="DO3126" s="1"/>
      <c r="DP3126" s="1"/>
      <c r="DQ3126" s="1"/>
      <c r="DR3126" s="1"/>
      <c r="DS3126" s="1"/>
      <c r="DT3126" s="1"/>
    </row>
    <row r="3127" spans="1:124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4"/>
      <c r="DO3127" s="1"/>
      <c r="DP3127" s="1"/>
      <c r="DQ3127" s="1"/>
      <c r="DR3127" s="1"/>
      <c r="DS3127" s="1"/>
      <c r="DT3127" s="1"/>
    </row>
    <row r="3128" spans="1:124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4"/>
      <c r="DO3128" s="1"/>
      <c r="DP3128" s="1"/>
      <c r="DQ3128" s="1"/>
      <c r="DR3128" s="1"/>
      <c r="DS3128" s="1"/>
      <c r="DT3128" s="1"/>
    </row>
    <row r="3129" spans="1:124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4"/>
      <c r="DO3129" s="1"/>
      <c r="DP3129" s="1"/>
      <c r="DQ3129" s="1"/>
      <c r="DR3129" s="1"/>
      <c r="DS3129" s="1"/>
      <c r="DT3129" s="1"/>
    </row>
    <row r="3130" spans="1:124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4"/>
      <c r="DO3130" s="1"/>
      <c r="DP3130" s="1"/>
      <c r="DQ3130" s="1"/>
      <c r="DR3130" s="1"/>
      <c r="DS3130" s="1"/>
      <c r="DT3130" s="1"/>
    </row>
    <row r="3131" spans="1:124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4"/>
      <c r="DO3131" s="1"/>
      <c r="DP3131" s="1"/>
      <c r="DQ3131" s="1"/>
      <c r="DR3131" s="1"/>
      <c r="DS3131" s="1"/>
      <c r="DT3131" s="1"/>
    </row>
    <row r="3132" spans="1:124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4"/>
      <c r="DO3132" s="1"/>
      <c r="DP3132" s="1"/>
      <c r="DQ3132" s="1"/>
      <c r="DR3132" s="1"/>
      <c r="DS3132" s="1"/>
      <c r="DT3132" s="1"/>
    </row>
    <row r="3133" spans="1:124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4"/>
      <c r="DO3133" s="1"/>
      <c r="DP3133" s="1"/>
      <c r="DQ3133" s="1"/>
      <c r="DR3133" s="1"/>
      <c r="DS3133" s="1"/>
      <c r="DT3133" s="1"/>
    </row>
    <row r="3134" spans="1:124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4"/>
      <c r="DO3134" s="1"/>
      <c r="DP3134" s="1"/>
      <c r="DQ3134" s="1"/>
      <c r="DR3134" s="1"/>
      <c r="DS3134" s="1"/>
      <c r="DT3134" s="1"/>
    </row>
    <row r="3135" spans="1:124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4"/>
      <c r="DO3135" s="1"/>
      <c r="DP3135" s="1"/>
      <c r="DQ3135" s="1"/>
      <c r="DR3135" s="1"/>
      <c r="DS3135" s="1"/>
      <c r="DT3135" s="1"/>
    </row>
    <row r="3136" spans="1:124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4"/>
      <c r="DO3136" s="1"/>
      <c r="DP3136" s="1"/>
      <c r="DQ3136" s="1"/>
      <c r="DR3136" s="1"/>
      <c r="DS3136" s="1"/>
      <c r="DT3136" s="1"/>
    </row>
    <row r="3137" spans="1:124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4"/>
      <c r="DO3137" s="1"/>
      <c r="DP3137" s="1"/>
      <c r="DQ3137" s="1"/>
      <c r="DR3137" s="1"/>
      <c r="DS3137" s="1"/>
      <c r="DT3137" s="1"/>
    </row>
    <row r="3138" spans="1:124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4"/>
      <c r="DO3138" s="1"/>
      <c r="DP3138" s="1"/>
      <c r="DQ3138" s="1"/>
      <c r="DR3138" s="1"/>
      <c r="DS3138" s="1"/>
      <c r="DT3138" s="1"/>
    </row>
    <row r="3139" spans="1:124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4"/>
      <c r="DO3139" s="1"/>
      <c r="DP3139" s="1"/>
      <c r="DQ3139" s="1"/>
      <c r="DR3139" s="1"/>
      <c r="DS3139" s="1"/>
      <c r="DT3139" s="1"/>
    </row>
    <row r="3140" spans="1:124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4"/>
      <c r="DO3140" s="1"/>
      <c r="DP3140" s="1"/>
      <c r="DQ3140" s="1"/>
      <c r="DR3140" s="1"/>
      <c r="DS3140" s="1"/>
      <c r="DT3140" s="1"/>
    </row>
    <row r="3141" spans="1:124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4"/>
      <c r="DO3141" s="1"/>
      <c r="DP3141" s="1"/>
      <c r="DQ3141" s="1"/>
      <c r="DR3141" s="1"/>
      <c r="DS3141" s="1"/>
      <c r="DT3141" s="1"/>
    </row>
    <row r="3142" spans="1:124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4"/>
      <c r="DO3142" s="1"/>
      <c r="DP3142" s="1"/>
      <c r="DQ3142" s="1"/>
      <c r="DR3142" s="1"/>
      <c r="DS3142" s="1"/>
      <c r="DT3142" s="1"/>
    </row>
    <row r="3143" spans="1:124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4"/>
      <c r="DO3143" s="1"/>
      <c r="DP3143" s="1"/>
      <c r="DQ3143" s="1"/>
      <c r="DR3143" s="1"/>
      <c r="DS3143" s="1"/>
      <c r="DT3143" s="1"/>
    </row>
    <row r="3144" spans="1:124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4"/>
      <c r="DO3144" s="1"/>
      <c r="DP3144" s="1"/>
      <c r="DQ3144" s="1"/>
      <c r="DR3144" s="1"/>
      <c r="DS3144" s="1"/>
      <c r="DT3144" s="1"/>
    </row>
    <row r="3145" spans="1:124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4"/>
      <c r="DO3145" s="1"/>
      <c r="DP3145" s="1"/>
      <c r="DQ3145" s="1"/>
      <c r="DR3145" s="1"/>
      <c r="DS3145" s="1"/>
      <c r="DT3145" s="1"/>
    </row>
    <row r="3146" spans="1:124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4"/>
      <c r="DO3146" s="1"/>
      <c r="DP3146" s="1"/>
      <c r="DQ3146" s="1"/>
      <c r="DR3146" s="1"/>
      <c r="DS3146" s="1"/>
      <c r="DT3146" s="1"/>
    </row>
    <row r="3147" spans="1:124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4"/>
      <c r="DO3147" s="1"/>
      <c r="DP3147" s="1"/>
      <c r="DQ3147" s="1"/>
      <c r="DR3147" s="1"/>
      <c r="DS3147" s="1"/>
      <c r="DT3147" s="1"/>
    </row>
    <row r="3148" spans="1:124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4"/>
      <c r="DO3148" s="1"/>
      <c r="DP3148" s="1"/>
      <c r="DQ3148" s="1"/>
      <c r="DR3148" s="1"/>
      <c r="DS3148" s="1"/>
      <c r="DT3148" s="1"/>
    </row>
    <row r="3149" spans="1:124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4"/>
      <c r="DO3149" s="1"/>
      <c r="DP3149" s="1"/>
      <c r="DQ3149" s="1"/>
      <c r="DR3149" s="1"/>
      <c r="DS3149" s="1"/>
      <c r="DT3149" s="1"/>
    </row>
    <row r="3150" spans="1:124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4"/>
      <c r="DO3150" s="1"/>
      <c r="DP3150" s="1"/>
      <c r="DQ3150" s="1"/>
      <c r="DR3150" s="1"/>
      <c r="DS3150" s="1"/>
      <c r="DT3150" s="1"/>
    </row>
    <row r="3151" spans="1:124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4"/>
      <c r="DO3151" s="1"/>
      <c r="DP3151" s="1"/>
      <c r="DQ3151" s="1"/>
      <c r="DR3151" s="1"/>
      <c r="DS3151" s="1"/>
      <c r="DT3151" s="1"/>
    </row>
    <row r="3152" spans="1:124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4"/>
      <c r="DO3152" s="1"/>
      <c r="DP3152" s="1"/>
      <c r="DQ3152" s="1"/>
      <c r="DR3152" s="1"/>
      <c r="DS3152" s="1"/>
      <c r="DT3152" s="1"/>
    </row>
    <row r="3153" spans="1:124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4"/>
      <c r="DO3153" s="1"/>
      <c r="DP3153" s="1"/>
      <c r="DQ3153" s="1"/>
      <c r="DR3153" s="1"/>
      <c r="DS3153" s="1"/>
      <c r="DT3153" s="1"/>
    </row>
    <row r="3154" spans="1:124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4"/>
      <c r="DO3154" s="1"/>
      <c r="DP3154" s="1"/>
      <c r="DQ3154" s="1"/>
      <c r="DR3154" s="1"/>
      <c r="DS3154" s="1"/>
      <c r="DT3154" s="1"/>
    </row>
    <row r="3155" spans="1:124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4"/>
      <c r="DO3155" s="1"/>
      <c r="DP3155" s="1"/>
      <c r="DQ3155" s="1"/>
      <c r="DR3155" s="1"/>
      <c r="DS3155" s="1"/>
      <c r="DT3155" s="1"/>
    </row>
    <row r="3156" spans="1:124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4"/>
      <c r="DO3156" s="1"/>
      <c r="DP3156" s="1"/>
      <c r="DQ3156" s="1"/>
      <c r="DR3156" s="1"/>
      <c r="DS3156" s="1"/>
      <c r="DT3156" s="1"/>
    </row>
    <row r="3157" spans="1:124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4"/>
      <c r="DO3157" s="1"/>
      <c r="DP3157" s="1"/>
      <c r="DQ3157" s="1"/>
      <c r="DR3157" s="1"/>
      <c r="DS3157" s="1"/>
      <c r="DT3157" s="1"/>
    </row>
    <row r="3158" spans="1:124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4"/>
      <c r="DO3158" s="1"/>
      <c r="DP3158" s="1"/>
      <c r="DQ3158" s="1"/>
      <c r="DR3158" s="1"/>
      <c r="DS3158" s="1"/>
      <c r="DT3158" s="1"/>
    </row>
    <row r="3159" spans="1:124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4"/>
      <c r="DO3159" s="1"/>
      <c r="DP3159" s="1"/>
      <c r="DQ3159" s="1"/>
      <c r="DR3159" s="1"/>
      <c r="DS3159" s="1"/>
      <c r="DT3159" s="1"/>
    </row>
    <row r="3160" spans="1:124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4"/>
      <c r="DO3160" s="1"/>
      <c r="DP3160" s="1"/>
      <c r="DQ3160" s="1"/>
      <c r="DR3160" s="1"/>
      <c r="DS3160" s="1"/>
      <c r="DT3160" s="1"/>
    </row>
    <row r="3161" spans="1:124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4"/>
      <c r="DO3161" s="1"/>
      <c r="DP3161" s="1"/>
      <c r="DQ3161" s="1"/>
      <c r="DR3161" s="1"/>
      <c r="DS3161" s="1"/>
      <c r="DT3161" s="1"/>
    </row>
    <row r="3162" spans="1:124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4"/>
      <c r="DO3162" s="1"/>
      <c r="DP3162" s="1"/>
      <c r="DQ3162" s="1"/>
      <c r="DR3162" s="1"/>
      <c r="DS3162" s="1"/>
      <c r="DT3162" s="1"/>
    </row>
    <row r="3163" spans="1:124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4"/>
      <c r="DO3163" s="1"/>
      <c r="DP3163" s="1"/>
      <c r="DQ3163" s="1"/>
      <c r="DR3163" s="1"/>
      <c r="DS3163" s="1"/>
      <c r="DT3163" s="1"/>
    </row>
    <row r="3164" spans="1:124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4"/>
      <c r="DO3164" s="1"/>
      <c r="DP3164" s="1"/>
      <c r="DQ3164" s="1"/>
      <c r="DR3164" s="1"/>
      <c r="DS3164" s="1"/>
      <c r="DT3164" s="1"/>
    </row>
    <row r="3165" spans="1:124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4"/>
      <c r="DO3165" s="1"/>
      <c r="DP3165" s="1"/>
      <c r="DQ3165" s="1"/>
      <c r="DR3165" s="1"/>
      <c r="DS3165" s="1"/>
      <c r="DT3165" s="1"/>
    </row>
    <row r="3166" spans="1:124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4"/>
      <c r="DO3166" s="1"/>
      <c r="DP3166" s="1"/>
      <c r="DQ3166" s="1"/>
      <c r="DR3166" s="1"/>
      <c r="DS3166" s="1"/>
      <c r="DT3166" s="1"/>
    </row>
    <row r="3167" spans="1:124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4"/>
      <c r="DO3167" s="1"/>
      <c r="DP3167" s="1"/>
      <c r="DQ3167" s="1"/>
      <c r="DR3167" s="1"/>
      <c r="DS3167" s="1"/>
      <c r="DT3167" s="1"/>
    </row>
    <row r="3168" spans="1:124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4"/>
      <c r="DO3168" s="1"/>
      <c r="DP3168" s="1"/>
      <c r="DQ3168" s="1"/>
      <c r="DR3168" s="1"/>
      <c r="DS3168" s="1"/>
      <c r="DT3168" s="1"/>
    </row>
    <row r="3169" spans="1:124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4"/>
      <c r="DO3169" s="1"/>
      <c r="DP3169" s="1"/>
      <c r="DQ3169" s="1"/>
      <c r="DR3169" s="1"/>
      <c r="DS3169" s="1"/>
      <c r="DT3169" s="1"/>
    </row>
    <row r="3170" spans="1:124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4"/>
      <c r="DO3170" s="1"/>
      <c r="DP3170" s="1"/>
      <c r="DQ3170" s="1"/>
      <c r="DR3170" s="1"/>
      <c r="DS3170" s="1"/>
      <c r="DT3170" s="1"/>
    </row>
    <row r="3171" spans="1:124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4"/>
      <c r="DO3171" s="1"/>
      <c r="DP3171" s="1"/>
      <c r="DQ3171" s="1"/>
      <c r="DR3171" s="1"/>
      <c r="DS3171" s="1"/>
      <c r="DT3171" s="1"/>
    </row>
    <row r="3172" spans="1:124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4"/>
      <c r="DO3172" s="1"/>
      <c r="DP3172" s="1"/>
      <c r="DQ3172" s="1"/>
      <c r="DR3172" s="1"/>
      <c r="DS3172" s="1"/>
      <c r="DT3172" s="1"/>
    </row>
    <row r="3173" spans="1:124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4"/>
      <c r="DO3173" s="1"/>
      <c r="DP3173" s="1"/>
      <c r="DQ3173" s="1"/>
      <c r="DR3173" s="1"/>
      <c r="DS3173" s="1"/>
      <c r="DT3173" s="1"/>
    </row>
    <row r="3174" spans="1:124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4"/>
      <c r="DO3174" s="1"/>
      <c r="DP3174" s="1"/>
      <c r="DQ3174" s="1"/>
      <c r="DR3174" s="1"/>
      <c r="DS3174" s="1"/>
      <c r="DT3174" s="1"/>
    </row>
    <row r="3175" spans="1:124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4"/>
      <c r="DO3175" s="1"/>
      <c r="DP3175" s="1"/>
      <c r="DQ3175" s="1"/>
      <c r="DR3175" s="1"/>
      <c r="DS3175" s="1"/>
      <c r="DT3175" s="1"/>
    </row>
    <row r="3176" spans="1:124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4"/>
      <c r="DO3176" s="1"/>
      <c r="DP3176" s="1"/>
      <c r="DQ3176" s="1"/>
      <c r="DR3176" s="1"/>
      <c r="DS3176" s="1"/>
      <c r="DT3176" s="1"/>
    </row>
    <row r="3177" spans="1:124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4"/>
      <c r="DO3177" s="1"/>
      <c r="DP3177" s="1"/>
      <c r="DQ3177" s="1"/>
      <c r="DR3177" s="1"/>
      <c r="DS3177" s="1"/>
      <c r="DT3177" s="1"/>
    </row>
    <row r="3178" spans="1:124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4"/>
      <c r="DO3178" s="1"/>
      <c r="DP3178" s="1"/>
      <c r="DQ3178" s="1"/>
      <c r="DR3178" s="1"/>
      <c r="DS3178" s="1"/>
      <c r="DT3178" s="1"/>
    </row>
    <row r="3179" spans="1:124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4"/>
      <c r="DO3179" s="1"/>
      <c r="DP3179" s="1"/>
      <c r="DQ3179" s="1"/>
      <c r="DR3179" s="1"/>
      <c r="DS3179" s="1"/>
      <c r="DT3179" s="1"/>
    </row>
    <row r="3180" spans="1:124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4"/>
      <c r="DO3180" s="1"/>
      <c r="DP3180" s="1"/>
      <c r="DQ3180" s="1"/>
      <c r="DR3180" s="1"/>
      <c r="DS3180" s="1"/>
      <c r="DT3180" s="1"/>
    </row>
    <row r="3181" spans="1:124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4"/>
      <c r="DO3181" s="1"/>
      <c r="DP3181" s="1"/>
      <c r="DQ3181" s="1"/>
      <c r="DR3181" s="1"/>
      <c r="DS3181" s="1"/>
      <c r="DT3181" s="1"/>
    </row>
    <row r="3182" spans="1:124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4"/>
      <c r="DO3182" s="1"/>
      <c r="DP3182" s="1"/>
      <c r="DQ3182" s="1"/>
      <c r="DR3182" s="1"/>
      <c r="DS3182" s="1"/>
      <c r="DT3182" s="1"/>
    </row>
    <row r="3183" spans="1:124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4"/>
      <c r="DO3183" s="1"/>
      <c r="DP3183" s="1"/>
      <c r="DQ3183" s="1"/>
      <c r="DR3183" s="1"/>
      <c r="DS3183" s="1"/>
      <c r="DT3183" s="1"/>
    </row>
    <row r="3184" spans="1:124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4"/>
      <c r="DO3184" s="1"/>
      <c r="DP3184" s="1"/>
      <c r="DQ3184" s="1"/>
      <c r="DR3184" s="1"/>
      <c r="DS3184" s="1"/>
      <c r="DT3184" s="1"/>
    </row>
    <row r="3185" spans="1:124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4"/>
      <c r="DO3185" s="1"/>
      <c r="DP3185" s="1"/>
      <c r="DQ3185" s="1"/>
      <c r="DR3185" s="1"/>
      <c r="DS3185" s="1"/>
      <c r="DT3185" s="1"/>
    </row>
    <row r="3186" spans="1:124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4"/>
      <c r="DO3186" s="1"/>
      <c r="DP3186" s="1"/>
      <c r="DQ3186" s="1"/>
      <c r="DR3186" s="1"/>
      <c r="DS3186" s="1"/>
      <c r="DT3186" s="1"/>
    </row>
    <row r="3187" spans="1:124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4"/>
      <c r="DO3187" s="1"/>
      <c r="DP3187" s="1"/>
      <c r="DQ3187" s="1"/>
      <c r="DR3187" s="1"/>
      <c r="DS3187" s="1"/>
      <c r="DT3187" s="1"/>
    </row>
    <row r="3188" spans="1:124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4"/>
      <c r="DO3188" s="1"/>
      <c r="DP3188" s="1"/>
      <c r="DQ3188" s="1"/>
      <c r="DR3188" s="1"/>
      <c r="DS3188" s="1"/>
      <c r="DT3188" s="1"/>
    </row>
    <row r="3189" spans="1:124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4"/>
      <c r="DO3189" s="1"/>
      <c r="DP3189" s="1"/>
      <c r="DQ3189" s="1"/>
      <c r="DR3189" s="1"/>
      <c r="DS3189" s="1"/>
      <c r="DT3189" s="1"/>
    </row>
    <row r="3190" spans="1:124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4"/>
      <c r="DO3190" s="1"/>
      <c r="DP3190" s="1"/>
      <c r="DQ3190" s="1"/>
      <c r="DR3190" s="1"/>
      <c r="DS3190" s="1"/>
      <c r="DT3190" s="1"/>
    </row>
    <row r="3191" spans="1:124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4"/>
      <c r="DO3191" s="1"/>
      <c r="DP3191" s="1"/>
      <c r="DQ3191" s="1"/>
      <c r="DR3191" s="1"/>
      <c r="DS3191" s="1"/>
      <c r="DT3191" s="1"/>
    </row>
    <row r="3192" spans="1:124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4"/>
      <c r="DO3192" s="1"/>
      <c r="DP3192" s="1"/>
      <c r="DQ3192" s="1"/>
      <c r="DR3192" s="1"/>
      <c r="DS3192" s="1"/>
      <c r="DT3192" s="1"/>
    </row>
    <row r="3193" spans="1:124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4"/>
      <c r="DO3193" s="1"/>
      <c r="DP3193" s="1"/>
      <c r="DQ3193" s="1"/>
      <c r="DR3193" s="1"/>
      <c r="DS3193" s="1"/>
      <c r="DT3193" s="1"/>
    </row>
    <row r="3194" spans="1:124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4"/>
      <c r="DO3194" s="1"/>
      <c r="DP3194" s="1"/>
      <c r="DQ3194" s="1"/>
      <c r="DR3194" s="1"/>
      <c r="DS3194" s="1"/>
      <c r="DT3194" s="1"/>
    </row>
    <row r="3195" spans="1:124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4"/>
      <c r="DO3195" s="1"/>
      <c r="DP3195" s="1"/>
      <c r="DQ3195" s="1"/>
      <c r="DR3195" s="1"/>
      <c r="DS3195" s="1"/>
      <c r="DT3195" s="1"/>
    </row>
    <row r="3196" spans="1:124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4"/>
      <c r="DO3196" s="1"/>
      <c r="DP3196" s="1"/>
      <c r="DQ3196" s="1"/>
      <c r="DR3196" s="1"/>
      <c r="DS3196" s="1"/>
      <c r="DT3196" s="1"/>
    </row>
    <row r="3197" spans="1:124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4"/>
      <c r="DO3197" s="1"/>
      <c r="DP3197" s="1"/>
      <c r="DQ3197" s="1"/>
      <c r="DR3197" s="1"/>
      <c r="DS3197" s="1"/>
      <c r="DT3197" s="1"/>
    </row>
    <row r="3198" spans="1:124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4"/>
      <c r="DO3198" s="1"/>
      <c r="DP3198" s="1"/>
      <c r="DQ3198" s="1"/>
      <c r="DR3198" s="1"/>
      <c r="DS3198" s="1"/>
      <c r="DT3198" s="1"/>
    </row>
    <row r="3199" spans="1:124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4"/>
      <c r="DO3199" s="1"/>
      <c r="DP3199" s="1"/>
      <c r="DQ3199" s="1"/>
      <c r="DR3199" s="1"/>
      <c r="DS3199" s="1"/>
      <c r="DT3199" s="1"/>
    </row>
    <row r="3200" spans="1:124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4"/>
      <c r="DO3200" s="1"/>
      <c r="DP3200" s="1"/>
      <c r="DQ3200" s="1"/>
      <c r="DR3200" s="1"/>
      <c r="DS3200" s="1"/>
      <c r="DT3200" s="1"/>
    </row>
    <row r="3201" spans="1:124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4"/>
      <c r="DO3201" s="1"/>
      <c r="DP3201" s="1"/>
      <c r="DQ3201" s="1"/>
      <c r="DR3201" s="1"/>
      <c r="DS3201" s="1"/>
      <c r="DT3201" s="1"/>
    </row>
    <row r="3202" spans="1:124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4"/>
      <c r="DO3202" s="1"/>
      <c r="DP3202" s="1"/>
      <c r="DQ3202" s="1"/>
      <c r="DR3202" s="1"/>
      <c r="DS3202" s="1"/>
      <c r="DT3202" s="1"/>
    </row>
    <row r="3203" spans="1:124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4"/>
      <c r="DO3203" s="1"/>
      <c r="DP3203" s="1"/>
      <c r="DQ3203" s="1"/>
      <c r="DR3203" s="1"/>
      <c r="DS3203" s="1"/>
      <c r="DT3203" s="1"/>
    </row>
    <row r="3204" spans="1:124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4"/>
      <c r="DO3204" s="1"/>
      <c r="DP3204" s="1"/>
      <c r="DQ3204" s="1"/>
      <c r="DR3204" s="1"/>
      <c r="DS3204" s="1"/>
      <c r="DT3204" s="1"/>
    </row>
    <row r="3205" spans="1:124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4"/>
      <c r="DO3205" s="1"/>
      <c r="DP3205" s="1"/>
      <c r="DQ3205" s="1"/>
      <c r="DR3205" s="1"/>
      <c r="DS3205" s="1"/>
      <c r="DT3205" s="1"/>
    </row>
    <row r="3206" spans="1:124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4"/>
      <c r="DO3206" s="1"/>
      <c r="DP3206" s="1"/>
      <c r="DQ3206" s="1"/>
      <c r="DR3206" s="1"/>
      <c r="DS3206" s="1"/>
      <c r="DT3206" s="1"/>
    </row>
    <row r="3207" spans="1:124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4"/>
      <c r="DO3207" s="1"/>
      <c r="DP3207" s="1"/>
      <c r="DQ3207" s="1"/>
      <c r="DR3207" s="1"/>
      <c r="DS3207" s="1"/>
      <c r="DT3207" s="1"/>
    </row>
    <row r="3208" spans="1:124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4"/>
      <c r="DO3208" s="1"/>
      <c r="DP3208" s="1"/>
      <c r="DQ3208" s="1"/>
      <c r="DR3208" s="1"/>
      <c r="DS3208" s="1"/>
      <c r="DT3208" s="1"/>
    </row>
    <row r="3209" spans="1:124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4"/>
      <c r="DO3209" s="1"/>
      <c r="DP3209" s="1"/>
      <c r="DQ3209" s="1"/>
      <c r="DR3209" s="1"/>
      <c r="DS3209" s="1"/>
      <c r="DT3209" s="1"/>
    </row>
    <row r="3210" spans="1:124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4"/>
      <c r="DO3210" s="1"/>
      <c r="DP3210" s="1"/>
      <c r="DQ3210" s="1"/>
      <c r="DR3210" s="1"/>
      <c r="DS3210" s="1"/>
      <c r="DT3210" s="1"/>
    </row>
    <row r="3211" spans="1:124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4"/>
      <c r="DO3211" s="1"/>
      <c r="DP3211" s="1"/>
      <c r="DQ3211" s="1"/>
      <c r="DR3211" s="1"/>
      <c r="DS3211" s="1"/>
      <c r="DT3211" s="1"/>
    </row>
    <row r="3212" spans="1:124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4"/>
      <c r="DO3212" s="1"/>
      <c r="DP3212" s="1"/>
      <c r="DQ3212" s="1"/>
      <c r="DR3212" s="1"/>
      <c r="DS3212" s="1"/>
      <c r="DT3212" s="1"/>
    </row>
    <row r="3213" spans="1:124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4"/>
      <c r="DO3213" s="1"/>
      <c r="DP3213" s="1"/>
      <c r="DQ3213" s="1"/>
      <c r="DR3213" s="1"/>
      <c r="DS3213" s="1"/>
      <c r="DT3213" s="1"/>
    </row>
    <row r="3214" spans="1:124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4"/>
      <c r="DO3214" s="1"/>
      <c r="DP3214" s="1"/>
      <c r="DQ3214" s="1"/>
      <c r="DR3214" s="1"/>
      <c r="DS3214" s="1"/>
      <c r="DT3214" s="1"/>
    </row>
    <row r="3215" spans="1:124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4"/>
      <c r="DO3215" s="1"/>
      <c r="DP3215" s="1"/>
      <c r="DQ3215" s="1"/>
      <c r="DR3215" s="1"/>
      <c r="DS3215" s="1"/>
      <c r="DT3215" s="1"/>
    </row>
    <row r="3216" spans="1:124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4"/>
      <c r="DO3216" s="1"/>
      <c r="DP3216" s="1"/>
      <c r="DQ3216" s="1"/>
      <c r="DR3216" s="1"/>
      <c r="DS3216" s="1"/>
      <c r="DT3216" s="1"/>
    </row>
    <row r="3217" spans="1:124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4"/>
      <c r="DO3217" s="1"/>
      <c r="DP3217" s="1"/>
      <c r="DQ3217" s="1"/>
      <c r="DR3217" s="1"/>
      <c r="DS3217" s="1"/>
      <c r="DT3217" s="1"/>
    </row>
    <row r="3218" spans="1:124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4"/>
      <c r="DO3218" s="1"/>
      <c r="DP3218" s="1"/>
      <c r="DQ3218" s="1"/>
      <c r="DR3218" s="1"/>
      <c r="DS3218" s="1"/>
      <c r="DT3218" s="1"/>
    </row>
    <row r="3219" spans="1:124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4"/>
      <c r="DO3219" s="1"/>
      <c r="DP3219" s="1"/>
      <c r="DQ3219" s="1"/>
      <c r="DR3219" s="1"/>
      <c r="DS3219" s="1"/>
      <c r="DT3219" s="1"/>
    </row>
    <row r="3220" spans="1:124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4"/>
      <c r="DO3220" s="1"/>
      <c r="DP3220" s="1"/>
      <c r="DQ3220" s="1"/>
      <c r="DR3220" s="1"/>
      <c r="DS3220" s="1"/>
      <c r="DT3220" s="1"/>
    </row>
    <row r="3221" spans="1:124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4"/>
      <c r="DO3221" s="1"/>
      <c r="DP3221" s="1"/>
      <c r="DQ3221" s="1"/>
      <c r="DR3221" s="1"/>
      <c r="DS3221" s="1"/>
      <c r="DT3221" s="1"/>
    </row>
    <row r="3222" spans="1:124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4"/>
      <c r="DO3222" s="1"/>
      <c r="DP3222" s="1"/>
      <c r="DQ3222" s="1"/>
      <c r="DR3222" s="1"/>
      <c r="DS3222" s="1"/>
      <c r="DT3222" s="1"/>
    </row>
    <row r="3223" spans="1:124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4"/>
      <c r="DO3223" s="1"/>
      <c r="DP3223" s="1"/>
      <c r="DQ3223" s="1"/>
      <c r="DR3223" s="1"/>
      <c r="DS3223" s="1"/>
      <c r="DT3223" s="1"/>
    </row>
    <row r="3224" spans="1:124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4"/>
      <c r="DO3224" s="1"/>
      <c r="DP3224" s="1"/>
      <c r="DQ3224" s="1"/>
      <c r="DR3224" s="1"/>
      <c r="DS3224" s="1"/>
      <c r="DT3224" s="1"/>
    </row>
    <row r="3225" spans="1:124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4"/>
      <c r="DO3225" s="1"/>
      <c r="DP3225" s="1"/>
      <c r="DQ3225" s="1"/>
      <c r="DR3225" s="1"/>
      <c r="DS3225" s="1"/>
      <c r="DT3225" s="1"/>
    </row>
    <row r="3226" spans="1:124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4"/>
      <c r="DO3226" s="1"/>
      <c r="DP3226" s="1"/>
      <c r="DQ3226" s="1"/>
      <c r="DR3226" s="1"/>
      <c r="DS3226" s="1"/>
      <c r="DT3226" s="1"/>
    </row>
    <row r="3227" spans="1:124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4"/>
      <c r="DO3227" s="1"/>
      <c r="DP3227" s="1"/>
      <c r="DQ3227" s="1"/>
      <c r="DR3227" s="1"/>
      <c r="DS3227" s="1"/>
      <c r="DT3227" s="1"/>
    </row>
    <row r="3228" spans="1:124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4"/>
      <c r="DO3228" s="1"/>
      <c r="DP3228" s="1"/>
      <c r="DQ3228" s="1"/>
      <c r="DR3228" s="1"/>
      <c r="DS3228" s="1"/>
      <c r="DT3228" s="1"/>
    </row>
    <row r="3229" spans="1:124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4"/>
      <c r="DO3229" s="1"/>
      <c r="DP3229" s="1"/>
      <c r="DQ3229" s="1"/>
      <c r="DR3229" s="1"/>
      <c r="DS3229" s="1"/>
      <c r="DT3229" s="1"/>
    </row>
    <row r="3230" spans="1:124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4"/>
      <c r="DO3230" s="1"/>
      <c r="DP3230" s="1"/>
      <c r="DQ3230" s="1"/>
      <c r="DR3230" s="1"/>
      <c r="DS3230" s="1"/>
      <c r="DT3230" s="1"/>
    </row>
    <row r="3231" spans="1:124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4"/>
      <c r="DO3231" s="1"/>
      <c r="DP3231" s="1"/>
      <c r="DQ3231" s="1"/>
      <c r="DR3231" s="1"/>
      <c r="DS3231" s="1"/>
      <c r="DT3231" s="1"/>
    </row>
    <row r="3232" spans="1:124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4"/>
      <c r="DO3232" s="1"/>
      <c r="DP3232" s="1"/>
      <c r="DQ3232" s="1"/>
      <c r="DR3232" s="1"/>
      <c r="DS3232" s="1"/>
      <c r="DT3232" s="1"/>
    </row>
    <row r="3233" spans="1:124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4"/>
      <c r="DO3233" s="1"/>
      <c r="DP3233" s="1"/>
      <c r="DQ3233" s="1"/>
      <c r="DR3233" s="1"/>
      <c r="DS3233" s="1"/>
      <c r="DT3233" s="1"/>
    </row>
    <row r="3234" spans="1:124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4"/>
      <c r="DO3234" s="1"/>
      <c r="DP3234" s="1"/>
      <c r="DQ3234" s="1"/>
      <c r="DR3234" s="1"/>
      <c r="DS3234" s="1"/>
      <c r="DT3234" s="1"/>
    </row>
    <row r="3235" spans="1:124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4"/>
      <c r="DO3235" s="1"/>
      <c r="DP3235" s="1"/>
      <c r="DQ3235" s="1"/>
      <c r="DR3235" s="1"/>
      <c r="DS3235" s="1"/>
      <c r="DT3235" s="1"/>
    </row>
    <row r="3236" spans="1:124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4"/>
      <c r="DO3236" s="1"/>
      <c r="DP3236" s="1"/>
      <c r="DQ3236" s="1"/>
      <c r="DR3236" s="1"/>
      <c r="DS3236" s="1"/>
      <c r="DT3236" s="1"/>
    </row>
    <row r="3237" spans="1:124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4"/>
      <c r="DO3237" s="1"/>
      <c r="DP3237" s="1"/>
      <c r="DQ3237" s="1"/>
      <c r="DR3237" s="1"/>
      <c r="DS3237" s="1"/>
      <c r="DT3237" s="1"/>
    </row>
    <row r="3238" spans="1:124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4"/>
      <c r="DO3238" s="1"/>
      <c r="DP3238" s="1"/>
      <c r="DQ3238" s="1"/>
      <c r="DR3238" s="1"/>
      <c r="DS3238" s="1"/>
      <c r="DT3238" s="1"/>
    </row>
    <row r="3239" spans="1:124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4"/>
      <c r="DO3239" s="1"/>
      <c r="DP3239" s="1"/>
      <c r="DQ3239" s="1"/>
      <c r="DR3239" s="1"/>
      <c r="DS3239" s="1"/>
      <c r="DT3239" s="1"/>
    </row>
    <row r="3240" spans="1:124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4"/>
      <c r="DO3240" s="1"/>
      <c r="DP3240" s="1"/>
      <c r="DQ3240" s="1"/>
      <c r="DR3240" s="1"/>
      <c r="DS3240" s="1"/>
      <c r="DT3240" s="1"/>
    </row>
    <row r="3241" spans="1:124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4"/>
      <c r="DO3241" s="1"/>
      <c r="DP3241" s="1"/>
      <c r="DQ3241" s="1"/>
      <c r="DR3241" s="1"/>
      <c r="DS3241" s="1"/>
      <c r="DT3241" s="1"/>
    </row>
    <row r="3242" spans="1:124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4"/>
      <c r="DO3242" s="1"/>
      <c r="DP3242" s="1"/>
      <c r="DQ3242" s="1"/>
      <c r="DR3242" s="1"/>
      <c r="DS3242" s="1"/>
      <c r="DT3242" s="1"/>
    </row>
    <row r="3243" spans="1:124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4"/>
      <c r="DO3243" s="1"/>
      <c r="DP3243" s="1"/>
      <c r="DQ3243" s="1"/>
      <c r="DR3243" s="1"/>
      <c r="DS3243" s="1"/>
      <c r="DT3243" s="1"/>
    </row>
    <row r="3244" spans="1:124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4"/>
      <c r="DO3244" s="1"/>
      <c r="DP3244" s="1"/>
      <c r="DQ3244" s="1"/>
      <c r="DR3244" s="1"/>
      <c r="DS3244" s="1"/>
      <c r="DT3244" s="1"/>
    </row>
    <row r="3245" spans="1:124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4"/>
      <c r="DO3245" s="1"/>
      <c r="DP3245" s="1"/>
      <c r="DQ3245" s="1"/>
      <c r="DR3245" s="1"/>
      <c r="DS3245" s="1"/>
      <c r="DT3245" s="1"/>
    </row>
    <row r="3246" spans="1:124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4"/>
      <c r="DO3246" s="1"/>
      <c r="DP3246" s="1"/>
      <c r="DQ3246" s="1"/>
      <c r="DR3246" s="1"/>
      <c r="DS3246" s="1"/>
      <c r="DT3246" s="1"/>
    </row>
    <row r="3247" spans="1:124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4"/>
      <c r="DO3247" s="1"/>
      <c r="DP3247" s="1"/>
      <c r="DQ3247" s="1"/>
      <c r="DR3247" s="1"/>
      <c r="DS3247" s="1"/>
      <c r="DT3247" s="1"/>
    </row>
    <row r="3248" spans="1:124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4"/>
      <c r="DO3248" s="1"/>
      <c r="DP3248" s="1"/>
      <c r="DQ3248" s="1"/>
      <c r="DR3248" s="1"/>
      <c r="DS3248" s="1"/>
      <c r="DT3248" s="1"/>
    </row>
    <row r="3249" spans="1:124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4"/>
      <c r="DO3249" s="1"/>
      <c r="DP3249" s="1"/>
      <c r="DQ3249" s="1"/>
      <c r="DR3249" s="1"/>
      <c r="DS3249" s="1"/>
      <c r="DT3249" s="1"/>
    </row>
    <row r="3250" spans="1:124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4"/>
      <c r="DO3250" s="1"/>
      <c r="DP3250" s="1"/>
      <c r="DQ3250" s="1"/>
      <c r="DR3250" s="1"/>
      <c r="DS3250" s="1"/>
      <c r="DT3250" s="1"/>
    </row>
    <row r="3251" spans="1:124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4"/>
      <c r="DO3251" s="1"/>
      <c r="DP3251" s="1"/>
      <c r="DQ3251" s="1"/>
      <c r="DR3251" s="1"/>
      <c r="DS3251" s="1"/>
      <c r="DT3251" s="1"/>
    </row>
    <row r="3252" spans="1:124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4"/>
      <c r="DO3252" s="1"/>
      <c r="DP3252" s="1"/>
      <c r="DQ3252" s="1"/>
      <c r="DR3252" s="1"/>
      <c r="DS3252" s="1"/>
      <c r="DT3252" s="1"/>
    </row>
    <row r="3253" spans="1:124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4"/>
      <c r="DO3253" s="1"/>
      <c r="DP3253" s="1"/>
      <c r="DQ3253" s="1"/>
      <c r="DR3253" s="1"/>
      <c r="DS3253" s="1"/>
      <c r="DT3253" s="1"/>
    </row>
    <row r="3254" spans="1:124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4"/>
      <c r="DO3254" s="1"/>
      <c r="DP3254" s="1"/>
      <c r="DQ3254" s="1"/>
      <c r="DR3254" s="1"/>
      <c r="DS3254" s="1"/>
      <c r="DT3254" s="1"/>
    </row>
    <row r="3255" spans="1:124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4"/>
      <c r="DO3255" s="1"/>
      <c r="DP3255" s="1"/>
      <c r="DQ3255" s="1"/>
      <c r="DR3255" s="1"/>
      <c r="DS3255" s="1"/>
      <c r="DT3255" s="1"/>
    </row>
    <row r="3256" spans="1:124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4"/>
      <c r="DO3256" s="1"/>
      <c r="DP3256" s="1"/>
      <c r="DQ3256" s="1"/>
      <c r="DR3256" s="1"/>
      <c r="DS3256" s="1"/>
      <c r="DT3256" s="1"/>
    </row>
    <row r="3257" spans="1:124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4"/>
      <c r="DO3257" s="1"/>
      <c r="DP3257" s="1"/>
      <c r="DQ3257" s="1"/>
      <c r="DR3257" s="1"/>
      <c r="DS3257" s="1"/>
      <c r="DT3257" s="1"/>
    </row>
    <row r="3258" spans="1:124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4"/>
      <c r="DO3258" s="1"/>
      <c r="DP3258" s="1"/>
      <c r="DQ3258" s="1"/>
      <c r="DR3258" s="1"/>
      <c r="DS3258" s="1"/>
      <c r="DT3258" s="1"/>
    </row>
    <row r="3259" spans="1:124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4"/>
      <c r="DO3259" s="1"/>
      <c r="DP3259" s="1"/>
      <c r="DQ3259" s="1"/>
      <c r="DR3259" s="1"/>
      <c r="DS3259" s="1"/>
      <c r="DT3259" s="1"/>
    </row>
    <row r="3260" spans="1:124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4"/>
      <c r="DO3260" s="1"/>
      <c r="DP3260" s="1"/>
      <c r="DQ3260" s="1"/>
      <c r="DR3260" s="1"/>
      <c r="DS3260" s="1"/>
      <c r="DT3260" s="1"/>
    </row>
    <row r="3261" spans="1:124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4"/>
      <c r="DO3261" s="1"/>
      <c r="DP3261" s="1"/>
      <c r="DQ3261" s="1"/>
      <c r="DR3261" s="1"/>
      <c r="DS3261" s="1"/>
      <c r="DT3261" s="1"/>
    </row>
    <row r="3262" spans="1:124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4"/>
      <c r="DO3262" s="1"/>
      <c r="DP3262" s="1"/>
      <c r="DQ3262" s="1"/>
      <c r="DR3262" s="1"/>
      <c r="DS3262" s="1"/>
      <c r="DT3262" s="1"/>
    </row>
    <row r="3263" spans="1:124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4"/>
      <c r="DO3263" s="1"/>
      <c r="DP3263" s="1"/>
      <c r="DQ3263" s="1"/>
      <c r="DR3263" s="1"/>
      <c r="DS3263" s="1"/>
      <c r="DT3263" s="1"/>
    </row>
    <row r="3264" spans="1:124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4"/>
      <c r="DO3264" s="1"/>
      <c r="DP3264" s="1"/>
      <c r="DQ3264" s="1"/>
      <c r="DR3264" s="1"/>
      <c r="DS3264" s="1"/>
      <c r="DT3264" s="1"/>
    </row>
    <row r="3265" spans="1:124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4"/>
      <c r="DO3265" s="1"/>
      <c r="DP3265" s="1"/>
      <c r="DQ3265" s="1"/>
      <c r="DR3265" s="1"/>
      <c r="DS3265" s="1"/>
      <c r="DT3265" s="1"/>
    </row>
    <row r="3266" spans="1:124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4"/>
      <c r="DO3266" s="1"/>
      <c r="DP3266" s="1"/>
      <c r="DQ3266" s="1"/>
      <c r="DR3266" s="1"/>
      <c r="DS3266" s="1"/>
      <c r="DT3266" s="1"/>
    </row>
    <row r="3267" spans="1:124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4"/>
      <c r="DO3267" s="1"/>
      <c r="DP3267" s="1"/>
      <c r="DQ3267" s="1"/>
      <c r="DR3267" s="1"/>
      <c r="DS3267" s="1"/>
      <c r="DT3267" s="1"/>
    </row>
    <row r="3268" spans="1:124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4"/>
      <c r="DO3268" s="1"/>
      <c r="DP3268" s="1"/>
      <c r="DQ3268" s="1"/>
      <c r="DR3268" s="1"/>
      <c r="DS3268" s="1"/>
      <c r="DT3268" s="1"/>
    </row>
    <row r="3269" spans="1:124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4"/>
      <c r="DO3269" s="1"/>
      <c r="DP3269" s="1"/>
      <c r="DQ3269" s="1"/>
      <c r="DR3269" s="1"/>
      <c r="DS3269" s="1"/>
      <c r="DT3269" s="1"/>
    </row>
    <row r="3270" spans="1:124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4"/>
      <c r="DO3270" s="1"/>
      <c r="DP3270" s="1"/>
      <c r="DQ3270" s="1"/>
      <c r="DR3270" s="1"/>
      <c r="DS3270" s="1"/>
      <c r="DT3270" s="1"/>
    </row>
    <row r="3271" spans="1:124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4"/>
      <c r="DO3271" s="1"/>
      <c r="DP3271" s="1"/>
      <c r="DQ3271" s="1"/>
      <c r="DR3271" s="1"/>
      <c r="DS3271" s="1"/>
      <c r="DT3271" s="1"/>
    </row>
    <row r="3272" spans="1:124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4"/>
      <c r="DO3272" s="1"/>
      <c r="DP3272" s="1"/>
      <c r="DQ3272" s="1"/>
      <c r="DR3272" s="1"/>
      <c r="DS3272" s="1"/>
      <c r="DT3272" s="1"/>
    </row>
    <row r="3273" spans="1:124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4"/>
      <c r="DO3273" s="1"/>
      <c r="DP3273" s="1"/>
      <c r="DQ3273" s="1"/>
      <c r="DR3273" s="1"/>
      <c r="DS3273" s="1"/>
      <c r="DT3273" s="1"/>
    </row>
    <row r="3274" spans="1:124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4"/>
      <c r="DO3274" s="1"/>
      <c r="DP3274" s="1"/>
      <c r="DQ3274" s="1"/>
      <c r="DR3274" s="1"/>
      <c r="DS3274" s="1"/>
      <c r="DT3274" s="1"/>
    </row>
    <row r="3275" spans="1:124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4"/>
      <c r="DO3275" s="1"/>
      <c r="DP3275" s="1"/>
      <c r="DQ3275" s="1"/>
      <c r="DR3275" s="1"/>
      <c r="DS3275" s="1"/>
      <c r="DT3275" s="1"/>
    </row>
    <row r="3276" spans="1:124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4"/>
      <c r="DO3276" s="1"/>
      <c r="DP3276" s="1"/>
      <c r="DQ3276" s="1"/>
      <c r="DR3276" s="1"/>
      <c r="DS3276" s="1"/>
      <c r="DT3276" s="1"/>
    </row>
    <row r="3277" spans="1:124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4"/>
      <c r="DO3277" s="1"/>
      <c r="DP3277" s="1"/>
      <c r="DQ3277" s="1"/>
      <c r="DR3277" s="1"/>
      <c r="DS3277" s="1"/>
      <c r="DT3277" s="1"/>
    </row>
    <row r="3278" spans="1:124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4"/>
      <c r="DO3278" s="1"/>
      <c r="DP3278" s="1"/>
      <c r="DQ3278" s="1"/>
      <c r="DR3278" s="1"/>
      <c r="DS3278" s="1"/>
      <c r="DT3278" s="1"/>
    </row>
    <row r="3279" spans="1:124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4"/>
      <c r="DO3279" s="1"/>
      <c r="DP3279" s="1"/>
      <c r="DQ3279" s="1"/>
      <c r="DR3279" s="1"/>
      <c r="DS3279" s="1"/>
      <c r="DT3279" s="1"/>
    </row>
    <row r="3280" spans="1:124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4"/>
      <c r="DO3280" s="1"/>
      <c r="DP3280" s="1"/>
      <c r="DQ3280" s="1"/>
      <c r="DR3280" s="1"/>
      <c r="DS3280" s="1"/>
      <c r="DT3280" s="1"/>
    </row>
    <row r="3281" spans="1:124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4"/>
      <c r="DO3281" s="1"/>
      <c r="DP3281" s="1"/>
      <c r="DQ3281" s="1"/>
      <c r="DR3281" s="1"/>
      <c r="DS3281" s="1"/>
      <c r="DT3281" s="1"/>
    </row>
    <row r="3282" spans="1:124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4"/>
      <c r="DO3282" s="1"/>
      <c r="DP3282" s="1"/>
      <c r="DQ3282" s="1"/>
      <c r="DR3282" s="1"/>
      <c r="DS3282" s="1"/>
      <c r="DT3282" s="1"/>
    </row>
    <row r="3283" spans="1:124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4"/>
      <c r="DO3283" s="1"/>
      <c r="DP3283" s="1"/>
      <c r="DQ3283" s="1"/>
      <c r="DR3283" s="1"/>
      <c r="DS3283" s="1"/>
      <c r="DT3283" s="1"/>
    </row>
    <row r="3284" spans="1:124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4"/>
      <c r="DO3284" s="1"/>
      <c r="DP3284" s="1"/>
      <c r="DQ3284" s="1"/>
      <c r="DR3284" s="1"/>
      <c r="DS3284" s="1"/>
      <c r="DT3284" s="1"/>
    </row>
    <row r="3285" spans="1:124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4"/>
      <c r="DO3285" s="1"/>
      <c r="DP3285" s="1"/>
      <c r="DQ3285" s="1"/>
      <c r="DR3285" s="1"/>
      <c r="DS3285" s="1"/>
      <c r="DT3285" s="1"/>
    </row>
    <row r="3286" spans="1:124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4"/>
      <c r="DO3286" s="1"/>
      <c r="DP3286" s="1"/>
      <c r="DQ3286" s="1"/>
      <c r="DR3286" s="1"/>
      <c r="DS3286" s="1"/>
      <c r="DT3286" s="1"/>
    </row>
    <row r="3287" spans="1:124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4"/>
      <c r="DO3287" s="1"/>
      <c r="DP3287" s="1"/>
      <c r="DQ3287" s="1"/>
      <c r="DR3287" s="1"/>
      <c r="DS3287" s="1"/>
      <c r="DT3287" s="1"/>
    </row>
    <row r="3288" spans="1:124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4"/>
      <c r="DO3288" s="1"/>
      <c r="DP3288" s="1"/>
      <c r="DQ3288" s="1"/>
      <c r="DR3288" s="1"/>
      <c r="DS3288" s="1"/>
      <c r="DT3288" s="1"/>
    </row>
    <row r="3289" spans="1:124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4"/>
      <c r="DO3289" s="1"/>
      <c r="DP3289" s="1"/>
      <c r="DQ3289" s="1"/>
      <c r="DR3289" s="1"/>
      <c r="DS3289" s="1"/>
      <c r="DT3289" s="1"/>
    </row>
    <row r="3290" spans="1:124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4"/>
      <c r="DO3290" s="1"/>
      <c r="DP3290" s="1"/>
      <c r="DQ3290" s="1"/>
      <c r="DR3290" s="1"/>
      <c r="DS3290" s="1"/>
      <c r="DT3290" s="1"/>
    </row>
    <row r="3291" spans="1:124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4"/>
      <c r="DO3291" s="1"/>
      <c r="DP3291" s="1"/>
      <c r="DQ3291" s="1"/>
      <c r="DR3291" s="1"/>
      <c r="DS3291" s="1"/>
      <c r="DT3291" s="1"/>
    </row>
    <row r="3292" spans="1:124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4"/>
      <c r="DO3292" s="1"/>
      <c r="DP3292" s="1"/>
      <c r="DQ3292" s="1"/>
      <c r="DR3292" s="1"/>
      <c r="DS3292" s="1"/>
      <c r="DT3292" s="1"/>
    </row>
    <row r="3293" spans="1:124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4"/>
      <c r="DO3293" s="1"/>
      <c r="DP3293" s="1"/>
      <c r="DQ3293" s="1"/>
      <c r="DR3293" s="1"/>
      <c r="DS3293" s="1"/>
      <c r="DT3293" s="1"/>
    </row>
    <row r="3294" spans="1:124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4"/>
      <c r="DO3294" s="1"/>
      <c r="DP3294" s="1"/>
      <c r="DQ3294" s="1"/>
      <c r="DR3294" s="1"/>
      <c r="DS3294" s="1"/>
      <c r="DT3294" s="1"/>
    </row>
    <row r="3295" spans="1:124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4"/>
      <c r="DO3295" s="1"/>
      <c r="DP3295" s="1"/>
      <c r="DQ3295" s="1"/>
      <c r="DR3295" s="1"/>
      <c r="DS3295" s="1"/>
      <c r="DT3295" s="1"/>
    </row>
    <row r="3296" spans="1:124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4"/>
      <c r="DO3296" s="1"/>
      <c r="DP3296" s="1"/>
      <c r="DQ3296" s="1"/>
      <c r="DR3296" s="1"/>
      <c r="DS3296" s="1"/>
      <c r="DT3296" s="1"/>
    </row>
    <row r="3297" spans="1:124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4"/>
      <c r="DO3297" s="1"/>
      <c r="DP3297" s="1"/>
      <c r="DQ3297" s="1"/>
      <c r="DR3297" s="1"/>
      <c r="DS3297" s="1"/>
      <c r="DT3297" s="1"/>
    </row>
    <row r="3298" spans="1:124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4"/>
      <c r="DO3298" s="1"/>
      <c r="DP3298" s="1"/>
      <c r="DQ3298" s="1"/>
      <c r="DR3298" s="1"/>
      <c r="DS3298" s="1"/>
      <c r="DT3298" s="1"/>
    </row>
    <row r="3299" spans="1:124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4"/>
      <c r="DO3299" s="1"/>
      <c r="DP3299" s="1"/>
      <c r="DQ3299" s="1"/>
      <c r="DR3299" s="1"/>
      <c r="DS3299" s="1"/>
      <c r="DT3299" s="1"/>
    </row>
    <row r="3300" spans="1:124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4"/>
      <c r="DO3300" s="1"/>
      <c r="DP3300" s="1"/>
      <c r="DQ3300" s="1"/>
      <c r="DR3300" s="1"/>
      <c r="DS3300" s="1"/>
      <c r="DT3300" s="1"/>
    </row>
    <row r="3301" spans="1:124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4"/>
      <c r="DO3301" s="1"/>
      <c r="DP3301" s="1"/>
      <c r="DQ3301" s="1"/>
      <c r="DR3301" s="1"/>
      <c r="DS3301" s="1"/>
      <c r="DT3301" s="1"/>
    </row>
    <row r="3302" spans="1:124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4"/>
      <c r="DO3302" s="1"/>
      <c r="DP3302" s="1"/>
      <c r="DQ3302" s="1"/>
      <c r="DR3302" s="1"/>
      <c r="DS3302" s="1"/>
      <c r="DT3302" s="1"/>
    </row>
    <row r="3303" spans="1:124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4"/>
      <c r="DO3303" s="1"/>
      <c r="DP3303" s="1"/>
      <c r="DQ3303" s="1"/>
      <c r="DR3303" s="1"/>
      <c r="DS3303" s="1"/>
      <c r="DT3303" s="1"/>
    </row>
    <row r="3304" spans="1:124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4"/>
      <c r="DO3304" s="1"/>
      <c r="DP3304" s="1"/>
      <c r="DQ3304" s="1"/>
      <c r="DR3304" s="1"/>
      <c r="DS3304" s="1"/>
      <c r="DT3304" s="1"/>
    </row>
    <row r="3305" spans="1:124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4"/>
      <c r="DO3305" s="1"/>
      <c r="DP3305" s="1"/>
      <c r="DQ3305" s="1"/>
      <c r="DR3305" s="1"/>
      <c r="DS3305" s="1"/>
      <c r="DT3305" s="1"/>
    </row>
    <row r="3306" spans="1:124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4"/>
      <c r="DO3306" s="1"/>
      <c r="DP3306" s="1"/>
      <c r="DQ3306" s="1"/>
      <c r="DR3306" s="1"/>
      <c r="DS3306" s="1"/>
      <c r="DT3306" s="1"/>
    </row>
    <row r="3307" spans="1:124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4"/>
      <c r="DO3307" s="1"/>
      <c r="DP3307" s="1"/>
      <c r="DQ3307" s="1"/>
      <c r="DR3307" s="1"/>
      <c r="DS3307" s="1"/>
      <c r="DT3307" s="1"/>
    </row>
    <row r="3308" spans="1:124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4"/>
      <c r="DO3308" s="1"/>
      <c r="DP3308" s="1"/>
      <c r="DQ3308" s="1"/>
      <c r="DR3308" s="1"/>
      <c r="DS3308" s="1"/>
      <c r="DT3308" s="1"/>
    </row>
    <row r="3309" spans="1:124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4"/>
      <c r="DO3309" s="1"/>
      <c r="DP3309" s="1"/>
      <c r="DQ3309" s="1"/>
      <c r="DR3309" s="1"/>
      <c r="DS3309" s="1"/>
      <c r="DT3309" s="1"/>
    </row>
    <row r="3310" spans="1:124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4"/>
      <c r="DO3310" s="1"/>
      <c r="DP3310" s="1"/>
      <c r="DQ3310" s="1"/>
      <c r="DR3310" s="1"/>
      <c r="DS3310" s="1"/>
      <c r="DT3310" s="1"/>
    </row>
    <row r="3311" spans="1:124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4"/>
      <c r="DO3311" s="1"/>
      <c r="DP3311" s="1"/>
      <c r="DQ3311" s="1"/>
      <c r="DR3311" s="1"/>
      <c r="DS3311" s="1"/>
      <c r="DT3311" s="1"/>
    </row>
    <row r="3312" spans="1:124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4"/>
      <c r="DO3312" s="1"/>
      <c r="DP3312" s="1"/>
      <c r="DQ3312" s="1"/>
      <c r="DR3312" s="1"/>
      <c r="DS3312" s="1"/>
      <c r="DT3312" s="1"/>
    </row>
    <row r="3313" spans="1:124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4"/>
      <c r="DO3313" s="1"/>
      <c r="DP3313" s="1"/>
      <c r="DQ3313" s="1"/>
      <c r="DR3313" s="1"/>
      <c r="DS3313" s="1"/>
      <c r="DT3313" s="1"/>
    </row>
    <row r="3314" spans="1:124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4"/>
      <c r="DO3314" s="1"/>
      <c r="DP3314" s="1"/>
      <c r="DQ3314" s="1"/>
      <c r="DR3314" s="1"/>
      <c r="DS3314" s="1"/>
      <c r="DT3314" s="1"/>
    </row>
    <row r="3315" spans="1:124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4"/>
      <c r="DO3315" s="1"/>
      <c r="DP3315" s="1"/>
      <c r="DQ3315" s="1"/>
      <c r="DR3315" s="1"/>
      <c r="DS3315" s="1"/>
      <c r="DT3315" s="1"/>
    </row>
    <row r="3316" spans="1:124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4"/>
      <c r="DO3316" s="1"/>
      <c r="DP3316" s="1"/>
      <c r="DQ3316" s="1"/>
      <c r="DR3316" s="1"/>
      <c r="DS3316" s="1"/>
      <c r="DT3316" s="1"/>
    </row>
    <row r="3317" spans="1:124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4"/>
      <c r="DO3317" s="1"/>
      <c r="DP3317" s="1"/>
      <c r="DQ3317" s="1"/>
      <c r="DR3317" s="1"/>
      <c r="DS3317" s="1"/>
      <c r="DT3317" s="1"/>
    </row>
    <row r="3318" spans="1:124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4"/>
      <c r="DO3318" s="1"/>
      <c r="DP3318" s="1"/>
      <c r="DQ3318" s="1"/>
      <c r="DR3318" s="1"/>
      <c r="DS3318" s="1"/>
      <c r="DT3318" s="1"/>
    </row>
    <row r="3319" spans="1:124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4"/>
      <c r="DO3319" s="1"/>
      <c r="DP3319" s="1"/>
      <c r="DQ3319" s="1"/>
      <c r="DR3319" s="1"/>
      <c r="DS3319" s="1"/>
      <c r="DT3319" s="1"/>
    </row>
    <row r="3320" spans="1:124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4"/>
      <c r="DO3320" s="1"/>
      <c r="DP3320" s="1"/>
      <c r="DQ3320" s="1"/>
      <c r="DR3320" s="1"/>
      <c r="DS3320" s="1"/>
      <c r="DT3320" s="1"/>
    </row>
    <row r="3321" spans="1:124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4"/>
      <c r="DO3321" s="1"/>
      <c r="DP3321" s="1"/>
      <c r="DQ3321" s="1"/>
      <c r="DR3321" s="1"/>
      <c r="DS3321" s="1"/>
      <c r="DT3321" s="1"/>
    </row>
    <row r="3322" spans="1:124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4"/>
      <c r="DO3322" s="1"/>
      <c r="DP3322" s="1"/>
      <c r="DQ3322" s="1"/>
      <c r="DR3322" s="1"/>
      <c r="DS3322" s="1"/>
      <c r="DT3322" s="1"/>
    </row>
    <row r="3323" spans="1:124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4"/>
      <c r="DO3323" s="1"/>
      <c r="DP3323" s="1"/>
      <c r="DQ3323" s="1"/>
      <c r="DR3323" s="1"/>
      <c r="DS3323" s="1"/>
      <c r="DT3323" s="1"/>
    </row>
    <row r="3324" spans="1:124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4"/>
      <c r="DO3324" s="1"/>
      <c r="DP3324" s="1"/>
      <c r="DQ3324" s="1"/>
      <c r="DR3324" s="1"/>
      <c r="DS3324" s="1"/>
      <c r="DT3324" s="1"/>
    </row>
    <row r="3325" spans="1:124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4"/>
      <c r="DO3325" s="1"/>
      <c r="DP3325" s="1"/>
      <c r="DQ3325" s="1"/>
      <c r="DR3325" s="1"/>
      <c r="DS3325" s="1"/>
      <c r="DT3325" s="1"/>
    </row>
    <row r="3326" spans="1:124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4"/>
      <c r="DO3326" s="1"/>
      <c r="DP3326" s="1"/>
      <c r="DQ3326" s="1"/>
      <c r="DR3326" s="1"/>
      <c r="DS3326" s="1"/>
      <c r="DT3326" s="1"/>
    </row>
    <row r="3327" spans="1:124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4"/>
      <c r="DO3327" s="1"/>
      <c r="DP3327" s="1"/>
      <c r="DQ3327" s="1"/>
      <c r="DR3327" s="1"/>
      <c r="DS3327" s="1"/>
      <c r="DT3327" s="1"/>
    </row>
    <row r="3328" spans="1:124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4"/>
      <c r="DO3328" s="1"/>
      <c r="DP3328" s="1"/>
      <c r="DQ3328" s="1"/>
      <c r="DR3328" s="1"/>
      <c r="DS3328" s="1"/>
      <c r="DT3328" s="1"/>
    </row>
    <row r="3329" spans="1:124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4"/>
      <c r="DO3329" s="1"/>
      <c r="DP3329" s="1"/>
      <c r="DQ3329" s="1"/>
      <c r="DR3329" s="1"/>
      <c r="DS3329" s="1"/>
      <c r="DT3329" s="1"/>
    </row>
    <row r="3330" spans="1:124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4"/>
      <c r="DO3330" s="1"/>
      <c r="DP3330" s="1"/>
      <c r="DQ3330" s="1"/>
      <c r="DR3330" s="1"/>
      <c r="DS3330" s="1"/>
      <c r="DT3330" s="1"/>
    </row>
    <row r="3331" spans="1:124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4"/>
      <c r="DO3331" s="1"/>
      <c r="DP3331" s="1"/>
      <c r="DQ3331" s="1"/>
      <c r="DR3331" s="1"/>
      <c r="DS3331" s="1"/>
      <c r="DT3331" s="1"/>
    </row>
    <row r="3332" spans="1:124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4"/>
      <c r="DO3332" s="1"/>
      <c r="DP3332" s="1"/>
      <c r="DQ3332" s="1"/>
      <c r="DR3332" s="1"/>
      <c r="DS3332" s="1"/>
      <c r="DT3332" s="1"/>
    </row>
    <row r="3333" spans="1:124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4"/>
      <c r="DO3333" s="1"/>
      <c r="DP3333" s="1"/>
      <c r="DQ3333" s="1"/>
      <c r="DR3333" s="1"/>
      <c r="DS3333" s="1"/>
      <c r="DT3333" s="1"/>
    </row>
    <row r="3334" spans="1:124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4"/>
      <c r="DO3334" s="1"/>
      <c r="DP3334" s="1"/>
      <c r="DQ3334" s="1"/>
      <c r="DR3334" s="1"/>
      <c r="DS3334" s="1"/>
      <c r="DT3334" s="1"/>
    </row>
    <row r="3335" spans="1:124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4"/>
      <c r="DO3335" s="1"/>
      <c r="DP3335" s="1"/>
      <c r="DQ3335" s="1"/>
      <c r="DR3335" s="1"/>
      <c r="DS3335" s="1"/>
      <c r="DT3335" s="1"/>
    </row>
    <row r="3336" spans="1:124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4"/>
      <c r="DO3336" s="1"/>
      <c r="DP3336" s="1"/>
      <c r="DQ3336" s="1"/>
      <c r="DR3336" s="1"/>
      <c r="DS3336" s="1"/>
      <c r="DT3336" s="1"/>
    </row>
    <row r="3337" spans="1:124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4"/>
      <c r="DO3337" s="1"/>
      <c r="DP3337" s="1"/>
      <c r="DQ3337" s="1"/>
      <c r="DR3337" s="1"/>
      <c r="DS3337" s="1"/>
      <c r="DT3337" s="1"/>
    </row>
    <row r="3338" spans="1:124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4"/>
      <c r="DO3338" s="1"/>
      <c r="DP3338" s="1"/>
      <c r="DQ3338" s="1"/>
      <c r="DR3338" s="1"/>
      <c r="DS3338" s="1"/>
      <c r="DT3338" s="1"/>
    </row>
    <row r="3339" spans="1:124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4"/>
      <c r="DO3339" s="1"/>
      <c r="DP3339" s="1"/>
      <c r="DQ3339" s="1"/>
      <c r="DR3339" s="1"/>
      <c r="DS3339" s="1"/>
      <c r="DT3339" s="1"/>
    </row>
    <row r="3340" spans="1:124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4"/>
      <c r="DO3340" s="1"/>
      <c r="DP3340" s="1"/>
      <c r="DQ3340" s="1"/>
      <c r="DR3340" s="1"/>
      <c r="DS3340" s="1"/>
      <c r="DT3340" s="1"/>
    </row>
    <row r="3341" spans="1:124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4"/>
      <c r="DO3341" s="1"/>
      <c r="DP3341" s="1"/>
      <c r="DQ3341" s="1"/>
      <c r="DR3341" s="1"/>
      <c r="DS3341" s="1"/>
      <c r="DT3341" s="1"/>
    </row>
    <row r="3342" spans="1:124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4"/>
      <c r="DO3342" s="1"/>
      <c r="DP3342" s="1"/>
      <c r="DQ3342" s="1"/>
      <c r="DR3342" s="1"/>
      <c r="DS3342" s="1"/>
      <c r="DT3342" s="1"/>
    </row>
    <row r="3343" spans="1:124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4"/>
      <c r="DO3343" s="1"/>
      <c r="DP3343" s="1"/>
      <c r="DQ3343" s="1"/>
      <c r="DR3343" s="1"/>
      <c r="DS3343" s="1"/>
      <c r="DT3343" s="1"/>
    </row>
    <row r="3344" spans="1:124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4"/>
      <c r="DO3344" s="1"/>
      <c r="DP3344" s="1"/>
      <c r="DQ3344" s="1"/>
      <c r="DR3344" s="1"/>
      <c r="DS3344" s="1"/>
      <c r="DT3344" s="1"/>
    </row>
    <row r="3345" spans="1:124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4"/>
      <c r="DO3345" s="1"/>
      <c r="DP3345" s="1"/>
      <c r="DQ3345" s="1"/>
      <c r="DR3345" s="1"/>
      <c r="DS3345" s="1"/>
      <c r="DT3345" s="1"/>
    </row>
    <row r="3346" spans="1:124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4"/>
      <c r="DO3346" s="1"/>
      <c r="DP3346" s="1"/>
      <c r="DQ3346" s="1"/>
      <c r="DR3346" s="1"/>
      <c r="DS3346" s="1"/>
      <c r="DT3346" s="1"/>
    </row>
    <row r="3347" spans="1:124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4"/>
      <c r="DO3347" s="1"/>
      <c r="DP3347" s="1"/>
      <c r="DQ3347" s="1"/>
      <c r="DR3347" s="1"/>
      <c r="DS3347" s="1"/>
      <c r="DT3347" s="1"/>
    </row>
    <row r="3348" spans="1:124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4"/>
      <c r="DO3348" s="1"/>
      <c r="DP3348" s="1"/>
      <c r="DQ3348" s="1"/>
      <c r="DR3348" s="1"/>
      <c r="DS3348" s="1"/>
      <c r="DT3348" s="1"/>
    </row>
    <row r="3349" spans="1:124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4"/>
      <c r="DO3349" s="1"/>
      <c r="DP3349" s="1"/>
      <c r="DQ3349" s="1"/>
      <c r="DR3349" s="1"/>
      <c r="DS3349" s="1"/>
      <c r="DT3349" s="1"/>
    </row>
    <row r="3350" spans="1:124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4"/>
      <c r="DO3350" s="1"/>
      <c r="DP3350" s="1"/>
      <c r="DQ3350" s="1"/>
      <c r="DR3350" s="1"/>
      <c r="DS3350" s="1"/>
      <c r="DT3350" s="1"/>
    </row>
    <row r="3351" spans="1:124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4"/>
      <c r="DO3351" s="1"/>
      <c r="DP3351" s="1"/>
      <c r="DQ3351" s="1"/>
      <c r="DR3351" s="1"/>
      <c r="DS3351" s="1"/>
      <c r="DT3351" s="1"/>
    </row>
    <row r="3352" spans="1:124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4"/>
      <c r="DO3352" s="1"/>
      <c r="DP3352" s="1"/>
      <c r="DQ3352" s="1"/>
      <c r="DR3352" s="1"/>
      <c r="DS3352" s="1"/>
      <c r="DT3352" s="1"/>
    </row>
    <row r="3353" spans="1:124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4"/>
      <c r="DO3353" s="1"/>
      <c r="DP3353" s="1"/>
      <c r="DQ3353" s="1"/>
      <c r="DR3353" s="1"/>
      <c r="DS3353" s="1"/>
      <c r="DT3353" s="1"/>
    </row>
    <row r="3354" spans="1:124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4"/>
      <c r="DO3354" s="1"/>
      <c r="DP3354" s="1"/>
      <c r="DQ3354" s="1"/>
      <c r="DR3354" s="1"/>
      <c r="DS3354" s="1"/>
      <c r="DT3354" s="1"/>
    </row>
    <row r="3355" spans="1:124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4"/>
      <c r="DO3355" s="1"/>
      <c r="DP3355" s="1"/>
      <c r="DQ3355" s="1"/>
      <c r="DR3355" s="1"/>
      <c r="DS3355" s="1"/>
      <c r="DT3355" s="1"/>
    </row>
    <row r="3356" spans="1:124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4"/>
      <c r="DO3356" s="1"/>
      <c r="DP3356" s="1"/>
      <c r="DQ3356" s="1"/>
      <c r="DR3356" s="1"/>
      <c r="DS3356" s="1"/>
      <c r="DT3356" s="1"/>
    </row>
    <row r="3357" spans="1:124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4"/>
      <c r="DO3357" s="1"/>
      <c r="DP3357" s="1"/>
      <c r="DQ3357" s="1"/>
      <c r="DR3357" s="1"/>
      <c r="DS3357" s="1"/>
      <c r="DT3357" s="1"/>
    </row>
    <row r="3358" spans="1:124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4"/>
      <c r="DO3358" s="1"/>
      <c r="DP3358" s="1"/>
      <c r="DQ3358" s="1"/>
      <c r="DR3358" s="1"/>
      <c r="DS3358" s="1"/>
      <c r="DT3358" s="1"/>
    </row>
    <row r="3359" spans="1:124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4"/>
      <c r="DO3359" s="1"/>
      <c r="DP3359" s="1"/>
      <c r="DQ3359" s="1"/>
      <c r="DR3359" s="1"/>
      <c r="DS3359" s="1"/>
      <c r="DT3359" s="1"/>
    </row>
    <row r="3360" spans="1:124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4"/>
      <c r="DO3360" s="1"/>
      <c r="DP3360" s="1"/>
      <c r="DQ3360" s="1"/>
      <c r="DR3360" s="1"/>
      <c r="DS3360" s="1"/>
      <c r="DT3360" s="1"/>
    </row>
    <row r="3361" spans="1:124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4"/>
      <c r="DO3361" s="1"/>
      <c r="DP3361" s="1"/>
      <c r="DQ3361" s="1"/>
      <c r="DR3361" s="1"/>
      <c r="DS3361" s="1"/>
      <c r="DT3361" s="1"/>
    </row>
    <row r="3362" spans="1:124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4"/>
      <c r="DO3362" s="1"/>
      <c r="DP3362" s="1"/>
      <c r="DQ3362" s="1"/>
      <c r="DR3362" s="1"/>
      <c r="DS3362" s="1"/>
      <c r="DT3362" s="1"/>
    </row>
    <row r="3363" spans="1:124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4"/>
      <c r="DO3363" s="1"/>
      <c r="DP3363" s="1"/>
      <c r="DQ3363" s="1"/>
      <c r="DR3363" s="1"/>
      <c r="DS3363" s="1"/>
      <c r="DT3363" s="1"/>
    </row>
    <row r="3364" spans="1:124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4"/>
      <c r="DO3364" s="1"/>
      <c r="DP3364" s="1"/>
      <c r="DQ3364" s="1"/>
      <c r="DR3364" s="1"/>
      <c r="DS3364" s="1"/>
      <c r="DT3364" s="1"/>
    </row>
    <row r="3365" spans="1:124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4"/>
      <c r="DO3365" s="1"/>
      <c r="DP3365" s="1"/>
      <c r="DQ3365" s="1"/>
      <c r="DR3365" s="1"/>
      <c r="DS3365" s="1"/>
      <c r="DT3365" s="1"/>
    </row>
    <row r="3366" spans="1:124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4"/>
      <c r="DO3366" s="1"/>
      <c r="DP3366" s="1"/>
      <c r="DQ3366" s="1"/>
      <c r="DR3366" s="1"/>
      <c r="DS3366" s="1"/>
      <c r="DT3366" s="1"/>
    </row>
    <row r="3367" spans="1:124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4"/>
      <c r="DO3367" s="1"/>
      <c r="DP3367" s="1"/>
      <c r="DQ3367" s="1"/>
      <c r="DR3367" s="1"/>
      <c r="DS3367" s="1"/>
      <c r="DT3367" s="1"/>
    </row>
    <row r="3368" spans="1:124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4"/>
      <c r="DO3368" s="1"/>
      <c r="DP3368" s="1"/>
      <c r="DQ3368" s="1"/>
      <c r="DR3368" s="1"/>
      <c r="DS3368" s="1"/>
      <c r="DT3368" s="1"/>
    </row>
    <row r="3369" spans="1:124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4"/>
      <c r="DO3369" s="1"/>
      <c r="DP3369" s="1"/>
      <c r="DQ3369" s="1"/>
      <c r="DR3369" s="1"/>
      <c r="DS3369" s="1"/>
      <c r="DT3369" s="1"/>
    </row>
    <row r="3370" spans="1:124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4"/>
      <c r="DO3370" s="1"/>
      <c r="DP3370" s="1"/>
      <c r="DQ3370" s="1"/>
      <c r="DR3370" s="1"/>
      <c r="DS3370" s="1"/>
      <c r="DT3370" s="1"/>
    </row>
    <row r="3371" spans="1:124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4"/>
      <c r="DO3371" s="1"/>
      <c r="DP3371" s="1"/>
      <c r="DQ3371" s="1"/>
      <c r="DR3371" s="1"/>
      <c r="DS3371" s="1"/>
      <c r="DT3371" s="1"/>
    </row>
    <row r="3372" spans="1:124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4"/>
      <c r="DO3372" s="1"/>
      <c r="DP3372" s="1"/>
      <c r="DQ3372" s="1"/>
      <c r="DR3372" s="1"/>
      <c r="DS3372" s="1"/>
      <c r="DT3372" s="1"/>
    </row>
    <row r="3373" spans="1:124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4"/>
      <c r="DO3373" s="1"/>
      <c r="DP3373" s="1"/>
      <c r="DQ3373" s="1"/>
      <c r="DR3373" s="1"/>
      <c r="DS3373" s="1"/>
      <c r="DT3373" s="1"/>
    </row>
    <row r="3374" spans="1:124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4"/>
      <c r="DO3374" s="1"/>
      <c r="DP3374" s="1"/>
      <c r="DQ3374" s="1"/>
      <c r="DR3374" s="1"/>
      <c r="DS3374" s="1"/>
      <c r="DT3374" s="1"/>
    </row>
    <row r="3375" spans="1:124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4"/>
      <c r="DO3375" s="1"/>
      <c r="DP3375" s="1"/>
      <c r="DQ3375" s="1"/>
      <c r="DR3375" s="1"/>
      <c r="DS3375" s="1"/>
      <c r="DT3375" s="1"/>
    </row>
    <row r="3376" spans="1:124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4"/>
      <c r="DO3376" s="1"/>
      <c r="DP3376" s="1"/>
      <c r="DQ3376" s="1"/>
      <c r="DR3376" s="1"/>
      <c r="DS3376" s="1"/>
      <c r="DT3376" s="1"/>
    </row>
    <row r="3377" spans="1:124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4"/>
      <c r="DO3377" s="1"/>
      <c r="DP3377" s="1"/>
      <c r="DQ3377" s="1"/>
      <c r="DR3377" s="1"/>
      <c r="DS3377" s="1"/>
      <c r="DT3377" s="1"/>
    </row>
    <row r="3378" spans="1:124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4"/>
      <c r="DO3378" s="1"/>
      <c r="DP3378" s="1"/>
      <c r="DQ3378" s="1"/>
      <c r="DR3378" s="1"/>
      <c r="DS3378" s="1"/>
      <c r="DT3378" s="1"/>
    </row>
    <row r="3379" spans="1:124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4"/>
      <c r="DO3379" s="1"/>
      <c r="DP3379" s="1"/>
      <c r="DQ3379" s="1"/>
      <c r="DR3379" s="1"/>
      <c r="DS3379" s="1"/>
      <c r="DT3379" s="1"/>
    </row>
    <row r="3380" spans="1:124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4"/>
      <c r="DO3380" s="1"/>
      <c r="DP3380" s="1"/>
      <c r="DQ3380" s="1"/>
      <c r="DR3380" s="1"/>
      <c r="DS3380" s="1"/>
      <c r="DT3380" s="1"/>
    </row>
    <row r="3381" spans="1:124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4"/>
      <c r="DO3381" s="1"/>
      <c r="DP3381" s="1"/>
      <c r="DQ3381" s="1"/>
      <c r="DR3381" s="1"/>
      <c r="DS3381" s="1"/>
      <c r="DT3381" s="1"/>
    </row>
    <row r="3382" spans="1:124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4"/>
      <c r="DO3382" s="1"/>
      <c r="DP3382" s="1"/>
      <c r="DQ3382" s="1"/>
      <c r="DR3382" s="1"/>
      <c r="DS3382" s="1"/>
      <c r="DT3382" s="1"/>
    </row>
    <row r="3383" spans="1:124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4"/>
      <c r="DO3383" s="1"/>
      <c r="DP3383" s="1"/>
      <c r="DQ3383" s="1"/>
      <c r="DR3383" s="1"/>
      <c r="DS3383" s="1"/>
      <c r="DT3383" s="1"/>
    </row>
    <row r="3384" spans="1:124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4"/>
      <c r="DO3384" s="1"/>
      <c r="DP3384" s="1"/>
      <c r="DQ3384" s="1"/>
      <c r="DR3384" s="1"/>
      <c r="DS3384" s="1"/>
      <c r="DT3384" s="1"/>
    </row>
    <row r="3385" spans="1:124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4"/>
      <c r="DO3385" s="1"/>
      <c r="DP3385" s="1"/>
      <c r="DQ3385" s="1"/>
      <c r="DR3385" s="1"/>
      <c r="DS3385" s="1"/>
      <c r="DT3385" s="1"/>
    </row>
    <row r="3386" spans="1:124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4"/>
      <c r="DO3386" s="1"/>
      <c r="DP3386" s="1"/>
      <c r="DQ3386" s="1"/>
      <c r="DR3386" s="1"/>
      <c r="DS3386" s="1"/>
      <c r="DT3386" s="1"/>
    </row>
    <row r="3387" spans="1:124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4"/>
      <c r="DO3387" s="1"/>
      <c r="DP3387" s="1"/>
      <c r="DQ3387" s="1"/>
      <c r="DR3387" s="1"/>
      <c r="DS3387" s="1"/>
      <c r="DT3387" s="1"/>
    </row>
    <row r="3388" spans="1:124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4"/>
      <c r="DO3388" s="1"/>
      <c r="DP3388" s="1"/>
      <c r="DQ3388" s="1"/>
      <c r="DR3388" s="1"/>
      <c r="DS3388" s="1"/>
      <c r="DT3388" s="1"/>
    </row>
    <row r="3389" spans="1:124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4"/>
      <c r="DO3389" s="1"/>
      <c r="DP3389" s="1"/>
      <c r="DQ3389" s="1"/>
      <c r="DR3389" s="1"/>
      <c r="DS3389" s="1"/>
      <c r="DT3389" s="1"/>
    </row>
    <row r="3390" spans="1:124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4"/>
      <c r="DO3390" s="1"/>
      <c r="DP3390" s="1"/>
      <c r="DQ3390" s="1"/>
      <c r="DR3390" s="1"/>
      <c r="DS3390" s="1"/>
      <c r="DT3390" s="1"/>
    </row>
    <row r="3391" spans="1:124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4"/>
      <c r="DO3391" s="1"/>
      <c r="DP3391" s="1"/>
      <c r="DQ3391" s="1"/>
      <c r="DR3391" s="1"/>
      <c r="DS3391" s="1"/>
      <c r="DT3391" s="1"/>
    </row>
    <row r="3392" spans="1:124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4"/>
      <c r="DO3392" s="1"/>
      <c r="DP3392" s="1"/>
      <c r="DQ3392" s="1"/>
      <c r="DR3392" s="1"/>
      <c r="DS3392" s="1"/>
      <c r="DT3392" s="1"/>
    </row>
    <row r="3393" spans="1:124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4"/>
      <c r="DO3393" s="1"/>
      <c r="DP3393" s="1"/>
      <c r="DQ3393" s="1"/>
      <c r="DR3393" s="1"/>
      <c r="DS3393" s="1"/>
      <c r="DT3393" s="1"/>
    </row>
    <row r="3394" spans="1:124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4"/>
      <c r="DO3394" s="1"/>
      <c r="DP3394" s="1"/>
      <c r="DQ3394" s="1"/>
      <c r="DR3394" s="1"/>
      <c r="DS3394" s="1"/>
      <c r="DT3394" s="1"/>
    </row>
    <row r="3395" spans="1:124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4"/>
      <c r="DO3395" s="1"/>
      <c r="DP3395" s="1"/>
      <c r="DQ3395" s="1"/>
      <c r="DR3395" s="1"/>
      <c r="DS3395" s="1"/>
      <c r="DT3395" s="1"/>
    </row>
    <row r="3396" spans="1:124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4"/>
      <c r="DO3396" s="1"/>
      <c r="DP3396" s="1"/>
      <c r="DQ3396" s="1"/>
      <c r="DR3396" s="1"/>
      <c r="DS3396" s="1"/>
      <c r="DT3396" s="1"/>
    </row>
    <row r="3397" spans="1:124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4"/>
      <c r="DO3397" s="1"/>
      <c r="DP3397" s="1"/>
      <c r="DQ3397" s="1"/>
      <c r="DR3397" s="1"/>
      <c r="DS3397" s="1"/>
      <c r="DT3397" s="1"/>
    </row>
    <row r="3398" spans="1:124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4"/>
      <c r="DO3398" s="1"/>
      <c r="DP3398" s="1"/>
      <c r="DQ3398" s="1"/>
      <c r="DR3398" s="1"/>
      <c r="DS3398" s="1"/>
      <c r="DT3398" s="1"/>
    </row>
    <row r="3399" spans="1:124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4"/>
      <c r="DO3399" s="1"/>
      <c r="DP3399" s="1"/>
      <c r="DQ3399" s="1"/>
      <c r="DR3399" s="1"/>
      <c r="DS3399" s="1"/>
      <c r="DT3399" s="1"/>
    </row>
    <row r="3400" spans="1:124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4"/>
      <c r="DO3400" s="1"/>
      <c r="DP3400" s="1"/>
      <c r="DQ3400" s="1"/>
      <c r="DR3400" s="1"/>
      <c r="DS3400" s="1"/>
      <c r="DT3400" s="1"/>
    </row>
    <row r="3401" spans="1:124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4"/>
      <c r="DO3401" s="1"/>
      <c r="DP3401" s="1"/>
      <c r="DQ3401" s="1"/>
      <c r="DR3401" s="1"/>
      <c r="DS3401" s="1"/>
      <c r="DT3401" s="1"/>
    </row>
    <row r="3402" spans="1:124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4"/>
      <c r="DO3402" s="1"/>
      <c r="DP3402" s="1"/>
      <c r="DQ3402" s="1"/>
      <c r="DR3402" s="1"/>
      <c r="DS3402" s="1"/>
      <c r="DT3402" s="1"/>
    </row>
    <row r="3403" spans="1:124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4"/>
      <c r="DO3403" s="1"/>
      <c r="DP3403" s="1"/>
      <c r="DQ3403" s="1"/>
      <c r="DR3403" s="1"/>
      <c r="DS3403" s="1"/>
      <c r="DT3403" s="1"/>
    </row>
    <row r="3404" spans="1:124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4"/>
      <c r="DO3404" s="1"/>
      <c r="DP3404" s="1"/>
      <c r="DQ3404" s="1"/>
      <c r="DR3404" s="1"/>
      <c r="DS3404" s="1"/>
      <c r="DT3404" s="1"/>
    </row>
    <row r="3405" spans="1:124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4"/>
      <c r="DO3405" s="1"/>
      <c r="DP3405" s="1"/>
      <c r="DQ3405" s="1"/>
      <c r="DR3405" s="1"/>
      <c r="DS3405" s="1"/>
      <c r="DT3405" s="1"/>
    </row>
    <row r="3406" spans="1:124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4"/>
      <c r="DO3406" s="1"/>
      <c r="DP3406" s="1"/>
      <c r="DQ3406" s="1"/>
      <c r="DR3406" s="1"/>
      <c r="DS3406" s="1"/>
      <c r="DT3406" s="1"/>
    </row>
    <row r="3407" spans="1:124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4"/>
      <c r="DO3407" s="1"/>
      <c r="DP3407" s="1"/>
      <c r="DQ3407" s="1"/>
      <c r="DR3407" s="1"/>
      <c r="DS3407" s="1"/>
      <c r="DT3407" s="1"/>
    </row>
    <row r="3408" spans="1:124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4"/>
      <c r="DO3408" s="1"/>
      <c r="DP3408" s="1"/>
      <c r="DQ3408" s="1"/>
      <c r="DR3408" s="1"/>
      <c r="DS3408" s="1"/>
      <c r="DT3408" s="1"/>
    </row>
    <row r="3409" spans="1:124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4"/>
      <c r="DO3409" s="1"/>
      <c r="DP3409" s="1"/>
      <c r="DQ3409" s="1"/>
      <c r="DR3409" s="1"/>
      <c r="DS3409" s="1"/>
      <c r="DT3409" s="1"/>
    </row>
    <row r="3410" spans="1:124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4"/>
      <c r="DO3410" s="1"/>
      <c r="DP3410" s="1"/>
      <c r="DQ3410" s="1"/>
      <c r="DR3410" s="1"/>
      <c r="DS3410" s="1"/>
      <c r="DT3410" s="1"/>
    </row>
    <row r="3411" spans="1:124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4"/>
      <c r="DO3411" s="1"/>
      <c r="DP3411" s="1"/>
      <c r="DQ3411" s="1"/>
      <c r="DR3411" s="1"/>
      <c r="DS3411" s="1"/>
      <c r="DT3411" s="1"/>
    </row>
    <row r="3412" spans="1:124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4"/>
      <c r="DO3412" s="1"/>
      <c r="DP3412" s="1"/>
      <c r="DQ3412" s="1"/>
      <c r="DR3412" s="1"/>
      <c r="DS3412" s="1"/>
      <c r="DT3412" s="1"/>
    </row>
    <row r="3413" spans="1:124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4"/>
      <c r="DO3413" s="1"/>
      <c r="DP3413" s="1"/>
      <c r="DQ3413" s="1"/>
      <c r="DR3413" s="1"/>
      <c r="DS3413" s="1"/>
      <c r="DT3413" s="1"/>
    </row>
    <row r="3414" spans="1:124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4"/>
      <c r="DO3414" s="1"/>
      <c r="DP3414" s="1"/>
      <c r="DQ3414" s="1"/>
      <c r="DR3414" s="1"/>
      <c r="DS3414" s="1"/>
      <c r="DT3414" s="1"/>
    </row>
    <row r="3415" spans="1:124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4"/>
      <c r="DO3415" s="1"/>
      <c r="DP3415" s="1"/>
      <c r="DQ3415" s="1"/>
      <c r="DR3415" s="1"/>
      <c r="DS3415" s="1"/>
      <c r="DT3415" s="1"/>
    </row>
    <row r="3416" spans="1:124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4"/>
      <c r="DO3416" s="1"/>
      <c r="DP3416" s="1"/>
      <c r="DQ3416" s="1"/>
      <c r="DR3416" s="1"/>
      <c r="DS3416" s="1"/>
      <c r="DT3416" s="1"/>
    </row>
    <row r="3417" spans="1:124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4"/>
      <c r="DO3417" s="1"/>
      <c r="DP3417" s="1"/>
      <c r="DQ3417" s="1"/>
      <c r="DR3417" s="1"/>
      <c r="DS3417" s="1"/>
      <c r="DT3417" s="1"/>
    </row>
    <row r="3418" spans="1:124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4"/>
      <c r="DO3418" s="1"/>
      <c r="DP3418" s="1"/>
      <c r="DQ3418" s="1"/>
      <c r="DR3418" s="1"/>
      <c r="DS3418" s="1"/>
      <c r="DT3418" s="1"/>
    </row>
    <row r="3419" spans="1:124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4"/>
      <c r="DO3419" s="1"/>
      <c r="DP3419" s="1"/>
      <c r="DQ3419" s="1"/>
      <c r="DR3419" s="1"/>
      <c r="DS3419" s="1"/>
      <c r="DT3419" s="1"/>
    </row>
    <row r="3420" spans="1:124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4"/>
      <c r="DO3420" s="1"/>
      <c r="DP3420" s="1"/>
      <c r="DQ3420" s="1"/>
      <c r="DR3420" s="1"/>
      <c r="DS3420" s="1"/>
      <c r="DT3420" s="1"/>
    </row>
    <row r="3421" spans="1:124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4"/>
      <c r="DO3421" s="1"/>
      <c r="DP3421" s="1"/>
      <c r="DQ3421" s="1"/>
      <c r="DR3421" s="1"/>
      <c r="DS3421" s="1"/>
      <c r="DT3421" s="1"/>
    </row>
    <row r="3422" spans="1:124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4"/>
      <c r="DO3422" s="1"/>
      <c r="DP3422" s="1"/>
      <c r="DQ3422" s="1"/>
      <c r="DR3422" s="1"/>
      <c r="DS3422" s="1"/>
      <c r="DT3422" s="1"/>
    </row>
    <row r="3423" spans="1:124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4"/>
      <c r="DO3423" s="1"/>
      <c r="DP3423" s="1"/>
      <c r="DQ3423" s="1"/>
      <c r="DR3423" s="1"/>
      <c r="DS3423" s="1"/>
      <c r="DT3423" s="1"/>
    </row>
    <row r="3424" spans="1:124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4"/>
      <c r="DO3424" s="1"/>
      <c r="DP3424" s="1"/>
      <c r="DQ3424" s="1"/>
      <c r="DR3424" s="1"/>
      <c r="DS3424" s="1"/>
      <c r="DT3424" s="1"/>
    </row>
    <row r="3425" spans="1:124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4"/>
      <c r="DO3425" s="1"/>
      <c r="DP3425" s="1"/>
      <c r="DQ3425" s="1"/>
      <c r="DR3425" s="1"/>
      <c r="DS3425" s="1"/>
      <c r="DT3425" s="1"/>
    </row>
    <row r="3426" spans="1:124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4"/>
      <c r="DO3426" s="1"/>
      <c r="DP3426" s="1"/>
      <c r="DQ3426" s="1"/>
      <c r="DR3426" s="1"/>
      <c r="DS3426" s="1"/>
      <c r="DT3426" s="1"/>
    </row>
    <row r="3427" spans="1:124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4"/>
      <c r="DO3427" s="1"/>
      <c r="DP3427" s="1"/>
      <c r="DQ3427" s="1"/>
      <c r="DR3427" s="1"/>
      <c r="DS3427" s="1"/>
      <c r="DT3427" s="1"/>
    </row>
    <row r="3428" spans="1:124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4"/>
      <c r="DO3428" s="1"/>
      <c r="DP3428" s="1"/>
      <c r="DQ3428" s="1"/>
      <c r="DR3428" s="1"/>
      <c r="DS3428" s="1"/>
      <c r="DT3428" s="1"/>
    </row>
    <row r="3429" spans="1:124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4"/>
      <c r="DO3429" s="1"/>
      <c r="DP3429" s="1"/>
      <c r="DQ3429" s="1"/>
      <c r="DR3429" s="1"/>
      <c r="DS3429" s="1"/>
      <c r="DT3429" s="1"/>
    </row>
    <row r="3430" spans="1:124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4"/>
      <c r="DO3430" s="1"/>
      <c r="DP3430" s="1"/>
      <c r="DQ3430" s="1"/>
      <c r="DR3430" s="1"/>
      <c r="DS3430" s="1"/>
      <c r="DT3430" s="1"/>
    </row>
    <row r="3431" spans="1:124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4"/>
      <c r="DO3431" s="1"/>
      <c r="DP3431" s="1"/>
      <c r="DQ3431" s="1"/>
      <c r="DR3431" s="1"/>
      <c r="DS3431" s="1"/>
      <c r="DT3431" s="1"/>
    </row>
    <row r="3432" spans="1:124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4"/>
      <c r="DO3432" s="1"/>
      <c r="DP3432" s="1"/>
      <c r="DQ3432" s="1"/>
      <c r="DR3432" s="1"/>
      <c r="DS3432" s="1"/>
      <c r="DT3432" s="1"/>
    </row>
    <row r="3433" spans="1:124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4"/>
      <c r="DO3433" s="1"/>
      <c r="DP3433" s="1"/>
      <c r="DQ3433" s="1"/>
      <c r="DR3433" s="1"/>
      <c r="DS3433" s="1"/>
      <c r="DT3433" s="1"/>
    </row>
    <row r="3434" spans="1:124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4"/>
      <c r="DO3434" s="1"/>
      <c r="DP3434" s="1"/>
      <c r="DQ3434" s="1"/>
      <c r="DR3434" s="1"/>
      <c r="DS3434" s="1"/>
      <c r="DT3434" s="1"/>
    </row>
    <row r="3435" spans="1:124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4"/>
      <c r="DO3435" s="1"/>
      <c r="DP3435" s="1"/>
      <c r="DQ3435" s="1"/>
      <c r="DR3435" s="1"/>
      <c r="DS3435" s="1"/>
      <c r="DT3435" s="1"/>
    </row>
    <row r="3436" spans="1:124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4"/>
      <c r="DO3436" s="1"/>
      <c r="DP3436" s="1"/>
      <c r="DQ3436" s="1"/>
      <c r="DR3436" s="1"/>
      <c r="DS3436" s="1"/>
      <c r="DT3436" s="1"/>
    </row>
    <row r="3437" spans="1:124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4"/>
      <c r="DO3437" s="1"/>
      <c r="DP3437" s="1"/>
      <c r="DQ3437" s="1"/>
      <c r="DR3437" s="1"/>
      <c r="DS3437" s="1"/>
      <c r="DT3437" s="1"/>
    </row>
    <row r="3438" spans="1:124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4"/>
      <c r="DO3438" s="1"/>
      <c r="DP3438" s="1"/>
      <c r="DQ3438" s="1"/>
      <c r="DR3438" s="1"/>
      <c r="DS3438" s="1"/>
      <c r="DT3438" s="1"/>
    </row>
    <row r="3439" spans="1:124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4"/>
      <c r="DO3439" s="1"/>
      <c r="DP3439" s="1"/>
      <c r="DQ3439" s="1"/>
      <c r="DR3439" s="1"/>
      <c r="DS3439" s="1"/>
      <c r="DT3439" s="1"/>
    </row>
    <row r="3440" spans="1:124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4"/>
      <c r="DO3440" s="1"/>
      <c r="DP3440" s="1"/>
      <c r="DQ3440" s="1"/>
      <c r="DR3440" s="1"/>
      <c r="DS3440" s="1"/>
      <c r="DT3440" s="1"/>
    </row>
    <row r="3441" spans="1:124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4"/>
      <c r="DO3441" s="1"/>
      <c r="DP3441" s="1"/>
      <c r="DQ3441" s="1"/>
      <c r="DR3441" s="1"/>
      <c r="DS3441" s="1"/>
      <c r="DT3441" s="1"/>
    </row>
    <row r="3442" spans="1:124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4"/>
      <c r="DO3442" s="1"/>
      <c r="DP3442" s="1"/>
      <c r="DQ3442" s="1"/>
      <c r="DR3442" s="1"/>
      <c r="DS3442" s="1"/>
      <c r="DT3442" s="1"/>
    </row>
    <row r="3443" spans="1:124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4"/>
      <c r="DO3443" s="1"/>
      <c r="DP3443" s="1"/>
      <c r="DQ3443" s="1"/>
      <c r="DR3443" s="1"/>
      <c r="DS3443" s="1"/>
      <c r="DT3443" s="1"/>
    </row>
    <row r="3444" spans="1:124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4"/>
      <c r="DO3444" s="1"/>
      <c r="DP3444" s="1"/>
      <c r="DQ3444" s="1"/>
      <c r="DR3444" s="1"/>
      <c r="DS3444" s="1"/>
      <c r="DT3444" s="1"/>
    </row>
    <row r="3445" spans="1:124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4"/>
      <c r="DO3445" s="1"/>
      <c r="DP3445" s="1"/>
      <c r="DQ3445" s="1"/>
      <c r="DR3445" s="1"/>
      <c r="DS3445" s="1"/>
      <c r="DT3445" s="1"/>
    </row>
    <row r="3446" spans="1:124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4"/>
      <c r="DO3446" s="1"/>
      <c r="DP3446" s="1"/>
      <c r="DQ3446" s="1"/>
      <c r="DR3446" s="1"/>
      <c r="DS3446" s="1"/>
      <c r="DT3446" s="1"/>
    </row>
    <row r="3447" spans="1:124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4"/>
      <c r="DO3447" s="1"/>
      <c r="DP3447" s="1"/>
      <c r="DQ3447" s="1"/>
      <c r="DR3447" s="1"/>
      <c r="DS3447" s="1"/>
      <c r="DT3447" s="1"/>
    </row>
    <row r="3448" spans="1:124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4"/>
      <c r="DO3448" s="1"/>
      <c r="DP3448" s="1"/>
      <c r="DQ3448" s="1"/>
      <c r="DR3448" s="1"/>
      <c r="DS3448" s="1"/>
      <c r="DT3448" s="1"/>
    </row>
    <row r="3449" spans="1:124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4"/>
      <c r="DO3449" s="1"/>
      <c r="DP3449" s="1"/>
      <c r="DQ3449" s="1"/>
      <c r="DR3449" s="1"/>
      <c r="DS3449" s="1"/>
      <c r="DT3449" s="1"/>
    </row>
    <row r="3450" spans="1:124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4"/>
      <c r="DO3450" s="1"/>
      <c r="DP3450" s="1"/>
      <c r="DQ3450" s="1"/>
      <c r="DR3450" s="1"/>
      <c r="DS3450" s="1"/>
      <c r="DT3450" s="1"/>
    </row>
    <row r="3451" spans="1:124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4"/>
      <c r="DO3451" s="1"/>
      <c r="DP3451" s="1"/>
      <c r="DQ3451" s="1"/>
      <c r="DR3451" s="1"/>
      <c r="DS3451" s="1"/>
      <c r="DT3451" s="1"/>
    </row>
    <row r="3452" spans="1:124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4"/>
      <c r="DO3452" s="1"/>
      <c r="DP3452" s="1"/>
      <c r="DQ3452" s="1"/>
      <c r="DR3452" s="1"/>
      <c r="DS3452" s="1"/>
      <c r="DT3452" s="1"/>
    </row>
    <row r="3453" spans="1:124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4"/>
      <c r="DO3453" s="1"/>
      <c r="DP3453" s="1"/>
      <c r="DQ3453" s="1"/>
      <c r="DR3453" s="1"/>
      <c r="DS3453" s="1"/>
      <c r="DT3453" s="1"/>
    </row>
    <row r="3454" spans="1:124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4"/>
      <c r="DO3454" s="1"/>
      <c r="DP3454" s="1"/>
      <c r="DQ3454" s="1"/>
      <c r="DR3454" s="1"/>
      <c r="DS3454" s="1"/>
      <c r="DT3454" s="1"/>
    </row>
    <row r="3455" spans="1:124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4"/>
      <c r="DO3455" s="1"/>
      <c r="DP3455" s="1"/>
      <c r="DQ3455" s="1"/>
      <c r="DR3455" s="1"/>
      <c r="DS3455" s="1"/>
      <c r="DT3455" s="1"/>
    </row>
    <row r="3456" spans="1:124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4"/>
      <c r="DO3456" s="1"/>
      <c r="DP3456" s="1"/>
      <c r="DQ3456" s="1"/>
      <c r="DR3456" s="1"/>
      <c r="DS3456" s="1"/>
      <c r="DT3456" s="1"/>
    </row>
    <row r="3457" spans="1:124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4"/>
      <c r="DO3457" s="1"/>
      <c r="DP3457" s="1"/>
      <c r="DQ3457" s="1"/>
      <c r="DR3457" s="1"/>
      <c r="DS3457" s="1"/>
      <c r="DT3457" s="1"/>
    </row>
    <row r="3458" spans="1:124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4"/>
      <c r="DO3458" s="1"/>
      <c r="DP3458" s="1"/>
      <c r="DQ3458" s="1"/>
      <c r="DR3458" s="1"/>
      <c r="DS3458" s="1"/>
      <c r="DT3458" s="1"/>
    </row>
    <row r="3459" spans="1:124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4"/>
      <c r="DO3459" s="1"/>
      <c r="DP3459" s="1"/>
      <c r="DQ3459" s="1"/>
      <c r="DR3459" s="1"/>
      <c r="DS3459" s="1"/>
      <c r="DT3459" s="1"/>
    </row>
    <row r="3460" spans="1:124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4"/>
      <c r="DO3460" s="1"/>
      <c r="DP3460" s="1"/>
      <c r="DQ3460" s="1"/>
      <c r="DR3460" s="1"/>
      <c r="DS3460" s="1"/>
      <c r="DT3460" s="1"/>
    </row>
    <row r="3461" spans="1:124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4"/>
      <c r="DO3461" s="1"/>
      <c r="DP3461" s="1"/>
      <c r="DQ3461" s="1"/>
      <c r="DR3461" s="1"/>
      <c r="DS3461" s="1"/>
      <c r="DT3461" s="1"/>
    </row>
    <row r="3462" spans="1:124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4"/>
      <c r="DO3462" s="1"/>
      <c r="DP3462" s="1"/>
      <c r="DQ3462" s="1"/>
      <c r="DR3462" s="1"/>
      <c r="DS3462" s="1"/>
      <c r="DT3462" s="1"/>
    </row>
    <row r="3463" spans="1:124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4"/>
      <c r="DO3463" s="1"/>
      <c r="DP3463" s="1"/>
      <c r="DQ3463" s="1"/>
      <c r="DR3463" s="1"/>
      <c r="DS3463" s="1"/>
      <c r="DT3463" s="1"/>
    </row>
    <row r="3464" spans="1:124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4"/>
      <c r="DO3464" s="1"/>
      <c r="DP3464" s="1"/>
      <c r="DQ3464" s="1"/>
      <c r="DR3464" s="1"/>
      <c r="DS3464" s="1"/>
      <c r="DT3464" s="1"/>
    </row>
    <row r="3465" spans="1:124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4"/>
      <c r="DO3465" s="1"/>
      <c r="DP3465" s="1"/>
      <c r="DQ3465" s="1"/>
      <c r="DR3465" s="1"/>
      <c r="DS3465" s="1"/>
      <c r="DT3465" s="1"/>
    </row>
    <row r="3466" spans="1:124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4"/>
      <c r="DO3466" s="1"/>
      <c r="DP3466" s="1"/>
      <c r="DQ3466" s="1"/>
      <c r="DR3466" s="1"/>
      <c r="DS3466" s="1"/>
      <c r="DT3466" s="1"/>
    </row>
    <row r="3467" spans="1:124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4"/>
      <c r="DO3467" s="1"/>
      <c r="DP3467" s="1"/>
      <c r="DQ3467" s="1"/>
      <c r="DR3467" s="1"/>
      <c r="DS3467" s="1"/>
      <c r="DT3467" s="1"/>
    </row>
    <row r="3468" spans="1:124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4"/>
      <c r="DO3468" s="1"/>
      <c r="DP3468" s="1"/>
      <c r="DQ3468" s="1"/>
      <c r="DR3468" s="1"/>
      <c r="DS3468" s="1"/>
      <c r="DT3468" s="1"/>
    </row>
    <row r="3469" spans="1:124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4"/>
      <c r="DO3469" s="1"/>
      <c r="DP3469" s="1"/>
      <c r="DQ3469" s="1"/>
      <c r="DR3469" s="1"/>
      <c r="DS3469" s="1"/>
      <c r="DT3469" s="1"/>
    </row>
    <row r="3470" spans="1:124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4"/>
      <c r="DO3470" s="1"/>
      <c r="DP3470" s="1"/>
      <c r="DQ3470" s="1"/>
      <c r="DR3470" s="1"/>
      <c r="DS3470" s="1"/>
      <c r="DT3470" s="1"/>
    </row>
    <row r="3471" spans="1:124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4"/>
      <c r="DO3471" s="1"/>
      <c r="DP3471" s="1"/>
      <c r="DQ3471" s="1"/>
      <c r="DR3471" s="1"/>
      <c r="DS3471" s="1"/>
      <c r="DT3471" s="1"/>
    </row>
    <row r="3472" spans="1:124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4"/>
      <c r="DO3472" s="1"/>
      <c r="DP3472" s="1"/>
      <c r="DQ3472" s="1"/>
      <c r="DR3472" s="1"/>
      <c r="DS3472" s="1"/>
      <c r="DT3472" s="1"/>
    </row>
    <row r="3473" spans="1:124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4"/>
      <c r="DO3473" s="1"/>
      <c r="DP3473" s="1"/>
      <c r="DQ3473" s="1"/>
      <c r="DR3473" s="1"/>
      <c r="DS3473" s="1"/>
      <c r="DT3473" s="1"/>
    </row>
    <row r="3474" spans="1:124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4"/>
      <c r="DO3474" s="1"/>
      <c r="DP3474" s="1"/>
      <c r="DQ3474" s="1"/>
      <c r="DR3474" s="1"/>
      <c r="DS3474" s="1"/>
      <c r="DT3474" s="1"/>
    </row>
    <row r="3475" spans="1:124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4"/>
      <c r="DO3475" s="1"/>
      <c r="DP3475" s="1"/>
      <c r="DQ3475" s="1"/>
      <c r="DR3475" s="1"/>
      <c r="DS3475" s="1"/>
      <c r="DT3475" s="1"/>
    </row>
    <row r="3476" spans="1:124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4"/>
      <c r="DO3476" s="1"/>
      <c r="DP3476" s="1"/>
      <c r="DQ3476" s="1"/>
      <c r="DR3476" s="1"/>
      <c r="DS3476" s="1"/>
      <c r="DT3476" s="1"/>
    </row>
    <row r="3477" spans="1:124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4"/>
      <c r="DO3477" s="1"/>
      <c r="DP3477" s="1"/>
      <c r="DQ3477" s="1"/>
      <c r="DR3477" s="1"/>
      <c r="DS3477" s="1"/>
      <c r="DT3477" s="1"/>
    </row>
    <row r="3478" spans="1:124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4"/>
      <c r="DO3478" s="1"/>
      <c r="DP3478" s="1"/>
      <c r="DQ3478" s="1"/>
      <c r="DR3478" s="1"/>
      <c r="DS3478" s="1"/>
      <c r="DT3478" s="1"/>
    </row>
    <row r="3479" spans="1:124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4"/>
      <c r="DO3479" s="1"/>
      <c r="DP3479" s="1"/>
      <c r="DQ3479" s="1"/>
      <c r="DR3479" s="1"/>
      <c r="DS3479" s="1"/>
      <c r="DT3479" s="1"/>
    </row>
    <row r="3480" spans="1:124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4"/>
      <c r="DO3480" s="1"/>
      <c r="DP3480" s="1"/>
      <c r="DQ3480" s="1"/>
      <c r="DR3480" s="1"/>
      <c r="DS3480" s="1"/>
      <c r="DT3480" s="1"/>
    </row>
    <row r="3481" spans="1:124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4"/>
      <c r="DO3481" s="1"/>
      <c r="DP3481" s="1"/>
      <c r="DQ3481" s="1"/>
      <c r="DR3481" s="1"/>
      <c r="DS3481" s="1"/>
      <c r="DT3481" s="1"/>
    </row>
    <row r="3482" spans="1:124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4"/>
      <c r="DO3482" s="1"/>
      <c r="DP3482" s="1"/>
      <c r="DQ3482" s="1"/>
      <c r="DR3482" s="1"/>
      <c r="DS3482" s="1"/>
      <c r="DT3482" s="1"/>
    </row>
    <row r="3483" spans="1:124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4"/>
      <c r="DO3483" s="1"/>
      <c r="DP3483" s="1"/>
      <c r="DQ3483" s="1"/>
      <c r="DR3483" s="1"/>
      <c r="DS3483" s="1"/>
      <c r="DT3483" s="1"/>
    </row>
    <row r="3484" spans="1:124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4"/>
      <c r="DO3484" s="1"/>
      <c r="DP3484" s="1"/>
      <c r="DQ3484" s="1"/>
      <c r="DR3484" s="1"/>
      <c r="DS3484" s="1"/>
      <c r="DT3484" s="1"/>
    </row>
    <row r="3485" spans="1:124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4"/>
      <c r="DO3485" s="1"/>
      <c r="DP3485" s="1"/>
      <c r="DQ3485" s="1"/>
      <c r="DR3485" s="1"/>
      <c r="DS3485" s="1"/>
      <c r="DT3485" s="1"/>
    </row>
    <row r="3486" spans="1:124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4"/>
      <c r="DO3486" s="1"/>
      <c r="DP3486" s="1"/>
      <c r="DQ3486" s="1"/>
      <c r="DR3486" s="1"/>
      <c r="DS3486" s="1"/>
      <c r="DT3486" s="1"/>
    </row>
    <row r="3487" spans="1:124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4"/>
      <c r="DO3487" s="1"/>
      <c r="DP3487" s="1"/>
      <c r="DQ3487" s="1"/>
      <c r="DR3487" s="1"/>
      <c r="DS3487" s="1"/>
      <c r="DT3487" s="1"/>
    </row>
    <row r="3488" spans="1:124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4"/>
      <c r="DO3488" s="1"/>
      <c r="DP3488" s="1"/>
      <c r="DQ3488" s="1"/>
      <c r="DR3488" s="1"/>
      <c r="DS3488" s="1"/>
      <c r="DT3488" s="1"/>
    </row>
    <row r="3489" spans="1:124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4"/>
      <c r="DO3489" s="1"/>
      <c r="DP3489" s="1"/>
      <c r="DQ3489" s="1"/>
      <c r="DR3489" s="1"/>
      <c r="DS3489" s="1"/>
      <c r="DT3489" s="1"/>
    </row>
    <row r="3490" spans="1:124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4"/>
      <c r="DO3490" s="1"/>
      <c r="DP3490" s="1"/>
      <c r="DQ3490" s="1"/>
      <c r="DR3490" s="1"/>
      <c r="DS3490" s="1"/>
      <c r="DT3490" s="1"/>
    </row>
    <row r="3491" spans="1:124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4"/>
      <c r="DO3491" s="1"/>
      <c r="DP3491" s="1"/>
      <c r="DQ3491" s="1"/>
      <c r="DR3491" s="1"/>
      <c r="DS3491" s="1"/>
      <c r="DT3491" s="1"/>
    </row>
    <row r="3492" spans="1:124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4"/>
      <c r="DO3492" s="1"/>
      <c r="DP3492" s="1"/>
      <c r="DQ3492" s="1"/>
      <c r="DR3492" s="1"/>
      <c r="DS3492" s="1"/>
      <c r="DT3492" s="1"/>
    </row>
    <row r="3493" spans="1:124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4"/>
      <c r="DO3493" s="1"/>
      <c r="DP3493" s="1"/>
      <c r="DQ3493" s="1"/>
      <c r="DR3493" s="1"/>
      <c r="DS3493" s="1"/>
      <c r="DT3493" s="1"/>
    </row>
    <row r="3494" spans="1:124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4"/>
      <c r="DO3494" s="1"/>
      <c r="DP3494" s="1"/>
      <c r="DQ3494" s="1"/>
      <c r="DR3494" s="1"/>
      <c r="DS3494" s="1"/>
      <c r="DT3494" s="1"/>
    </row>
    <row r="3495" spans="1:124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4"/>
      <c r="DO3495" s="1"/>
      <c r="DP3495" s="1"/>
      <c r="DQ3495" s="1"/>
      <c r="DR3495" s="1"/>
      <c r="DS3495" s="1"/>
      <c r="DT3495" s="1"/>
    </row>
    <row r="3496" spans="1:124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4"/>
      <c r="DO3496" s="1"/>
      <c r="DP3496" s="1"/>
      <c r="DQ3496" s="1"/>
      <c r="DR3496" s="1"/>
      <c r="DS3496" s="1"/>
      <c r="DT3496" s="1"/>
    </row>
    <row r="3497" spans="1:124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4"/>
      <c r="DO3497" s="1"/>
      <c r="DP3497" s="1"/>
      <c r="DQ3497" s="1"/>
      <c r="DR3497" s="1"/>
      <c r="DS3497" s="1"/>
      <c r="DT3497" s="1"/>
    </row>
    <row r="3498" spans="1:124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4"/>
      <c r="DO3498" s="1"/>
      <c r="DP3498" s="1"/>
      <c r="DQ3498" s="1"/>
      <c r="DR3498" s="1"/>
      <c r="DS3498" s="1"/>
      <c r="DT3498" s="1"/>
    </row>
    <row r="3499" spans="1:124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4"/>
      <c r="DO3499" s="1"/>
      <c r="DP3499" s="1"/>
      <c r="DQ3499" s="1"/>
      <c r="DR3499" s="1"/>
      <c r="DS3499" s="1"/>
      <c r="DT3499" s="1"/>
    </row>
    <row r="3500" spans="1:124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4"/>
      <c r="DO3500" s="1"/>
      <c r="DP3500" s="1"/>
      <c r="DQ3500" s="1"/>
      <c r="DR3500" s="1"/>
      <c r="DS3500" s="1"/>
      <c r="DT3500" s="1"/>
    </row>
    <row r="3501" spans="1:124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4"/>
      <c r="DO3501" s="1"/>
      <c r="DP3501" s="1"/>
      <c r="DQ3501" s="1"/>
      <c r="DR3501" s="1"/>
      <c r="DS3501" s="1"/>
      <c r="DT3501" s="1"/>
    </row>
    <row r="3502" spans="1:124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4"/>
      <c r="DO3502" s="1"/>
      <c r="DP3502" s="1"/>
      <c r="DQ3502" s="1"/>
      <c r="DR3502" s="1"/>
      <c r="DS3502" s="1"/>
      <c r="DT3502" s="1"/>
    </row>
    <row r="3503" spans="1:124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4"/>
      <c r="DO3503" s="1"/>
      <c r="DP3503" s="1"/>
      <c r="DQ3503" s="1"/>
      <c r="DR3503" s="1"/>
      <c r="DS3503" s="1"/>
      <c r="DT3503" s="1"/>
    </row>
    <row r="3504" spans="1:124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4"/>
      <c r="DO3504" s="1"/>
      <c r="DP3504" s="1"/>
      <c r="DQ3504" s="1"/>
      <c r="DR3504" s="1"/>
      <c r="DS3504" s="1"/>
      <c r="DT3504" s="1"/>
    </row>
    <row r="3505" spans="1:124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4"/>
      <c r="DO3505" s="1"/>
      <c r="DP3505" s="1"/>
      <c r="DQ3505" s="1"/>
      <c r="DR3505" s="1"/>
      <c r="DS3505" s="1"/>
      <c r="DT3505" s="1"/>
    </row>
    <row r="3506" spans="1:124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4"/>
      <c r="DO3506" s="1"/>
      <c r="DP3506" s="1"/>
      <c r="DQ3506" s="1"/>
      <c r="DR3506" s="1"/>
      <c r="DS3506" s="1"/>
      <c r="DT3506" s="1"/>
    </row>
    <row r="3507" spans="1:124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4"/>
      <c r="DO3507" s="1"/>
      <c r="DP3507" s="1"/>
      <c r="DQ3507" s="1"/>
      <c r="DR3507" s="1"/>
      <c r="DS3507" s="1"/>
      <c r="DT3507" s="1"/>
    </row>
    <row r="3508" spans="1:124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4"/>
      <c r="DO3508" s="1"/>
      <c r="DP3508" s="1"/>
      <c r="DQ3508" s="1"/>
      <c r="DR3508" s="1"/>
      <c r="DS3508" s="1"/>
      <c r="DT3508" s="1"/>
    </row>
    <row r="3509" spans="1:124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4"/>
      <c r="DO3509" s="1"/>
      <c r="DP3509" s="1"/>
      <c r="DQ3509" s="1"/>
      <c r="DR3509" s="1"/>
      <c r="DS3509" s="1"/>
      <c r="DT3509" s="1"/>
    </row>
    <row r="3510" spans="1:124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4"/>
      <c r="DO3510" s="1"/>
      <c r="DP3510" s="1"/>
      <c r="DQ3510" s="1"/>
      <c r="DR3510" s="1"/>
      <c r="DS3510" s="1"/>
      <c r="DT3510" s="1"/>
    </row>
    <row r="3511" spans="1:124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4"/>
      <c r="DO3511" s="1"/>
      <c r="DP3511" s="1"/>
      <c r="DQ3511" s="1"/>
      <c r="DR3511" s="1"/>
      <c r="DS3511" s="1"/>
      <c r="DT3511" s="1"/>
    </row>
    <row r="3512" spans="1:124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4"/>
      <c r="DO3512" s="1"/>
      <c r="DP3512" s="1"/>
      <c r="DQ3512" s="1"/>
      <c r="DR3512" s="1"/>
      <c r="DS3512" s="1"/>
      <c r="DT3512" s="1"/>
    </row>
    <row r="3513" spans="1:124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4"/>
      <c r="DO3513" s="1"/>
      <c r="DP3513" s="1"/>
      <c r="DQ3513" s="1"/>
      <c r="DR3513" s="1"/>
      <c r="DS3513" s="1"/>
      <c r="DT3513" s="1"/>
    </row>
    <row r="3514" spans="1:124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4"/>
      <c r="DO3514" s="1"/>
      <c r="DP3514" s="1"/>
      <c r="DQ3514" s="1"/>
      <c r="DR3514" s="1"/>
      <c r="DS3514" s="1"/>
      <c r="DT3514" s="1"/>
    </row>
    <row r="3515" spans="1:124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4"/>
      <c r="DO3515" s="1"/>
      <c r="DP3515" s="1"/>
      <c r="DQ3515" s="1"/>
      <c r="DR3515" s="1"/>
      <c r="DS3515" s="1"/>
      <c r="DT3515" s="1"/>
    </row>
    <row r="3516" spans="1:124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4"/>
      <c r="DO3516" s="1"/>
      <c r="DP3516" s="1"/>
      <c r="DQ3516" s="1"/>
      <c r="DR3516" s="1"/>
      <c r="DS3516" s="1"/>
      <c r="DT3516" s="1"/>
    </row>
    <row r="3517" spans="1:124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4"/>
      <c r="DO3517" s="1"/>
      <c r="DP3517" s="1"/>
      <c r="DQ3517" s="1"/>
      <c r="DR3517" s="1"/>
      <c r="DS3517" s="1"/>
      <c r="DT3517" s="1"/>
    </row>
    <row r="3518" spans="1:124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4"/>
      <c r="DO3518" s="1"/>
      <c r="DP3518" s="1"/>
      <c r="DQ3518" s="1"/>
      <c r="DR3518" s="1"/>
      <c r="DS3518" s="1"/>
      <c r="DT3518" s="1"/>
    </row>
    <row r="3519" spans="1:124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4"/>
      <c r="DO3519" s="1"/>
      <c r="DP3519" s="1"/>
      <c r="DQ3519" s="1"/>
      <c r="DR3519" s="1"/>
      <c r="DS3519" s="1"/>
      <c r="DT3519" s="1"/>
    </row>
    <row r="3520" spans="1:124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4"/>
      <c r="DO3520" s="1"/>
      <c r="DP3520" s="1"/>
      <c r="DQ3520" s="1"/>
      <c r="DR3520" s="1"/>
      <c r="DS3520" s="1"/>
      <c r="DT3520" s="1"/>
    </row>
    <row r="3521" spans="1:124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4"/>
      <c r="DO3521" s="1"/>
      <c r="DP3521" s="1"/>
      <c r="DQ3521" s="1"/>
      <c r="DR3521" s="1"/>
      <c r="DS3521" s="1"/>
      <c r="DT3521" s="1"/>
    </row>
    <row r="3522" spans="1:124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4"/>
      <c r="DO3522" s="1"/>
      <c r="DP3522" s="1"/>
      <c r="DQ3522" s="1"/>
      <c r="DR3522" s="1"/>
      <c r="DS3522" s="1"/>
      <c r="DT3522" s="1"/>
    </row>
    <row r="3523" spans="1:124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4"/>
      <c r="DO3523" s="1"/>
      <c r="DP3523" s="1"/>
      <c r="DQ3523" s="1"/>
      <c r="DR3523" s="1"/>
      <c r="DS3523" s="1"/>
      <c r="DT3523" s="1"/>
    </row>
    <row r="3524" spans="1:124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4"/>
      <c r="DO3524" s="1"/>
      <c r="DP3524" s="1"/>
      <c r="DQ3524" s="1"/>
      <c r="DR3524" s="1"/>
      <c r="DS3524" s="1"/>
      <c r="DT3524" s="1"/>
    </row>
    <row r="3525" spans="1:124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4"/>
      <c r="DO3525" s="1"/>
      <c r="DP3525" s="1"/>
      <c r="DQ3525" s="1"/>
      <c r="DR3525" s="1"/>
      <c r="DS3525" s="1"/>
      <c r="DT3525" s="1"/>
    </row>
    <row r="3526" spans="1:124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4"/>
      <c r="DO3526" s="1"/>
      <c r="DP3526" s="1"/>
      <c r="DQ3526" s="1"/>
      <c r="DR3526" s="1"/>
      <c r="DS3526" s="1"/>
      <c r="DT3526" s="1"/>
    </row>
    <row r="3527" spans="1:124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4"/>
      <c r="DO3527" s="1"/>
      <c r="DP3527" s="1"/>
      <c r="DQ3527" s="1"/>
      <c r="DR3527" s="1"/>
      <c r="DS3527" s="1"/>
      <c r="DT3527" s="1"/>
    </row>
    <row r="3528" spans="1:124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4"/>
      <c r="DO3528" s="1"/>
      <c r="DP3528" s="1"/>
      <c r="DQ3528" s="1"/>
      <c r="DR3528" s="1"/>
      <c r="DS3528" s="1"/>
      <c r="DT3528" s="1"/>
    </row>
    <row r="3529" spans="1:124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4"/>
      <c r="DO3529" s="1"/>
      <c r="DP3529" s="1"/>
      <c r="DQ3529" s="1"/>
      <c r="DR3529" s="1"/>
      <c r="DS3529" s="1"/>
      <c r="DT3529" s="1"/>
    </row>
    <row r="3530" spans="1:124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4"/>
      <c r="DO3530" s="1"/>
      <c r="DP3530" s="1"/>
      <c r="DQ3530" s="1"/>
      <c r="DR3530" s="1"/>
      <c r="DS3530" s="1"/>
      <c r="DT3530" s="1"/>
    </row>
    <row r="3531" spans="1:124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4"/>
      <c r="DO3531" s="1"/>
      <c r="DP3531" s="1"/>
      <c r="DQ3531" s="1"/>
      <c r="DR3531" s="1"/>
      <c r="DS3531" s="1"/>
      <c r="DT3531" s="1"/>
    </row>
    <row r="3532" spans="1:124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4"/>
      <c r="DO3532" s="1"/>
      <c r="DP3532" s="1"/>
      <c r="DQ3532" s="1"/>
      <c r="DR3532" s="1"/>
      <c r="DS3532" s="1"/>
      <c r="DT3532" s="1"/>
    </row>
    <row r="3533" spans="1:124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4"/>
      <c r="DO3533" s="1"/>
      <c r="DP3533" s="1"/>
      <c r="DQ3533" s="1"/>
      <c r="DR3533" s="1"/>
      <c r="DS3533" s="1"/>
      <c r="DT3533" s="1"/>
    </row>
    <row r="3534" spans="1:124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4"/>
      <c r="DO3534" s="1"/>
      <c r="DP3534" s="1"/>
      <c r="DQ3534" s="1"/>
      <c r="DR3534" s="1"/>
      <c r="DS3534" s="1"/>
      <c r="DT3534" s="1"/>
    </row>
    <row r="3535" spans="1:124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4"/>
      <c r="DO3535" s="1"/>
      <c r="DP3535" s="1"/>
      <c r="DQ3535" s="1"/>
      <c r="DR3535" s="1"/>
      <c r="DS3535" s="1"/>
      <c r="DT3535" s="1"/>
    </row>
    <row r="3536" spans="1:124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4"/>
      <c r="DO3536" s="1"/>
      <c r="DP3536" s="1"/>
      <c r="DQ3536" s="1"/>
      <c r="DR3536" s="1"/>
      <c r="DS3536" s="1"/>
      <c r="DT3536" s="1"/>
    </row>
    <row r="3537" spans="1:124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4"/>
      <c r="DO3537" s="1"/>
      <c r="DP3537" s="1"/>
      <c r="DQ3537" s="1"/>
      <c r="DR3537" s="1"/>
      <c r="DS3537" s="1"/>
      <c r="DT3537" s="1"/>
    </row>
    <row r="3538" spans="1:124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4"/>
      <c r="DO3538" s="1"/>
      <c r="DP3538" s="1"/>
      <c r="DQ3538" s="1"/>
      <c r="DR3538" s="1"/>
      <c r="DS3538" s="1"/>
      <c r="DT3538" s="1"/>
    </row>
    <row r="3539" spans="1:124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4"/>
      <c r="DO3539" s="1"/>
      <c r="DP3539" s="1"/>
      <c r="DQ3539" s="1"/>
      <c r="DR3539" s="1"/>
      <c r="DS3539" s="1"/>
      <c r="DT3539" s="1"/>
    </row>
    <row r="3540" spans="1:124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4"/>
      <c r="DO3540" s="1"/>
      <c r="DP3540" s="1"/>
      <c r="DQ3540" s="1"/>
      <c r="DR3540" s="1"/>
      <c r="DS3540" s="1"/>
      <c r="DT3540" s="1"/>
    </row>
    <row r="3541" spans="1:124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4"/>
      <c r="DO3541" s="1"/>
      <c r="DP3541" s="1"/>
      <c r="DQ3541" s="1"/>
      <c r="DR3541" s="1"/>
      <c r="DS3541" s="1"/>
      <c r="DT3541" s="1"/>
    </row>
    <row r="3542" spans="1:124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4"/>
      <c r="DO3542" s="1"/>
      <c r="DP3542" s="1"/>
      <c r="DQ3542" s="1"/>
      <c r="DR3542" s="1"/>
      <c r="DS3542" s="1"/>
      <c r="DT3542" s="1"/>
    </row>
    <row r="3543" spans="1:124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4"/>
      <c r="DO3543" s="1"/>
      <c r="DP3543" s="1"/>
      <c r="DQ3543" s="1"/>
      <c r="DR3543" s="1"/>
      <c r="DS3543" s="1"/>
      <c r="DT3543" s="1"/>
    </row>
    <row r="3544" spans="1:124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4"/>
      <c r="DO3544" s="1"/>
      <c r="DP3544" s="1"/>
      <c r="DQ3544" s="1"/>
      <c r="DR3544" s="1"/>
      <c r="DS3544" s="1"/>
      <c r="DT3544" s="1"/>
    </row>
    <row r="3545" spans="1:124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4"/>
      <c r="DO3545" s="1"/>
      <c r="DP3545" s="1"/>
      <c r="DQ3545" s="1"/>
      <c r="DR3545" s="1"/>
      <c r="DS3545" s="1"/>
      <c r="DT3545" s="1"/>
    </row>
    <row r="3546" spans="1:124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4"/>
      <c r="DO3546" s="1"/>
      <c r="DP3546" s="1"/>
      <c r="DQ3546" s="1"/>
      <c r="DR3546" s="1"/>
      <c r="DS3546" s="1"/>
      <c r="DT3546" s="1"/>
    </row>
    <row r="3547" spans="1:124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4"/>
      <c r="DO3547" s="1"/>
      <c r="DP3547" s="1"/>
      <c r="DQ3547" s="1"/>
      <c r="DR3547" s="1"/>
      <c r="DS3547" s="1"/>
      <c r="DT3547" s="1"/>
    </row>
    <row r="3548" spans="1:124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4"/>
      <c r="DO3548" s="1"/>
      <c r="DP3548" s="1"/>
      <c r="DQ3548" s="1"/>
      <c r="DR3548" s="1"/>
      <c r="DS3548" s="1"/>
      <c r="DT3548" s="1"/>
    </row>
    <row r="3549" spans="1:124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4"/>
      <c r="DO3549" s="1"/>
      <c r="DP3549" s="1"/>
      <c r="DQ3549" s="1"/>
      <c r="DR3549" s="1"/>
      <c r="DS3549" s="1"/>
      <c r="DT3549" s="1"/>
    </row>
    <row r="3550" spans="1:124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4"/>
      <c r="DO3550" s="1"/>
      <c r="DP3550" s="1"/>
      <c r="DQ3550" s="1"/>
      <c r="DR3550" s="1"/>
      <c r="DS3550" s="1"/>
      <c r="DT3550" s="1"/>
    </row>
    <row r="3551" spans="1:124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4"/>
      <c r="DO3551" s="1"/>
      <c r="DP3551" s="1"/>
      <c r="DQ3551" s="1"/>
      <c r="DR3551" s="1"/>
      <c r="DS3551" s="1"/>
      <c r="DT3551" s="1"/>
    </row>
    <row r="3552" spans="1:124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4"/>
      <c r="DO3552" s="1"/>
      <c r="DP3552" s="1"/>
      <c r="DQ3552" s="1"/>
      <c r="DR3552" s="1"/>
      <c r="DS3552" s="1"/>
      <c r="DT3552" s="1"/>
    </row>
    <row r="3553" spans="1:124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4"/>
      <c r="DO3553" s="1"/>
      <c r="DP3553" s="1"/>
      <c r="DQ3553" s="1"/>
      <c r="DR3553" s="1"/>
      <c r="DS3553" s="1"/>
      <c r="DT3553" s="1"/>
    </row>
    <row r="3554" spans="1:124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4"/>
      <c r="DO3554" s="1"/>
      <c r="DP3554" s="1"/>
      <c r="DQ3554" s="1"/>
      <c r="DR3554" s="1"/>
      <c r="DS3554" s="1"/>
      <c r="DT3554" s="1"/>
    </row>
    <row r="3555" spans="1:124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4"/>
      <c r="DO3555" s="1"/>
      <c r="DP3555" s="1"/>
      <c r="DQ3555" s="1"/>
      <c r="DR3555" s="1"/>
      <c r="DS3555" s="1"/>
      <c r="DT3555" s="1"/>
    </row>
    <row r="3556" spans="1:124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4"/>
      <c r="DO3556" s="1"/>
      <c r="DP3556" s="1"/>
      <c r="DQ3556" s="1"/>
      <c r="DR3556" s="1"/>
      <c r="DS3556" s="1"/>
      <c r="DT3556" s="1"/>
    </row>
    <row r="3557" spans="1:124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4"/>
      <c r="DO3557" s="1"/>
      <c r="DP3557" s="1"/>
      <c r="DQ3557" s="1"/>
      <c r="DR3557" s="1"/>
      <c r="DS3557" s="1"/>
      <c r="DT3557" s="1"/>
    </row>
    <row r="3558" spans="1:124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4"/>
      <c r="DO3558" s="1"/>
      <c r="DP3558" s="1"/>
      <c r="DQ3558" s="1"/>
      <c r="DR3558" s="1"/>
      <c r="DS3558" s="1"/>
      <c r="DT3558" s="1"/>
    </row>
    <row r="3559" spans="1:124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4"/>
      <c r="DO3559" s="1"/>
      <c r="DP3559" s="1"/>
      <c r="DQ3559" s="1"/>
      <c r="DR3559" s="1"/>
      <c r="DS3559" s="1"/>
      <c r="DT3559" s="1"/>
    </row>
    <row r="3560" spans="1:124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4"/>
      <c r="DO3560" s="1"/>
      <c r="DP3560" s="1"/>
      <c r="DQ3560" s="1"/>
      <c r="DR3560" s="1"/>
      <c r="DS3560" s="1"/>
      <c r="DT3560" s="1"/>
    </row>
    <row r="3561" spans="1:124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4"/>
      <c r="DO3561" s="1"/>
      <c r="DP3561" s="1"/>
      <c r="DQ3561" s="1"/>
      <c r="DR3561" s="1"/>
      <c r="DS3561" s="1"/>
      <c r="DT3561" s="1"/>
    </row>
    <row r="3562" spans="1:124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4"/>
      <c r="DO3562" s="1"/>
      <c r="DP3562" s="1"/>
      <c r="DQ3562" s="1"/>
      <c r="DR3562" s="1"/>
      <c r="DS3562" s="1"/>
      <c r="DT3562" s="1"/>
    </row>
    <row r="3563" spans="1:124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4"/>
      <c r="DO3563" s="1"/>
      <c r="DP3563" s="1"/>
      <c r="DQ3563" s="1"/>
      <c r="DR3563" s="1"/>
      <c r="DS3563" s="1"/>
      <c r="DT3563" s="1"/>
    </row>
    <row r="3564" spans="1:124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4"/>
      <c r="DO3564" s="1"/>
      <c r="DP3564" s="1"/>
      <c r="DQ3564" s="1"/>
      <c r="DR3564" s="1"/>
      <c r="DS3564" s="1"/>
      <c r="DT3564" s="1"/>
    </row>
    <row r="3565" spans="1:124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4"/>
      <c r="DO3565" s="1"/>
      <c r="DP3565" s="1"/>
      <c r="DQ3565" s="1"/>
      <c r="DR3565" s="1"/>
      <c r="DS3565" s="1"/>
      <c r="DT3565" s="1"/>
    </row>
    <row r="3566" spans="1:124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4"/>
      <c r="DO3566" s="1"/>
      <c r="DP3566" s="1"/>
      <c r="DQ3566" s="1"/>
      <c r="DR3566" s="1"/>
      <c r="DS3566" s="1"/>
      <c r="DT3566" s="1"/>
    </row>
    <row r="3567" spans="1:124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4"/>
      <c r="DO3567" s="1"/>
      <c r="DP3567" s="1"/>
      <c r="DQ3567" s="1"/>
      <c r="DR3567" s="1"/>
      <c r="DS3567" s="1"/>
      <c r="DT3567" s="1"/>
    </row>
    <row r="3568" spans="1:124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4"/>
      <c r="DO3568" s="1"/>
      <c r="DP3568" s="1"/>
      <c r="DQ3568" s="1"/>
      <c r="DR3568" s="1"/>
      <c r="DS3568" s="1"/>
      <c r="DT3568" s="1"/>
    </row>
    <row r="3569" spans="1:124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4"/>
      <c r="DO3569" s="1"/>
      <c r="DP3569" s="1"/>
      <c r="DQ3569" s="1"/>
      <c r="DR3569" s="1"/>
      <c r="DS3569" s="1"/>
      <c r="DT3569" s="1"/>
    </row>
    <row r="3570" spans="1:124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4"/>
      <c r="DO3570" s="1"/>
      <c r="DP3570" s="1"/>
      <c r="DQ3570" s="1"/>
      <c r="DR3570" s="1"/>
      <c r="DS3570" s="1"/>
      <c r="DT3570" s="1"/>
    </row>
    <row r="3571" spans="1:124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4"/>
      <c r="DO3571" s="1"/>
      <c r="DP3571" s="1"/>
      <c r="DQ3571" s="1"/>
      <c r="DR3571" s="1"/>
      <c r="DS3571" s="1"/>
      <c r="DT3571" s="1"/>
    </row>
    <row r="3572" spans="1:124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4"/>
      <c r="DO3572" s="1"/>
      <c r="DP3572" s="1"/>
      <c r="DQ3572" s="1"/>
      <c r="DR3572" s="1"/>
      <c r="DS3572" s="1"/>
      <c r="DT3572" s="1"/>
    </row>
    <row r="3573" spans="1:124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4"/>
      <c r="DO3573" s="1"/>
      <c r="DP3573" s="1"/>
      <c r="DQ3573" s="1"/>
      <c r="DR3573" s="1"/>
      <c r="DS3573" s="1"/>
      <c r="DT3573" s="1"/>
    </row>
    <row r="3574" spans="1:124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4"/>
      <c r="DO3574" s="1"/>
      <c r="DP3574" s="1"/>
      <c r="DQ3574" s="1"/>
      <c r="DR3574" s="1"/>
      <c r="DS3574" s="1"/>
      <c r="DT3574" s="1"/>
    </row>
    <row r="3575" spans="1:124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4"/>
      <c r="DO3575" s="1"/>
      <c r="DP3575" s="1"/>
      <c r="DQ3575" s="1"/>
      <c r="DR3575" s="1"/>
      <c r="DS3575" s="1"/>
      <c r="DT3575" s="1"/>
    </row>
    <row r="3576" spans="1:124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4"/>
      <c r="DO3576" s="1"/>
      <c r="DP3576" s="1"/>
      <c r="DQ3576" s="1"/>
      <c r="DR3576" s="1"/>
      <c r="DS3576" s="1"/>
      <c r="DT3576" s="1"/>
    </row>
    <row r="3577" spans="1:124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4"/>
      <c r="DO3577" s="1"/>
      <c r="DP3577" s="1"/>
      <c r="DQ3577" s="1"/>
      <c r="DR3577" s="1"/>
      <c r="DS3577" s="1"/>
      <c r="DT3577" s="1"/>
    </row>
    <row r="3578" spans="1:124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4"/>
      <c r="DO3578" s="1"/>
      <c r="DP3578" s="1"/>
      <c r="DQ3578" s="1"/>
      <c r="DR3578" s="1"/>
      <c r="DS3578" s="1"/>
      <c r="DT3578" s="1"/>
    </row>
    <row r="3579" spans="1:124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4"/>
      <c r="DO3579" s="1"/>
      <c r="DP3579" s="1"/>
      <c r="DQ3579" s="1"/>
      <c r="DR3579" s="1"/>
      <c r="DS3579" s="1"/>
      <c r="DT3579" s="1"/>
    </row>
    <row r="3580" spans="1:124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4"/>
      <c r="DO3580" s="1"/>
      <c r="DP3580" s="1"/>
      <c r="DQ3580" s="1"/>
      <c r="DR3580" s="1"/>
      <c r="DS3580" s="1"/>
      <c r="DT3580" s="1"/>
    </row>
    <row r="3581" spans="1:124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4"/>
      <c r="DO3581" s="1"/>
      <c r="DP3581" s="1"/>
      <c r="DQ3581" s="1"/>
      <c r="DR3581" s="1"/>
      <c r="DS3581" s="1"/>
      <c r="DT3581" s="1"/>
    </row>
    <row r="3582" spans="1:124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4"/>
      <c r="DO3582" s="1"/>
      <c r="DP3582" s="1"/>
      <c r="DQ3582" s="1"/>
      <c r="DR3582" s="1"/>
      <c r="DS3582" s="1"/>
      <c r="DT3582" s="1"/>
    </row>
    <row r="3583" spans="1:124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4"/>
      <c r="DO3583" s="1"/>
      <c r="DP3583" s="1"/>
      <c r="DQ3583" s="1"/>
      <c r="DR3583" s="1"/>
      <c r="DS3583" s="1"/>
      <c r="DT3583" s="1"/>
    </row>
    <row r="3584" spans="1:124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4"/>
      <c r="DO3584" s="1"/>
      <c r="DP3584" s="1"/>
      <c r="DQ3584" s="1"/>
      <c r="DR3584" s="1"/>
      <c r="DS3584" s="1"/>
      <c r="DT3584" s="1"/>
    </row>
    <row r="3585" spans="1:124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4"/>
      <c r="DO3585" s="1"/>
      <c r="DP3585" s="1"/>
      <c r="DQ3585" s="1"/>
      <c r="DR3585" s="1"/>
      <c r="DS3585" s="1"/>
      <c r="DT3585" s="1"/>
    </row>
    <row r="3586" spans="1:124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4"/>
      <c r="DO3586" s="1"/>
      <c r="DP3586" s="1"/>
      <c r="DQ3586" s="1"/>
      <c r="DR3586" s="1"/>
      <c r="DS3586" s="1"/>
      <c r="DT3586" s="1"/>
    </row>
    <row r="3587" spans="1:124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4"/>
      <c r="DO3587" s="1"/>
      <c r="DP3587" s="1"/>
      <c r="DQ3587" s="1"/>
      <c r="DR3587" s="1"/>
      <c r="DS3587" s="1"/>
      <c r="DT3587" s="1"/>
    </row>
    <row r="3588" spans="1:124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4"/>
      <c r="DO3588" s="1"/>
      <c r="DP3588" s="1"/>
      <c r="DQ3588" s="1"/>
      <c r="DR3588" s="1"/>
      <c r="DS3588" s="1"/>
      <c r="DT3588" s="1"/>
    </row>
    <row r="3589" spans="1:124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4"/>
      <c r="DO3589" s="1"/>
      <c r="DP3589" s="1"/>
      <c r="DQ3589" s="1"/>
      <c r="DR3589" s="1"/>
      <c r="DS3589" s="1"/>
      <c r="DT3589" s="1"/>
    </row>
    <row r="3590" spans="1:124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4"/>
      <c r="DO3590" s="1"/>
      <c r="DP3590" s="1"/>
      <c r="DQ3590" s="1"/>
      <c r="DR3590" s="1"/>
      <c r="DS3590" s="1"/>
      <c r="DT3590" s="1"/>
    </row>
    <row r="3591" spans="1:124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4"/>
      <c r="DO3591" s="1"/>
      <c r="DP3591" s="1"/>
      <c r="DQ3591" s="1"/>
      <c r="DR3591" s="1"/>
      <c r="DS3591" s="1"/>
      <c r="DT3591" s="1"/>
    </row>
    <row r="3592" spans="1:124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4"/>
      <c r="DO3592" s="1"/>
      <c r="DP3592" s="1"/>
      <c r="DQ3592" s="1"/>
      <c r="DR3592" s="1"/>
      <c r="DS3592" s="1"/>
      <c r="DT3592" s="1"/>
    </row>
    <row r="3593" spans="1:124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4"/>
      <c r="DO3593" s="1"/>
      <c r="DP3593" s="1"/>
      <c r="DQ3593" s="1"/>
      <c r="DR3593" s="1"/>
      <c r="DS3593" s="1"/>
      <c r="DT3593" s="1"/>
    </row>
    <row r="3594" spans="1:124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4"/>
      <c r="DO3594" s="1"/>
      <c r="DP3594" s="1"/>
      <c r="DQ3594" s="1"/>
      <c r="DR3594" s="1"/>
      <c r="DS3594" s="1"/>
      <c r="DT3594" s="1"/>
    </row>
    <row r="3595" spans="1:124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4"/>
      <c r="DO3595" s="1"/>
      <c r="DP3595" s="1"/>
      <c r="DQ3595" s="1"/>
      <c r="DR3595" s="1"/>
      <c r="DS3595" s="1"/>
      <c r="DT3595" s="1"/>
    </row>
    <row r="3596" spans="1:124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4"/>
      <c r="DO3596" s="1"/>
      <c r="DP3596" s="1"/>
      <c r="DQ3596" s="1"/>
      <c r="DR3596" s="1"/>
      <c r="DS3596" s="1"/>
      <c r="DT3596" s="1"/>
    </row>
    <row r="3597" spans="1:124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4"/>
      <c r="DO3597" s="1"/>
      <c r="DP3597" s="1"/>
      <c r="DQ3597" s="1"/>
      <c r="DR3597" s="1"/>
      <c r="DS3597" s="1"/>
      <c r="DT3597" s="1"/>
    </row>
    <row r="3598" spans="1:124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4"/>
      <c r="DO3598" s="1"/>
      <c r="DP3598" s="1"/>
      <c r="DQ3598" s="1"/>
      <c r="DR3598" s="1"/>
      <c r="DS3598" s="1"/>
      <c r="DT3598" s="1"/>
    </row>
    <row r="3599" spans="1:124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4"/>
      <c r="DO3599" s="1"/>
      <c r="DP3599" s="1"/>
      <c r="DQ3599" s="1"/>
      <c r="DR3599" s="1"/>
      <c r="DS3599" s="1"/>
      <c r="DT3599" s="1"/>
    </row>
    <row r="3600" spans="1:124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4"/>
      <c r="DO3600" s="1"/>
      <c r="DP3600" s="1"/>
      <c r="DQ3600" s="1"/>
      <c r="DR3600" s="1"/>
      <c r="DS3600" s="1"/>
      <c r="DT3600" s="1"/>
    </row>
    <row r="3601" spans="1:124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4"/>
      <c r="DO3601" s="1"/>
      <c r="DP3601" s="1"/>
      <c r="DQ3601" s="1"/>
      <c r="DR3601" s="1"/>
      <c r="DS3601" s="1"/>
      <c r="DT3601" s="1"/>
    </row>
    <row r="3602" spans="1:124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4"/>
      <c r="DO3602" s="1"/>
      <c r="DP3602" s="1"/>
      <c r="DQ3602" s="1"/>
      <c r="DR3602" s="1"/>
      <c r="DS3602" s="1"/>
      <c r="DT3602" s="1"/>
    </row>
    <row r="3603" spans="1:124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4"/>
      <c r="DO3603" s="1"/>
      <c r="DP3603" s="1"/>
      <c r="DQ3603" s="1"/>
      <c r="DR3603" s="1"/>
      <c r="DS3603" s="1"/>
      <c r="DT3603" s="1"/>
    </row>
    <row r="3604" spans="1:124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4"/>
      <c r="DO3604" s="1"/>
      <c r="DP3604" s="1"/>
      <c r="DQ3604" s="1"/>
      <c r="DR3604" s="1"/>
      <c r="DS3604" s="1"/>
      <c r="DT3604" s="1"/>
    </row>
    <row r="3605" spans="1:124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4"/>
      <c r="DO3605" s="1"/>
      <c r="DP3605" s="1"/>
      <c r="DQ3605" s="1"/>
      <c r="DR3605" s="1"/>
      <c r="DS3605" s="1"/>
      <c r="DT3605" s="1"/>
    </row>
    <row r="3606" spans="1:124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4"/>
      <c r="DO3606" s="1"/>
      <c r="DP3606" s="1"/>
      <c r="DQ3606" s="1"/>
      <c r="DR3606" s="1"/>
      <c r="DS3606" s="1"/>
      <c r="DT3606" s="1"/>
    </row>
    <row r="3607" spans="1:124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4"/>
      <c r="DO3607" s="1"/>
      <c r="DP3607" s="1"/>
      <c r="DQ3607" s="1"/>
      <c r="DR3607" s="1"/>
      <c r="DS3607" s="1"/>
      <c r="DT3607" s="1"/>
    </row>
    <row r="3608" spans="1:124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4"/>
      <c r="DO3608" s="1"/>
      <c r="DP3608" s="1"/>
      <c r="DQ3608" s="1"/>
      <c r="DR3608" s="1"/>
      <c r="DS3608" s="1"/>
      <c r="DT3608" s="1"/>
    </row>
    <row r="3609" spans="1:124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4"/>
      <c r="DO3609" s="1"/>
      <c r="DP3609" s="1"/>
      <c r="DQ3609" s="1"/>
      <c r="DR3609" s="1"/>
      <c r="DS3609" s="1"/>
      <c r="DT3609" s="1"/>
    </row>
    <row r="3610" spans="1:124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4"/>
      <c r="DO3610" s="1"/>
      <c r="DP3610" s="1"/>
      <c r="DQ3610" s="1"/>
      <c r="DR3610" s="1"/>
      <c r="DS3610" s="1"/>
      <c r="DT3610" s="1"/>
    </row>
    <row r="3611" spans="1:124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4"/>
      <c r="DO3611" s="1"/>
      <c r="DP3611" s="1"/>
      <c r="DQ3611" s="1"/>
      <c r="DR3611" s="1"/>
      <c r="DS3611" s="1"/>
      <c r="DT3611" s="1"/>
    </row>
    <row r="3612" spans="1:124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4"/>
      <c r="DO3612" s="1"/>
      <c r="DP3612" s="1"/>
      <c r="DQ3612" s="1"/>
      <c r="DR3612" s="1"/>
      <c r="DS3612" s="1"/>
      <c r="DT3612" s="1"/>
    </row>
    <row r="3613" spans="1:124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4"/>
      <c r="DO3613" s="1"/>
      <c r="DP3613" s="1"/>
      <c r="DQ3613" s="1"/>
      <c r="DR3613" s="1"/>
      <c r="DS3613" s="1"/>
      <c r="DT3613" s="1"/>
    </row>
    <row r="3614" spans="1:124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4"/>
      <c r="DO3614" s="1"/>
      <c r="DP3614" s="1"/>
      <c r="DQ3614" s="1"/>
      <c r="DR3614" s="1"/>
      <c r="DS3614" s="1"/>
      <c r="DT3614" s="1"/>
    </row>
    <row r="3615" spans="1:124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4"/>
      <c r="DO3615" s="1"/>
      <c r="DP3615" s="1"/>
      <c r="DQ3615" s="1"/>
      <c r="DR3615" s="1"/>
      <c r="DS3615" s="1"/>
      <c r="DT3615" s="1"/>
    </row>
    <row r="3616" spans="1:124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4"/>
      <c r="DO3616" s="1"/>
      <c r="DP3616" s="1"/>
      <c r="DQ3616" s="1"/>
      <c r="DR3616" s="1"/>
      <c r="DS3616" s="1"/>
      <c r="DT3616" s="1"/>
    </row>
    <row r="3617" spans="1:124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4"/>
      <c r="DO3617" s="1"/>
      <c r="DP3617" s="1"/>
      <c r="DQ3617" s="1"/>
      <c r="DR3617" s="1"/>
      <c r="DS3617" s="1"/>
      <c r="DT3617" s="1"/>
    </row>
    <row r="3618" spans="1:124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4"/>
      <c r="DO3618" s="1"/>
      <c r="DP3618" s="1"/>
      <c r="DQ3618" s="1"/>
      <c r="DR3618" s="1"/>
      <c r="DS3618" s="1"/>
      <c r="DT3618" s="1"/>
    </row>
    <row r="3619" spans="1:124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4"/>
      <c r="DO3619" s="1"/>
      <c r="DP3619" s="1"/>
      <c r="DQ3619" s="1"/>
      <c r="DR3619" s="1"/>
      <c r="DS3619" s="1"/>
      <c r="DT3619" s="1"/>
    </row>
    <row r="3620" spans="1:124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4"/>
      <c r="DO3620" s="1"/>
      <c r="DP3620" s="1"/>
      <c r="DQ3620" s="1"/>
      <c r="DR3620" s="1"/>
      <c r="DS3620" s="1"/>
      <c r="DT3620" s="1"/>
    </row>
    <row r="3621" spans="1:124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4"/>
      <c r="DO3621" s="1"/>
      <c r="DP3621" s="1"/>
      <c r="DQ3621" s="1"/>
      <c r="DR3621" s="1"/>
      <c r="DS3621" s="1"/>
      <c r="DT3621" s="1"/>
    </row>
    <row r="3622" spans="1:124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4"/>
      <c r="DO3622" s="1"/>
      <c r="DP3622" s="1"/>
      <c r="DQ3622" s="1"/>
      <c r="DR3622" s="1"/>
      <c r="DS3622" s="1"/>
      <c r="DT3622" s="1"/>
    </row>
    <row r="3623" spans="1:124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4"/>
      <c r="DO3623" s="1"/>
      <c r="DP3623" s="1"/>
      <c r="DQ3623" s="1"/>
      <c r="DR3623" s="1"/>
      <c r="DS3623" s="1"/>
      <c r="DT3623" s="1"/>
    </row>
    <row r="3624" spans="1:124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4"/>
      <c r="DO3624" s="1"/>
      <c r="DP3624" s="1"/>
      <c r="DQ3624" s="1"/>
      <c r="DR3624" s="1"/>
      <c r="DS3624" s="1"/>
      <c r="DT3624" s="1"/>
    </row>
    <row r="3625" spans="1:124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4"/>
      <c r="DO3625" s="1"/>
      <c r="DP3625" s="1"/>
      <c r="DQ3625" s="1"/>
      <c r="DR3625" s="1"/>
      <c r="DS3625" s="1"/>
      <c r="DT3625" s="1"/>
    </row>
    <row r="3626" spans="1:124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4"/>
      <c r="DO3626" s="1"/>
      <c r="DP3626" s="1"/>
      <c r="DQ3626" s="1"/>
      <c r="DR3626" s="1"/>
      <c r="DS3626" s="1"/>
      <c r="DT3626" s="1"/>
    </row>
    <row r="3627" spans="1:124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4"/>
      <c r="DO3627" s="1"/>
      <c r="DP3627" s="1"/>
      <c r="DQ3627" s="1"/>
      <c r="DR3627" s="1"/>
      <c r="DS3627" s="1"/>
      <c r="DT3627" s="1"/>
    </row>
    <row r="3628" spans="1:124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4"/>
      <c r="DO3628" s="1"/>
      <c r="DP3628" s="1"/>
      <c r="DQ3628" s="1"/>
      <c r="DR3628" s="1"/>
      <c r="DS3628" s="1"/>
      <c r="DT3628" s="1"/>
    </row>
    <row r="3629" spans="1:124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4"/>
      <c r="DO3629" s="1"/>
      <c r="DP3629" s="1"/>
      <c r="DQ3629" s="1"/>
      <c r="DR3629" s="1"/>
      <c r="DS3629" s="1"/>
      <c r="DT3629" s="1"/>
    </row>
    <row r="3630" spans="1:124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4"/>
      <c r="DO3630" s="1"/>
      <c r="DP3630" s="1"/>
      <c r="DQ3630" s="1"/>
      <c r="DR3630" s="1"/>
      <c r="DS3630" s="1"/>
      <c r="DT3630" s="1"/>
    </row>
    <row r="3631" spans="1:124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4"/>
      <c r="DO3631" s="1"/>
      <c r="DP3631" s="1"/>
      <c r="DQ3631" s="1"/>
      <c r="DR3631" s="1"/>
      <c r="DS3631" s="1"/>
      <c r="DT3631" s="1"/>
    </row>
    <row r="3632" spans="1:124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4"/>
      <c r="DO3632" s="1"/>
      <c r="DP3632" s="1"/>
      <c r="DQ3632" s="1"/>
      <c r="DR3632" s="1"/>
      <c r="DS3632" s="1"/>
      <c r="DT3632" s="1"/>
    </row>
    <row r="3633" spans="1:124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4"/>
      <c r="DO3633" s="1"/>
      <c r="DP3633" s="1"/>
      <c r="DQ3633" s="1"/>
      <c r="DR3633" s="1"/>
      <c r="DS3633" s="1"/>
      <c r="DT3633" s="1"/>
    </row>
    <row r="3634" spans="1:124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4"/>
      <c r="DO3634" s="1"/>
      <c r="DP3634" s="1"/>
      <c r="DQ3634" s="1"/>
      <c r="DR3634" s="1"/>
      <c r="DS3634" s="1"/>
      <c r="DT3634" s="1"/>
    </row>
    <row r="3635" spans="1:124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4"/>
      <c r="DO3635" s="1"/>
      <c r="DP3635" s="1"/>
      <c r="DQ3635" s="1"/>
      <c r="DR3635" s="1"/>
      <c r="DS3635" s="1"/>
      <c r="DT3635" s="1"/>
    </row>
    <row r="3636" spans="1:124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4"/>
      <c r="DO3636" s="1"/>
      <c r="DP3636" s="1"/>
      <c r="DQ3636" s="1"/>
      <c r="DR3636" s="1"/>
      <c r="DS3636" s="1"/>
      <c r="DT3636" s="1"/>
    </row>
    <row r="3637" spans="1:124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4"/>
      <c r="DO3637" s="1"/>
      <c r="DP3637" s="1"/>
      <c r="DQ3637" s="1"/>
      <c r="DR3637" s="1"/>
      <c r="DS3637" s="1"/>
      <c r="DT3637" s="1"/>
    </row>
    <row r="3638" spans="1:124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4"/>
      <c r="DO3638" s="1"/>
      <c r="DP3638" s="1"/>
      <c r="DQ3638" s="1"/>
      <c r="DR3638" s="1"/>
      <c r="DS3638" s="1"/>
      <c r="DT3638" s="1"/>
    </row>
    <row r="3639" spans="1:124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4"/>
      <c r="DO3639" s="1"/>
      <c r="DP3639" s="1"/>
      <c r="DQ3639" s="1"/>
      <c r="DR3639" s="1"/>
      <c r="DS3639" s="1"/>
      <c r="DT3639" s="1"/>
    </row>
    <row r="3640" spans="1:124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4"/>
      <c r="DO3640" s="1"/>
      <c r="DP3640" s="1"/>
      <c r="DQ3640" s="1"/>
      <c r="DR3640" s="1"/>
      <c r="DS3640" s="1"/>
      <c r="DT3640" s="1"/>
    </row>
    <row r="3641" spans="1:124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4"/>
      <c r="DO3641" s="1"/>
      <c r="DP3641" s="1"/>
      <c r="DQ3641" s="1"/>
      <c r="DR3641" s="1"/>
      <c r="DS3641" s="1"/>
      <c r="DT3641" s="1"/>
    </row>
    <row r="3642" spans="1:124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4"/>
      <c r="DO3642" s="1"/>
      <c r="DP3642" s="1"/>
      <c r="DQ3642" s="1"/>
      <c r="DR3642" s="1"/>
      <c r="DS3642" s="1"/>
      <c r="DT3642" s="1"/>
    </row>
    <row r="3643" spans="1:124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4"/>
      <c r="DO3643" s="1"/>
      <c r="DP3643" s="1"/>
      <c r="DQ3643" s="1"/>
      <c r="DR3643" s="1"/>
      <c r="DS3643" s="1"/>
      <c r="DT3643" s="1"/>
    </row>
    <row r="3644" spans="1:124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4"/>
      <c r="DO3644" s="1"/>
      <c r="DP3644" s="1"/>
      <c r="DQ3644" s="1"/>
      <c r="DR3644" s="1"/>
      <c r="DS3644" s="1"/>
      <c r="DT3644" s="1"/>
    </row>
    <row r="3645" spans="1:124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4"/>
      <c r="DO3645" s="1"/>
      <c r="DP3645" s="1"/>
      <c r="DQ3645" s="1"/>
      <c r="DR3645" s="1"/>
      <c r="DS3645" s="1"/>
      <c r="DT3645" s="1"/>
    </row>
    <row r="3646" spans="1:124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4"/>
      <c r="DO3646" s="1"/>
      <c r="DP3646" s="1"/>
      <c r="DQ3646" s="1"/>
      <c r="DR3646" s="1"/>
      <c r="DS3646" s="1"/>
      <c r="DT3646" s="1"/>
    </row>
    <row r="3647" spans="1:124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4"/>
      <c r="DO3647" s="1"/>
      <c r="DP3647" s="1"/>
      <c r="DQ3647" s="1"/>
      <c r="DR3647" s="1"/>
      <c r="DS3647" s="1"/>
      <c r="DT3647" s="1"/>
    </row>
    <row r="3648" spans="1:124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4"/>
      <c r="DO3648" s="1"/>
      <c r="DP3648" s="1"/>
      <c r="DQ3648" s="1"/>
      <c r="DR3648" s="1"/>
      <c r="DS3648" s="1"/>
      <c r="DT3648" s="1"/>
    </row>
    <row r="3649" spans="1:124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4"/>
      <c r="DO3649" s="1"/>
      <c r="DP3649" s="1"/>
      <c r="DQ3649" s="1"/>
      <c r="DR3649" s="1"/>
      <c r="DS3649" s="1"/>
      <c r="DT3649" s="1"/>
    </row>
    <row r="3650" spans="1:124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4"/>
      <c r="DO3650" s="1"/>
      <c r="DP3650" s="1"/>
      <c r="DQ3650" s="1"/>
      <c r="DR3650" s="1"/>
      <c r="DS3650" s="1"/>
      <c r="DT3650" s="1"/>
    </row>
    <row r="3651" spans="1:124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4"/>
      <c r="DO3651" s="1"/>
      <c r="DP3651" s="1"/>
      <c r="DQ3651" s="1"/>
      <c r="DR3651" s="1"/>
      <c r="DS3651" s="1"/>
      <c r="DT3651" s="1"/>
    </row>
    <row r="3652" spans="1:124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4"/>
      <c r="DO3652" s="1"/>
      <c r="DP3652" s="1"/>
      <c r="DQ3652" s="1"/>
      <c r="DR3652" s="1"/>
      <c r="DS3652" s="1"/>
      <c r="DT3652" s="1"/>
    </row>
    <row r="3653" spans="1:124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4"/>
      <c r="DO3653" s="1"/>
      <c r="DP3653" s="1"/>
      <c r="DQ3653" s="1"/>
      <c r="DR3653" s="1"/>
      <c r="DS3653" s="1"/>
      <c r="DT3653" s="1"/>
    </row>
    <row r="3654" spans="1:124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4"/>
      <c r="DO3654" s="1"/>
      <c r="DP3654" s="1"/>
      <c r="DQ3654" s="1"/>
      <c r="DR3654" s="1"/>
      <c r="DS3654" s="1"/>
      <c r="DT3654" s="1"/>
    </row>
    <row r="3655" spans="1:124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4"/>
      <c r="DO3655" s="1"/>
      <c r="DP3655" s="1"/>
      <c r="DQ3655" s="1"/>
      <c r="DR3655" s="1"/>
      <c r="DS3655" s="1"/>
      <c r="DT3655" s="1"/>
    </row>
    <row r="3656" spans="1:124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4"/>
      <c r="DO3656" s="1"/>
      <c r="DP3656" s="1"/>
      <c r="DQ3656" s="1"/>
      <c r="DR3656" s="1"/>
      <c r="DS3656" s="1"/>
      <c r="DT3656" s="1"/>
    </row>
    <row r="3657" spans="1:124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4"/>
      <c r="DO3657" s="1"/>
      <c r="DP3657" s="1"/>
      <c r="DQ3657" s="1"/>
      <c r="DR3657" s="1"/>
      <c r="DS3657" s="1"/>
      <c r="DT3657" s="1"/>
    </row>
    <row r="3658" spans="1:124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4"/>
      <c r="DO3658" s="1"/>
      <c r="DP3658" s="1"/>
      <c r="DQ3658" s="1"/>
      <c r="DR3658" s="1"/>
      <c r="DS3658" s="1"/>
      <c r="DT3658" s="1"/>
    </row>
    <row r="3659" spans="1:124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4"/>
      <c r="DO3659" s="1"/>
      <c r="DP3659" s="1"/>
      <c r="DQ3659" s="1"/>
      <c r="DR3659" s="1"/>
      <c r="DS3659" s="1"/>
      <c r="DT3659" s="1"/>
    </row>
    <row r="3660" spans="1:124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4"/>
      <c r="DO3660" s="1"/>
      <c r="DP3660" s="1"/>
      <c r="DQ3660" s="1"/>
      <c r="DR3660" s="1"/>
      <c r="DS3660" s="1"/>
      <c r="DT3660" s="1"/>
    </row>
    <row r="3661" spans="1:124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4"/>
      <c r="DO3661" s="1"/>
      <c r="DP3661" s="1"/>
      <c r="DQ3661" s="1"/>
      <c r="DR3661" s="1"/>
      <c r="DS3661" s="1"/>
      <c r="DT3661" s="1"/>
    </row>
    <row r="3662" spans="1:124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4"/>
      <c r="DO3662" s="1"/>
      <c r="DP3662" s="1"/>
      <c r="DQ3662" s="1"/>
      <c r="DR3662" s="1"/>
      <c r="DS3662" s="1"/>
      <c r="DT3662" s="1"/>
    </row>
    <row r="3663" spans="1:124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4"/>
      <c r="DO3663" s="1"/>
      <c r="DP3663" s="1"/>
      <c r="DQ3663" s="1"/>
      <c r="DR3663" s="1"/>
      <c r="DS3663" s="1"/>
      <c r="DT3663" s="1"/>
    </row>
    <row r="3664" spans="1:124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4"/>
      <c r="DO3664" s="1"/>
      <c r="DP3664" s="1"/>
      <c r="DQ3664" s="1"/>
      <c r="DR3664" s="1"/>
      <c r="DS3664" s="1"/>
      <c r="DT3664" s="1"/>
    </row>
    <row r="3665" spans="1:124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4"/>
      <c r="DO3665" s="1"/>
      <c r="DP3665" s="1"/>
      <c r="DQ3665" s="1"/>
      <c r="DR3665" s="1"/>
      <c r="DS3665" s="1"/>
      <c r="DT3665" s="1"/>
    </row>
    <row r="3666" spans="1:124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4"/>
      <c r="DO3666" s="1"/>
      <c r="DP3666" s="1"/>
      <c r="DQ3666" s="1"/>
      <c r="DR3666" s="1"/>
      <c r="DS3666" s="1"/>
      <c r="DT3666" s="1"/>
    </row>
    <row r="3667" spans="1:124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4"/>
      <c r="DO3667" s="1"/>
      <c r="DP3667" s="1"/>
      <c r="DQ3667" s="1"/>
      <c r="DR3667" s="1"/>
      <c r="DS3667" s="1"/>
      <c r="DT3667" s="1"/>
    </row>
    <row r="3668" spans="1:124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4"/>
      <c r="DO3668" s="1"/>
      <c r="DP3668" s="1"/>
      <c r="DQ3668" s="1"/>
      <c r="DR3668" s="1"/>
      <c r="DS3668" s="1"/>
      <c r="DT3668" s="1"/>
    </row>
    <row r="3669" spans="1:124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4"/>
      <c r="DO3669" s="1"/>
      <c r="DP3669" s="1"/>
      <c r="DQ3669" s="1"/>
      <c r="DR3669" s="1"/>
      <c r="DS3669" s="1"/>
      <c r="DT3669" s="1"/>
    </row>
    <row r="3670" spans="1:124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4"/>
      <c r="DO3670" s="1"/>
      <c r="DP3670" s="1"/>
      <c r="DQ3670" s="1"/>
      <c r="DR3670" s="1"/>
      <c r="DS3670" s="1"/>
      <c r="DT3670" s="1"/>
    </row>
    <row r="3671" spans="1:124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4"/>
      <c r="DO3671" s="1"/>
      <c r="DP3671" s="1"/>
      <c r="DQ3671" s="1"/>
      <c r="DR3671" s="1"/>
      <c r="DS3671" s="1"/>
      <c r="DT3671" s="1"/>
    </row>
    <row r="3672" spans="1:124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4"/>
      <c r="DO3672" s="1"/>
      <c r="DP3672" s="1"/>
      <c r="DQ3672" s="1"/>
      <c r="DR3672" s="1"/>
      <c r="DS3672" s="1"/>
      <c r="DT3672" s="1"/>
    </row>
    <row r="3673" spans="1:124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4"/>
      <c r="DO3673" s="1"/>
      <c r="DP3673" s="1"/>
      <c r="DQ3673" s="1"/>
      <c r="DR3673" s="1"/>
      <c r="DS3673" s="1"/>
      <c r="DT3673" s="1"/>
    </row>
    <row r="3674" spans="1:124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4"/>
      <c r="DO3674" s="1"/>
      <c r="DP3674" s="1"/>
      <c r="DQ3674" s="1"/>
      <c r="DR3674" s="1"/>
      <c r="DS3674" s="1"/>
      <c r="DT3674" s="1"/>
    </row>
    <row r="3675" spans="1:124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4"/>
      <c r="DO3675" s="1"/>
      <c r="DP3675" s="1"/>
      <c r="DQ3675" s="1"/>
      <c r="DR3675" s="1"/>
      <c r="DS3675" s="1"/>
      <c r="DT3675" s="1"/>
    </row>
    <row r="3676" spans="1:124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4"/>
      <c r="DO3676" s="1"/>
      <c r="DP3676" s="1"/>
      <c r="DQ3676" s="1"/>
      <c r="DR3676" s="1"/>
      <c r="DS3676" s="1"/>
      <c r="DT3676" s="1"/>
    </row>
    <row r="3677" spans="1:124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4"/>
      <c r="DO3677" s="1"/>
      <c r="DP3677" s="1"/>
      <c r="DQ3677" s="1"/>
      <c r="DR3677" s="1"/>
      <c r="DS3677" s="1"/>
      <c r="DT3677" s="1"/>
    </row>
    <row r="3678" spans="1:124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4"/>
      <c r="DO3678" s="1"/>
      <c r="DP3678" s="1"/>
      <c r="DQ3678" s="1"/>
      <c r="DR3678" s="1"/>
      <c r="DS3678" s="1"/>
      <c r="DT3678" s="1"/>
    </row>
    <row r="3679" spans="1:124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4"/>
      <c r="DO3679" s="1"/>
      <c r="DP3679" s="1"/>
      <c r="DQ3679" s="1"/>
      <c r="DR3679" s="1"/>
      <c r="DS3679" s="1"/>
      <c r="DT3679" s="1"/>
    </row>
    <row r="3680" spans="1:124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4"/>
      <c r="DO3680" s="1"/>
      <c r="DP3680" s="1"/>
      <c r="DQ3680" s="1"/>
      <c r="DR3680" s="1"/>
      <c r="DS3680" s="1"/>
      <c r="DT3680" s="1"/>
    </row>
    <row r="3681" spans="1:124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4"/>
      <c r="DO3681" s="1"/>
      <c r="DP3681" s="1"/>
      <c r="DQ3681" s="1"/>
      <c r="DR3681" s="1"/>
      <c r="DS3681" s="1"/>
      <c r="DT3681" s="1"/>
    </row>
    <row r="3682" spans="1:124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4"/>
      <c r="DO3682" s="1"/>
      <c r="DP3682" s="1"/>
      <c r="DQ3682" s="1"/>
      <c r="DR3682" s="1"/>
      <c r="DS3682" s="1"/>
      <c r="DT3682" s="1"/>
    </row>
    <row r="3683" spans="1:124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4"/>
      <c r="DO3683" s="1"/>
      <c r="DP3683" s="1"/>
      <c r="DQ3683" s="1"/>
      <c r="DR3683" s="1"/>
      <c r="DS3683" s="1"/>
      <c r="DT3683" s="1"/>
    </row>
    <row r="3684" spans="1:124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4"/>
      <c r="DO3684" s="1"/>
      <c r="DP3684" s="1"/>
      <c r="DQ3684" s="1"/>
      <c r="DR3684" s="1"/>
      <c r="DS3684" s="1"/>
      <c r="DT3684" s="1"/>
    </row>
    <row r="3685" spans="1:124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4"/>
      <c r="DO3685" s="1"/>
      <c r="DP3685" s="1"/>
      <c r="DQ3685" s="1"/>
      <c r="DR3685" s="1"/>
      <c r="DS3685" s="1"/>
      <c r="DT3685" s="1"/>
    </row>
    <row r="3686" spans="1:124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4"/>
      <c r="DO3686" s="1"/>
      <c r="DP3686" s="1"/>
      <c r="DQ3686" s="1"/>
      <c r="DR3686" s="1"/>
      <c r="DS3686" s="1"/>
      <c r="DT3686" s="1"/>
    </row>
    <row r="3687" spans="1:124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4"/>
      <c r="DO3687" s="1"/>
      <c r="DP3687" s="1"/>
      <c r="DQ3687" s="1"/>
      <c r="DR3687" s="1"/>
      <c r="DS3687" s="1"/>
      <c r="DT3687" s="1"/>
    </row>
    <row r="3688" spans="1:124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4"/>
      <c r="DO3688" s="1"/>
      <c r="DP3688" s="1"/>
      <c r="DQ3688" s="1"/>
      <c r="DR3688" s="1"/>
      <c r="DS3688" s="1"/>
      <c r="DT3688" s="1"/>
    </row>
    <row r="3689" spans="1:124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4"/>
      <c r="DO3689" s="1"/>
      <c r="DP3689" s="1"/>
      <c r="DQ3689" s="1"/>
      <c r="DR3689" s="1"/>
      <c r="DS3689" s="1"/>
      <c r="DT3689" s="1"/>
    </row>
    <row r="3690" spans="1:124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4"/>
      <c r="DO3690" s="1"/>
      <c r="DP3690" s="1"/>
      <c r="DQ3690" s="1"/>
      <c r="DR3690" s="1"/>
      <c r="DS3690" s="1"/>
      <c r="DT3690" s="1"/>
    </row>
    <row r="3691" spans="1:124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4"/>
      <c r="DO3691" s="1"/>
      <c r="DP3691" s="1"/>
      <c r="DQ3691" s="1"/>
      <c r="DR3691" s="1"/>
      <c r="DS3691" s="1"/>
      <c r="DT3691" s="1"/>
    </row>
    <row r="3692" spans="1:124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4"/>
      <c r="DO3692" s="1"/>
      <c r="DP3692" s="1"/>
      <c r="DQ3692" s="1"/>
      <c r="DR3692" s="1"/>
      <c r="DS3692" s="1"/>
      <c r="DT3692" s="1"/>
    </row>
    <row r="3693" spans="1:124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4"/>
      <c r="DO3693" s="1"/>
      <c r="DP3693" s="1"/>
      <c r="DQ3693" s="1"/>
      <c r="DR3693" s="1"/>
      <c r="DS3693" s="1"/>
      <c r="DT3693" s="1"/>
    </row>
    <row r="3694" spans="1:124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4"/>
      <c r="DO3694" s="1"/>
      <c r="DP3694" s="1"/>
      <c r="DQ3694" s="1"/>
      <c r="DR3694" s="1"/>
      <c r="DS3694" s="1"/>
      <c r="DT3694" s="1"/>
    </row>
    <row r="3695" spans="1:124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4"/>
      <c r="DO3695" s="1"/>
      <c r="DP3695" s="1"/>
      <c r="DQ3695" s="1"/>
      <c r="DR3695" s="1"/>
      <c r="DS3695" s="1"/>
      <c r="DT3695" s="1"/>
    </row>
    <row r="3696" spans="1:124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4"/>
      <c r="DO3696" s="1"/>
      <c r="DP3696" s="1"/>
      <c r="DQ3696" s="1"/>
      <c r="DR3696" s="1"/>
      <c r="DS3696" s="1"/>
      <c r="DT3696" s="1"/>
    </row>
    <row r="3697" spans="1:124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4"/>
      <c r="DO3697" s="1"/>
      <c r="DP3697" s="1"/>
      <c r="DQ3697" s="1"/>
      <c r="DR3697" s="1"/>
      <c r="DS3697" s="1"/>
      <c r="DT3697" s="1"/>
    </row>
    <row r="3698" spans="1:124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4"/>
      <c r="DO3698" s="1"/>
      <c r="DP3698" s="1"/>
      <c r="DQ3698" s="1"/>
      <c r="DR3698" s="1"/>
      <c r="DS3698" s="1"/>
      <c r="DT3698" s="1"/>
    </row>
    <row r="3699" spans="1:124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4"/>
      <c r="DO3699" s="1"/>
      <c r="DP3699" s="1"/>
      <c r="DQ3699" s="1"/>
      <c r="DR3699" s="1"/>
      <c r="DS3699" s="1"/>
      <c r="DT3699" s="1"/>
    </row>
    <row r="3700" spans="1:124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4"/>
      <c r="DO3700" s="1"/>
      <c r="DP3700" s="1"/>
      <c r="DQ3700" s="1"/>
      <c r="DR3700" s="1"/>
      <c r="DS3700" s="1"/>
      <c r="DT3700" s="1"/>
    </row>
    <row r="3701" spans="1:124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4"/>
      <c r="DO3701" s="1"/>
      <c r="DP3701" s="1"/>
      <c r="DQ3701" s="1"/>
      <c r="DR3701" s="1"/>
      <c r="DS3701" s="1"/>
      <c r="DT3701" s="1"/>
    </row>
    <row r="3702" spans="1:124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4"/>
      <c r="DO3702" s="1"/>
      <c r="DP3702" s="1"/>
      <c r="DQ3702" s="1"/>
      <c r="DR3702" s="1"/>
      <c r="DS3702" s="1"/>
      <c r="DT3702" s="1"/>
    </row>
    <row r="3703" spans="1:124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4"/>
      <c r="DO3703" s="1"/>
      <c r="DP3703" s="1"/>
      <c r="DQ3703" s="1"/>
      <c r="DR3703" s="1"/>
      <c r="DS3703" s="1"/>
      <c r="DT3703" s="1"/>
    </row>
    <row r="3704" spans="1:124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4"/>
      <c r="DO3704" s="1"/>
      <c r="DP3704" s="1"/>
      <c r="DQ3704" s="1"/>
      <c r="DR3704" s="1"/>
      <c r="DS3704" s="1"/>
      <c r="DT3704" s="1"/>
    </row>
    <row r="3705" spans="1:124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4"/>
      <c r="DO3705" s="1"/>
      <c r="DP3705" s="1"/>
      <c r="DQ3705" s="1"/>
      <c r="DR3705" s="1"/>
      <c r="DS3705" s="1"/>
      <c r="DT3705" s="1"/>
    </row>
    <row r="3706" spans="1:124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4"/>
      <c r="DO3706" s="1"/>
      <c r="DP3706" s="1"/>
      <c r="DQ3706" s="1"/>
      <c r="DR3706" s="1"/>
      <c r="DS3706" s="1"/>
      <c r="DT3706" s="1"/>
    </row>
    <row r="3707" spans="1:124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4"/>
      <c r="DO3707" s="1"/>
      <c r="DP3707" s="1"/>
      <c r="DQ3707" s="1"/>
      <c r="DR3707" s="1"/>
      <c r="DS3707" s="1"/>
      <c r="DT3707" s="1"/>
    </row>
    <row r="3708" spans="1:124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4"/>
      <c r="DO3708" s="1"/>
      <c r="DP3708" s="1"/>
      <c r="DQ3708" s="1"/>
      <c r="DR3708" s="1"/>
      <c r="DS3708" s="1"/>
      <c r="DT3708" s="1"/>
    </row>
    <row r="3709" spans="1:124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4"/>
      <c r="DO3709" s="1"/>
      <c r="DP3709" s="1"/>
      <c r="DQ3709" s="1"/>
      <c r="DR3709" s="1"/>
      <c r="DS3709" s="1"/>
      <c r="DT3709" s="1"/>
    </row>
    <row r="3710" spans="1:124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4"/>
      <c r="DO3710" s="1"/>
      <c r="DP3710" s="1"/>
      <c r="DQ3710" s="1"/>
      <c r="DR3710" s="1"/>
      <c r="DS3710" s="1"/>
      <c r="DT3710" s="1"/>
    </row>
    <row r="3711" spans="1:124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4"/>
      <c r="DO3711" s="1"/>
      <c r="DP3711" s="1"/>
      <c r="DQ3711" s="1"/>
      <c r="DR3711" s="1"/>
      <c r="DS3711" s="1"/>
      <c r="DT3711" s="1"/>
    </row>
    <row r="3712" spans="1:124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4"/>
      <c r="DO3712" s="1"/>
      <c r="DP3712" s="1"/>
      <c r="DQ3712" s="1"/>
      <c r="DR3712" s="1"/>
      <c r="DS3712" s="1"/>
      <c r="DT3712" s="1"/>
    </row>
    <row r="3713" spans="1:124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4"/>
      <c r="DO3713" s="1"/>
      <c r="DP3713" s="1"/>
      <c r="DQ3713" s="1"/>
      <c r="DR3713" s="1"/>
      <c r="DS3713" s="1"/>
      <c r="DT3713" s="1"/>
    </row>
    <row r="3714" spans="1:124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4"/>
      <c r="DO3714" s="1"/>
      <c r="DP3714" s="1"/>
      <c r="DQ3714" s="1"/>
      <c r="DR3714" s="1"/>
      <c r="DS3714" s="1"/>
      <c r="DT3714" s="1"/>
    </row>
    <row r="3715" spans="1:124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4"/>
      <c r="DO3715" s="1"/>
      <c r="DP3715" s="1"/>
      <c r="DQ3715" s="1"/>
      <c r="DR3715" s="1"/>
      <c r="DS3715" s="1"/>
      <c r="DT3715" s="1"/>
    </row>
    <row r="3716" spans="1:124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4"/>
      <c r="DO3716" s="1"/>
      <c r="DP3716" s="1"/>
      <c r="DQ3716" s="1"/>
      <c r="DR3716" s="1"/>
      <c r="DS3716" s="1"/>
      <c r="DT3716" s="1"/>
    </row>
    <row r="3717" spans="1:124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4"/>
      <c r="DO3717" s="1"/>
      <c r="DP3717" s="1"/>
      <c r="DQ3717" s="1"/>
      <c r="DR3717" s="1"/>
      <c r="DS3717" s="1"/>
      <c r="DT3717" s="1"/>
    </row>
    <row r="3718" spans="1:124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4"/>
      <c r="DO3718" s="1"/>
      <c r="DP3718" s="1"/>
      <c r="DQ3718" s="1"/>
      <c r="DR3718" s="1"/>
      <c r="DS3718" s="1"/>
      <c r="DT3718" s="1"/>
    </row>
    <row r="3719" spans="1:124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4"/>
      <c r="DO3719" s="1"/>
      <c r="DP3719" s="1"/>
      <c r="DQ3719" s="1"/>
      <c r="DR3719" s="1"/>
      <c r="DS3719" s="1"/>
      <c r="DT3719" s="1"/>
    </row>
    <row r="3720" spans="1:124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4"/>
      <c r="DO3720" s="1"/>
      <c r="DP3720" s="1"/>
      <c r="DQ3720" s="1"/>
      <c r="DR3720" s="1"/>
      <c r="DS3720" s="1"/>
      <c r="DT3720" s="1"/>
    </row>
    <row r="3721" spans="1:124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4"/>
      <c r="DO3721" s="1"/>
      <c r="DP3721" s="1"/>
      <c r="DQ3721" s="1"/>
      <c r="DR3721" s="1"/>
      <c r="DS3721" s="1"/>
      <c r="DT3721" s="1"/>
    </row>
    <row r="3722" spans="1:124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4"/>
      <c r="DO3722" s="1"/>
      <c r="DP3722" s="1"/>
      <c r="DQ3722" s="1"/>
      <c r="DR3722" s="1"/>
      <c r="DS3722" s="1"/>
      <c r="DT3722" s="1"/>
    </row>
    <row r="3723" spans="1:124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4"/>
      <c r="DO3723" s="1"/>
      <c r="DP3723" s="1"/>
      <c r="DQ3723" s="1"/>
      <c r="DR3723" s="1"/>
      <c r="DS3723" s="1"/>
      <c r="DT3723" s="1"/>
    </row>
    <row r="3724" spans="1:124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4"/>
      <c r="DO3724" s="1"/>
      <c r="DP3724" s="1"/>
      <c r="DQ3724" s="1"/>
      <c r="DR3724" s="1"/>
      <c r="DS3724" s="1"/>
      <c r="DT3724" s="1"/>
    </row>
    <row r="3725" spans="1:124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4"/>
      <c r="DO3725" s="1"/>
      <c r="DP3725" s="1"/>
      <c r="DQ3725" s="1"/>
      <c r="DR3725" s="1"/>
      <c r="DS3725" s="1"/>
      <c r="DT3725" s="1"/>
    </row>
    <row r="3726" spans="1:124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4"/>
      <c r="DO3726" s="1"/>
      <c r="DP3726" s="1"/>
      <c r="DQ3726" s="1"/>
      <c r="DR3726" s="1"/>
      <c r="DS3726" s="1"/>
      <c r="DT3726" s="1"/>
    </row>
    <row r="3727" spans="1:124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4"/>
      <c r="DO3727" s="1"/>
      <c r="DP3727" s="1"/>
      <c r="DQ3727" s="1"/>
      <c r="DR3727" s="1"/>
      <c r="DS3727" s="1"/>
      <c r="DT3727" s="1"/>
    </row>
    <row r="3728" spans="1:124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4"/>
      <c r="DO3728" s="1"/>
      <c r="DP3728" s="1"/>
      <c r="DQ3728" s="1"/>
      <c r="DR3728" s="1"/>
      <c r="DS3728" s="1"/>
      <c r="DT3728" s="1"/>
    </row>
    <row r="3729" spans="1:124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4"/>
      <c r="DO3729" s="1"/>
      <c r="DP3729" s="1"/>
      <c r="DQ3729" s="1"/>
      <c r="DR3729" s="1"/>
      <c r="DS3729" s="1"/>
      <c r="DT3729" s="1"/>
    </row>
    <row r="3730" spans="1:124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4"/>
      <c r="DO3730" s="1"/>
      <c r="DP3730" s="1"/>
      <c r="DQ3730" s="1"/>
      <c r="DR3730" s="1"/>
      <c r="DS3730" s="1"/>
      <c r="DT3730" s="1"/>
    </row>
    <row r="3731" spans="1:124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4"/>
      <c r="DO3731" s="1"/>
      <c r="DP3731" s="1"/>
      <c r="DQ3731" s="1"/>
      <c r="DR3731" s="1"/>
      <c r="DS3731" s="1"/>
      <c r="DT3731" s="1"/>
    </row>
    <row r="3732" spans="1:124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4"/>
      <c r="DO3732" s="1"/>
      <c r="DP3732" s="1"/>
      <c r="DQ3732" s="1"/>
      <c r="DR3732" s="1"/>
      <c r="DS3732" s="1"/>
      <c r="DT3732" s="1"/>
    </row>
    <row r="3733" spans="1:124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4"/>
      <c r="DO3733" s="1"/>
      <c r="DP3733" s="1"/>
      <c r="DQ3733" s="1"/>
      <c r="DR3733" s="1"/>
      <c r="DS3733" s="1"/>
      <c r="DT3733" s="1"/>
    </row>
    <row r="3734" spans="1:124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4"/>
      <c r="DO3734" s="1"/>
      <c r="DP3734" s="1"/>
      <c r="DQ3734" s="1"/>
      <c r="DR3734" s="1"/>
      <c r="DS3734" s="1"/>
      <c r="DT3734" s="1"/>
    </row>
    <row r="3735" spans="1:124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4"/>
      <c r="DO3735" s="1"/>
      <c r="DP3735" s="1"/>
      <c r="DQ3735" s="1"/>
      <c r="DR3735" s="1"/>
      <c r="DS3735" s="1"/>
      <c r="DT3735" s="1"/>
    </row>
    <row r="3736" spans="1:124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4"/>
      <c r="DO3736" s="1"/>
      <c r="DP3736" s="1"/>
      <c r="DQ3736" s="1"/>
      <c r="DR3736" s="1"/>
      <c r="DS3736" s="1"/>
      <c r="DT3736" s="1"/>
    </row>
    <row r="3737" spans="1:124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4"/>
      <c r="DO3737" s="1"/>
      <c r="DP3737" s="1"/>
      <c r="DQ3737" s="1"/>
      <c r="DR3737" s="1"/>
      <c r="DS3737" s="1"/>
      <c r="DT3737" s="1"/>
    </row>
    <row r="3738" spans="1:124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4"/>
      <c r="DO3738" s="1"/>
      <c r="DP3738" s="1"/>
      <c r="DQ3738" s="1"/>
      <c r="DR3738" s="1"/>
      <c r="DS3738" s="1"/>
      <c r="DT3738" s="1"/>
    </row>
    <row r="3739" spans="1:124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4"/>
      <c r="DO3739" s="1"/>
      <c r="DP3739" s="1"/>
      <c r="DQ3739" s="1"/>
      <c r="DR3739" s="1"/>
      <c r="DS3739" s="1"/>
      <c r="DT3739" s="1"/>
    </row>
    <row r="3740" spans="1:124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4"/>
      <c r="DO3740" s="1"/>
      <c r="DP3740" s="1"/>
      <c r="DQ3740" s="1"/>
      <c r="DR3740" s="1"/>
      <c r="DS3740" s="1"/>
      <c r="DT3740" s="1"/>
    </row>
    <row r="3741" spans="1:124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4"/>
      <c r="DO3741" s="1"/>
      <c r="DP3741" s="1"/>
      <c r="DQ3741" s="1"/>
      <c r="DR3741" s="1"/>
      <c r="DS3741" s="1"/>
      <c r="DT3741" s="1"/>
    </row>
    <row r="3742" spans="1:124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4"/>
      <c r="DO3742" s="1"/>
      <c r="DP3742" s="1"/>
      <c r="DQ3742" s="1"/>
      <c r="DR3742" s="1"/>
      <c r="DS3742" s="1"/>
      <c r="DT3742" s="1"/>
    </row>
    <row r="3743" spans="1:124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4"/>
      <c r="DO3743" s="1"/>
      <c r="DP3743" s="1"/>
      <c r="DQ3743" s="1"/>
      <c r="DR3743" s="1"/>
      <c r="DS3743" s="1"/>
      <c r="DT3743" s="1"/>
    </row>
    <row r="3744" spans="1:124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4"/>
      <c r="DO3744" s="1"/>
      <c r="DP3744" s="1"/>
      <c r="DQ3744" s="1"/>
      <c r="DR3744" s="1"/>
      <c r="DS3744" s="1"/>
      <c r="DT3744" s="1"/>
    </row>
    <row r="3745" spans="1:124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4"/>
      <c r="DO3745" s="1"/>
      <c r="DP3745" s="1"/>
      <c r="DQ3745" s="1"/>
      <c r="DR3745" s="1"/>
      <c r="DS3745" s="1"/>
      <c r="DT3745" s="1"/>
    </row>
    <row r="3746" spans="1:124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4"/>
      <c r="DO3746" s="1"/>
      <c r="DP3746" s="1"/>
      <c r="DQ3746" s="1"/>
      <c r="DR3746" s="1"/>
      <c r="DS3746" s="1"/>
      <c r="DT3746" s="1"/>
    </row>
    <row r="3747" spans="1:124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4"/>
      <c r="DO3747" s="1"/>
      <c r="DP3747" s="1"/>
      <c r="DQ3747" s="1"/>
      <c r="DR3747" s="1"/>
      <c r="DS3747" s="1"/>
      <c r="DT3747" s="1"/>
    </row>
    <row r="3748" spans="1:124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4"/>
      <c r="DO3748" s="1"/>
      <c r="DP3748" s="1"/>
      <c r="DQ3748" s="1"/>
      <c r="DR3748" s="1"/>
      <c r="DS3748" s="1"/>
      <c r="DT3748" s="1"/>
    </row>
    <row r="3749" spans="1:124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4"/>
      <c r="DO3749" s="1"/>
      <c r="DP3749" s="1"/>
      <c r="DQ3749" s="1"/>
      <c r="DR3749" s="1"/>
      <c r="DS3749" s="1"/>
      <c r="DT3749" s="1"/>
    </row>
    <row r="3750" spans="1:124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4"/>
      <c r="DO3750" s="1"/>
      <c r="DP3750" s="1"/>
      <c r="DQ3750" s="1"/>
      <c r="DR3750" s="1"/>
      <c r="DS3750" s="1"/>
      <c r="DT3750" s="1"/>
    </row>
    <row r="3751" spans="1:124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4"/>
      <c r="DO3751" s="1"/>
      <c r="DP3751" s="1"/>
      <c r="DQ3751" s="1"/>
      <c r="DR3751" s="1"/>
      <c r="DS3751" s="1"/>
      <c r="DT3751" s="1"/>
    </row>
    <row r="3752" spans="1:124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4"/>
      <c r="DO3752" s="1"/>
      <c r="DP3752" s="1"/>
      <c r="DQ3752" s="1"/>
      <c r="DR3752" s="1"/>
      <c r="DS3752" s="1"/>
      <c r="DT3752" s="1"/>
    </row>
    <row r="3753" spans="1:124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4"/>
      <c r="DO3753" s="1"/>
      <c r="DP3753" s="1"/>
      <c r="DQ3753" s="1"/>
      <c r="DR3753" s="1"/>
      <c r="DS3753" s="1"/>
      <c r="DT3753" s="1"/>
    </row>
    <row r="3754" spans="1:124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4"/>
      <c r="DO3754" s="1"/>
      <c r="DP3754" s="1"/>
      <c r="DQ3754" s="1"/>
      <c r="DR3754" s="1"/>
      <c r="DS3754" s="1"/>
      <c r="DT3754" s="1"/>
    </row>
    <row r="3755" spans="1:124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4"/>
      <c r="DO3755" s="1"/>
      <c r="DP3755" s="1"/>
      <c r="DQ3755" s="1"/>
      <c r="DR3755" s="1"/>
      <c r="DS3755" s="1"/>
      <c r="DT3755" s="1"/>
    </row>
    <row r="3756" spans="1:124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4"/>
      <c r="DO3756" s="1"/>
      <c r="DP3756" s="1"/>
      <c r="DQ3756" s="1"/>
      <c r="DR3756" s="1"/>
      <c r="DS3756" s="1"/>
      <c r="DT3756" s="1"/>
    </row>
    <row r="3757" spans="1:124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4"/>
      <c r="DO3757" s="1"/>
      <c r="DP3757" s="1"/>
      <c r="DQ3757" s="1"/>
      <c r="DR3757" s="1"/>
      <c r="DS3757" s="1"/>
      <c r="DT3757" s="1"/>
    </row>
    <row r="3758" spans="1:124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4"/>
      <c r="DO3758" s="1"/>
      <c r="DP3758" s="1"/>
      <c r="DQ3758" s="1"/>
      <c r="DR3758" s="1"/>
      <c r="DS3758" s="1"/>
      <c r="DT3758" s="1"/>
    </row>
    <row r="3759" spans="1:124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4"/>
      <c r="DO3759" s="1"/>
      <c r="DP3759" s="1"/>
      <c r="DQ3759" s="1"/>
      <c r="DR3759" s="1"/>
      <c r="DS3759" s="1"/>
      <c r="DT3759" s="1"/>
    </row>
    <row r="3760" spans="1:124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4"/>
      <c r="DO3760" s="1"/>
      <c r="DP3760" s="1"/>
      <c r="DQ3760" s="1"/>
      <c r="DR3760" s="1"/>
      <c r="DS3760" s="1"/>
      <c r="DT3760" s="1"/>
    </row>
    <row r="3761" spans="1:124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4"/>
      <c r="DO3761" s="1"/>
      <c r="DP3761" s="1"/>
      <c r="DQ3761" s="1"/>
      <c r="DR3761" s="1"/>
      <c r="DS3761" s="1"/>
      <c r="DT3761" s="1"/>
    </row>
    <row r="3762" spans="1:124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4"/>
      <c r="DO3762" s="1"/>
      <c r="DP3762" s="1"/>
      <c r="DQ3762" s="1"/>
      <c r="DR3762" s="1"/>
      <c r="DS3762" s="1"/>
      <c r="DT3762" s="1"/>
    </row>
    <row r="3763" spans="1:124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4"/>
      <c r="DO3763" s="1"/>
      <c r="DP3763" s="1"/>
      <c r="DQ3763" s="1"/>
      <c r="DR3763" s="1"/>
      <c r="DS3763" s="1"/>
      <c r="DT3763" s="1"/>
    </row>
    <row r="3764" spans="1:124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4"/>
      <c r="DO3764" s="1"/>
      <c r="DP3764" s="1"/>
      <c r="DQ3764" s="1"/>
      <c r="DR3764" s="1"/>
      <c r="DS3764" s="1"/>
      <c r="DT3764" s="1"/>
    </row>
    <row r="3765" spans="1:124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4"/>
      <c r="DO3765" s="1"/>
      <c r="DP3765" s="1"/>
      <c r="DQ3765" s="1"/>
      <c r="DR3765" s="1"/>
      <c r="DS3765" s="1"/>
      <c r="DT3765" s="1"/>
    </row>
    <row r="3766" spans="1:124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4"/>
      <c r="DO3766" s="1"/>
      <c r="DP3766" s="1"/>
      <c r="DQ3766" s="1"/>
      <c r="DR3766" s="1"/>
      <c r="DS3766" s="1"/>
      <c r="DT3766" s="1"/>
    </row>
    <row r="3767" spans="1:124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4"/>
      <c r="DO3767" s="1"/>
      <c r="DP3767" s="1"/>
      <c r="DQ3767" s="1"/>
      <c r="DR3767" s="1"/>
      <c r="DS3767" s="1"/>
      <c r="DT3767" s="1"/>
    </row>
    <row r="3768" spans="1:124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4"/>
      <c r="DO3768" s="1"/>
      <c r="DP3768" s="1"/>
      <c r="DQ3768" s="1"/>
      <c r="DR3768" s="1"/>
      <c r="DS3768" s="1"/>
      <c r="DT3768" s="1"/>
    </row>
    <row r="3769" spans="1:124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4"/>
      <c r="DO3769" s="1"/>
      <c r="DP3769" s="1"/>
      <c r="DQ3769" s="1"/>
      <c r="DR3769" s="1"/>
      <c r="DS3769" s="1"/>
      <c r="DT3769" s="1"/>
    </row>
    <row r="3770" spans="1:124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4"/>
      <c r="DO3770" s="1"/>
      <c r="DP3770" s="1"/>
      <c r="DQ3770" s="1"/>
      <c r="DR3770" s="1"/>
      <c r="DS3770" s="1"/>
      <c r="DT3770" s="1"/>
    </row>
    <row r="3771" spans="1:124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4"/>
      <c r="DO3771" s="1"/>
      <c r="DP3771" s="1"/>
      <c r="DQ3771" s="1"/>
      <c r="DR3771" s="1"/>
      <c r="DS3771" s="1"/>
      <c r="DT3771" s="1"/>
    </row>
    <row r="3772" spans="1:124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4"/>
      <c r="DO3772" s="1"/>
      <c r="DP3772" s="1"/>
      <c r="DQ3772" s="1"/>
      <c r="DR3772" s="1"/>
      <c r="DS3772" s="1"/>
      <c r="DT3772" s="1"/>
    </row>
    <row r="3773" spans="1:124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4"/>
      <c r="DO3773" s="1"/>
      <c r="DP3773" s="1"/>
      <c r="DQ3773" s="1"/>
      <c r="DR3773" s="1"/>
      <c r="DS3773" s="1"/>
      <c r="DT3773" s="1"/>
    </row>
    <row r="3774" spans="1:124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4"/>
      <c r="DO3774" s="1"/>
      <c r="DP3774" s="1"/>
      <c r="DQ3774" s="1"/>
      <c r="DR3774" s="1"/>
      <c r="DS3774" s="1"/>
      <c r="DT3774" s="1"/>
    </row>
    <row r="3775" spans="1:124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4"/>
      <c r="DO3775" s="1"/>
      <c r="DP3775" s="1"/>
      <c r="DQ3775" s="1"/>
      <c r="DR3775" s="1"/>
      <c r="DS3775" s="1"/>
      <c r="DT3775" s="1"/>
    </row>
    <row r="3776" spans="1:124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4"/>
      <c r="DO3776" s="1"/>
      <c r="DP3776" s="1"/>
      <c r="DQ3776" s="1"/>
      <c r="DR3776" s="1"/>
      <c r="DS3776" s="1"/>
      <c r="DT3776" s="1"/>
    </row>
    <row r="3777" spans="1:124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4"/>
      <c r="DO3777" s="1"/>
      <c r="DP3777" s="1"/>
      <c r="DQ3777" s="1"/>
      <c r="DR3777" s="1"/>
      <c r="DS3777" s="1"/>
      <c r="DT3777" s="1"/>
    </row>
    <row r="3778" spans="1:124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4"/>
      <c r="DO3778" s="1"/>
      <c r="DP3778" s="1"/>
      <c r="DQ3778" s="1"/>
      <c r="DR3778" s="1"/>
      <c r="DS3778" s="1"/>
      <c r="DT3778" s="1"/>
    </row>
    <row r="3779" spans="1:124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4"/>
      <c r="DO3779" s="1"/>
      <c r="DP3779" s="1"/>
      <c r="DQ3779" s="1"/>
      <c r="DR3779" s="1"/>
      <c r="DS3779" s="1"/>
      <c r="DT3779" s="1"/>
    </row>
    <row r="3780" spans="1:124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4"/>
      <c r="DO3780" s="1"/>
      <c r="DP3780" s="1"/>
      <c r="DQ3780" s="1"/>
      <c r="DR3780" s="1"/>
      <c r="DS3780" s="1"/>
      <c r="DT3780" s="1"/>
    </row>
    <row r="3781" spans="1:124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4"/>
      <c r="DO3781" s="1"/>
      <c r="DP3781" s="1"/>
      <c r="DQ3781" s="1"/>
      <c r="DR3781" s="1"/>
      <c r="DS3781" s="1"/>
      <c r="DT3781" s="1"/>
    </row>
    <row r="3782" spans="1:124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4"/>
      <c r="DO3782" s="1"/>
      <c r="DP3782" s="1"/>
      <c r="DQ3782" s="1"/>
      <c r="DR3782" s="1"/>
      <c r="DS3782" s="1"/>
      <c r="DT3782" s="1"/>
    </row>
    <row r="3783" spans="1:124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4"/>
      <c r="DO3783" s="1"/>
      <c r="DP3783" s="1"/>
      <c r="DQ3783" s="1"/>
      <c r="DR3783" s="1"/>
      <c r="DS3783" s="1"/>
      <c r="DT3783" s="1"/>
    </row>
    <row r="3784" spans="1:124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4"/>
      <c r="DO3784" s="1"/>
      <c r="DP3784" s="1"/>
      <c r="DQ3784" s="1"/>
      <c r="DR3784" s="1"/>
      <c r="DS3784" s="1"/>
      <c r="DT3784" s="1"/>
    </row>
    <row r="3785" spans="1:124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4"/>
      <c r="DO3785" s="1"/>
      <c r="DP3785" s="1"/>
      <c r="DQ3785" s="1"/>
      <c r="DR3785" s="1"/>
      <c r="DS3785" s="1"/>
      <c r="DT3785" s="1"/>
    </row>
    <row r="3786" spans="1:124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4"/>
      <c r="DO3786" s="1"/>
      <c r="DP3786" s="1"/>
      <c r="DQ3786" s="1"/>
      <c r="DR3786" s="1"/>
      <c r="DS3786" s="1"/>
      <c r="DT3786" s="1"/>
    </row>
    <row r="3787" spans="1:124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4"/>
      <c r="DO3787" s="1"/>
      <c r="DP3787" s="1"/>
      <c r="DQ3787" s="1"/>
      <c r="DR3787" s="1"/>
      <c r="DS3787" s="1"/>
      <c r="DT3787" s="1"/>
    </row>
    <row r="3788" spans="1:124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4"/>
      <c r="DO3788" s="1"/>
      <c r="DP3788" s="1"/>
      <c r="DQ3788" s="1"/>
      <c r="DR3788" s="1"/>
      <c r="DS3788" s="1"/>
      <c r="DT3788" s="1"/>
    </row>
    <row r="3789" spans="1:124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4"/>
      <c r="DO3789" s="1"/>
      <c r="DP3789" s="1"/>
      <c r="DQ3789" s="1"/>
      <c r="DR3789" s="1"/>
      <c r="DS3789" s="1"/>
      <c r="DT3789" s="1"/>
    </row>
    <row r="3790" spans="1:124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4"/>
      <c r="DO3790" s="1"/>
      <c r="DP3790" s="1"/>
      <c r="DQ3790" s="1"/>
      <c r="DR3790" s="1"/>
      <c r="DS3790" s="1"/>
      <c r="DT3790" s="1"/>
    </row>
    <row r="3791" spans="1:124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4"/>
      <c r="DO3791" s="1"/>
      <c r="DP3791" s="1"/>
      <c r="DQ3791" s="1"/>
      <c r="DR3791" s="1"/>
      <c r="DS3791" s="1"/>
      <c r="DT3791" s="1"/>
    </row>
    <row r="3792" spans="1:124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4"/>
      <c r="DO3792" s="1"/>
      <c r="DP3792" s="1"/>
      <c r="DQ3792" s="1"/>
      <c r="DR3792" s="1"/>
      <c r="DS3792" s="1"/>
      <c r="DT3792" s="1"/>
    </row>
    <row r="3793" spans="1:124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4"/>
      <c r="DO3793" s="1"/>
      <c r="DP3793" s="1"/>
      <c r="DQ3793" s="1"/>
      <c r="DR3793" s="1"/>
      <c r="DS3793" s="1"/>
      <c r="DT3793" s="1"/>
    </row>
    <row r="3794" spans="1:124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4"/>
      <c r="DO3794" s="1"/>
      <c r="DP3794" s="1"/>
      <c r="DQ3794" s="1"/>
      <c r="DR3794" s="1"/>
      <c r="DS3794" s="1"/>
      <c r="DT3794" s="1"/>
    </row>
    <row r="3795" spans="1:124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4"/>
      <c r="DO3795" s="1"/>
      <c r="DP3795" s="1"/>
      <c r="DQ3795" s="1"/>
      <c r="DR3795" s="1"/>
      <c r="DS3795" s="1"/>
      <c r="DT3795" s="1"/>
    </row>
    <row r="3796" spans="1:124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4"/>
      <c r="DO3796" s="1"/>
      <c r="DP3796" s="1"/>
      <c r="DQ3796" s="1"/>
      <c r="DR3796" s="1"/>
      <c r="DS3796" s="1"/>
      <c r="DT3796" s="1"/>
    </row>
    <row r="3797" spans="1:124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4"/>
      <c r="DO3797" s="1"/>
      <c r="DP3797" s="1"/>
      <c r="DQ3797" s="1"/>
      <c r="DR3797" s="1"/>
      <c r="DS3797" s="1"/>
      <c r="DT3797" s="1"/>
    </row>
    <row r="3798" spans="1:124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4"/>
      <c r="DO3798" s="1"/>
      <c r="DP3798" s="1"/>
      <c r="DQ3798" s="1"/>
      <c r="DR3798" s="1"/>
      <c r="DS3798" s="1"/>
      <c r="DT3798" s="1"/>
    </row>
    <row r="3799" spans="1:124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4"/>
      <c r="DO3799" s="1"/>
      <c r="DP3799" s="1"/>
      <c r="DQ3799" s="1"/>
      <c r="DR3799" s="1"/>
      <c r="DS3799" s="1"/>
      <c r="DT3799" s="1"/>
    </row>
    <row r="3800" spans="1:124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4"/>
      <c r="DO3800" s="1"/>
      <c r="DP3800" s="1"/>
      <c r="DQ3800" s="1"/>
      <c r="DR3800" s="1"/>
      <c r="DS3800" s="1"/>
      <c r="DT3800" s="1"/>
    </row>
    <row r="3801" spans="1:124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4"/>
      <c r="DO3801" s="1"/>
      <c r="DP3801" s="1"/>
      <c r="DQ3801" s="1"/>
      <c r="DR3801" s="1"/>
      <c r="DS3801" s="1"/>
      <c r="DT3801" s="1"/>
    </row>
    <row r="3802" spans="1:124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4"/>
      <c r="DO3802" s="1"/>
      <c r="DP3802" s="1"/>
      <c r="DQ3802" s="1"/>
      <c r="DR3802" s="1"/>
      <c r="DS3802" s="1"/>
      <c r="DT3802" s="1"/>
    </row>
    <row r="3803" spans="1:124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4"/>
      <c r="DO3803" s="1"/>
      <c r="DP3803" s="1"/>
      <c r="DQ3803" s="1"/>
      <c r="DR3803" s="1"/>
      <c r="DS3803" s="1"/>
      <c r="DT3803" s="1"/>
    </row>
    <row r="3804" spans="1:124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4"/>
      <c r="DO3804" s="1"/>
      <c r="DP3804" s="1"/>
      <c r="DQ3804" s="1"/>
      <c r="DR3804" s="1"/>
      <c r="DS3804" s="1"/>
      <c r="DT3804" s="1"/>
    </row>
    <row r="3805" spans="1:124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4"/>
      <c r="DO3805" s="1"/>
      <c r="DP3805" s="1"/>
      <c r="DQ3805" s="1"/>
      <c r="DR3805" s="1"/>
      <c r="DS3805" s="1"/>
      <c r="DT3805" s="1"/>
    </row>
    <row r="3806" spans="1:124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4"/>
      <c r="DO3806" s="1"/>
      <c r="DP3806" s="1"/>
      <c r="DQ3806" s="1"/>
      <c r="DR3806" s="1"/>
      <c r="DS3806" s="1"/>
      <c r="DT3806" s="1"/>
    </row>
    <row r="3807" spans="1:124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4"/>
      <c r="DO3807" s="1"/>
      <c r="DP3807" s="1"/>
      <c r="DQ3807" s="1"/>
      <c r="DR3807" s="1"/>
      <c r="DS3807" s="1"/>
      <c r="DT3807" s="1"/>
    </row>
    <row r="3808" spans="1:124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4"/>
      <c r="DO3808" s="1"/>
      <c r="DP3808" s="1"/>
      <c r="DQ3808" s="1"/>
      <c r="DR3808" s="1"/>
      <c r="DS3808" s="1"/>
      <c r="DT3808" s="1"/>
    </row>
    <row r="3809" spans="1:124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4"/>
      <c r="DO3809" s="1"/>
      <c r="DP3809" s="1"/>
      <c r="DQ3809" s="1"/>
      <c r="DR3809" s="1"/>
      <c r="DS3809" s="1"/>
      <c r="DT3809" s="1"/>
    </row>
    <row r="3810" spans="1:124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4"/>
      <c r="DO3810" s="1"/>
      <c r="DP3810" s="1"/>
      <c r="DQ3810" s="1"/>
      <c r="DR3810" s="1"/>
      <c r="DS3810" s="1"/>
      <c r="DT3810" s="1"/>
    </row>
    <row r="3811" spans="1:124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4"/>
      <c r="DO3811" s="1"/>
      <c r="DP3811" s="1"/>
      <c r="DQ3811" s="1"/>
      <c r="DR3811" s="1"/>
      <c r="DS3811" s="1"/>
      <c r="DT3811" s="1"/>
    </row>
    <row r="3812" spans="1:124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4"/>
      <c r="DO3812" s="1"/>
      <c r="DP3812" s="1"/>
      <c r="DQ3812" s="1"/>
      <c r="DR3812" s="1"/>
      <c r="DS3812" s="1"/>
      <c r="DT3812" s="1"/>
    </row>
    <row r="3813" spans="1:124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4"/>
      <c r="DO3813" s="1"/>
      <c r="DP3813" s="1"/>
      <c r="DQ3813" s="1"/>
      <c r="DR3813" s="1"/>
      <c r="DS3813" s="1"/>
      <c r="DT3813" s="1"/>
    </row>
    <row r="3814" spans="1:124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4"/>
      <c r="DO3814" s="1"/>
      <c r="DP3814" s="1"/>
      <c r="DQ3814" s="1"/>
      <c r="DR3814" s="1"/>
      <c r="DS3814" s="1"/>
      <c r="DT3814" s="1"/>
    </row>
    <row r="3815" spans="1:124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4"/>
      <c r="DO3815" s="1"/>
      <c r="DP3815" s="1"/>
      <c r="DQ3815" s="1"/>
      <c r="DR3815" s="1"/>
      <c r="DS3815" s="1"/>
      <c r="DT3815" s="1"/>
    </row>
    <row r="3816" spans="1:124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4"/>
      <c r="DO3816" s="1"/>
      <c r="DP3816" s="1"/>
      <c r="DQ3816" s="1"/>
      <c r="DR3816" s="1"/>
      <c r="DS3816" s="1"/>
      <c r="DT3816" s="1"/>
    </row>
    <row r="3817" spans="1:124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4"/>
      <c r="DO3817" s="1"/>
      <c r="DP3817" s="1"/>
      <c r="DQ3817" s="1"/>
      <c r="DR3817" s="1"/>
      <c r="DS3817" s="1"/>
      <c r="DT3817" s="1"/>
    </row>
    <row r="3818" spans="1:124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4"/>
      <c r="DO3818" s="1"/>
      <c r="DP3818" s="1"/>
      <c r="DQ3818" s="1"/>
      <c r="DR3818" s="1"/>
      <c r="DS3818" s="1"/>
      <c r="DT3818" s="1"/>
    </row>
    <row r="3819" spans="1:124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4"/>
      <c r="DO3819" s="1"/>
      <c r="DP3819" s="1"/>
      <c r="DQ3819" s="1"/>
      <c r="DR3819" s="1"/>
      <c r="DS3819" s="1"/>
      <c r="DT3819" s="1"/>
    </row>
    <row r="3820" spans="1:124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4"/>
      <c r="DO3820" s="1"/>
      <c r="DP3820" s="1"/>
      <c r="DQ3820" s="1"/>
      <c r="DR3820" s="1"/>
      <c r="DS3820" s="1"/>
      <c r="DT3820" s="1"/>
    </row>
    <row r="3821" spans="1:124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4"/>
      <c r="DO3821" s="1"/>
      <c r="DP3821" s="1"/>
      <c r="DQ3821" s="1"/>
      <c r="DR3821" s="1"/>
      <c r="DS3821" s="1"/>
      <c r="DT3821" s="1"/>
    </row>
    <row r="3822" spans="1:124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4"/>
      <c r="DO3822" s="1"/>
      <c r="DP3822" s="1"/>
      <c r="DQ3822" s="1"/>
      <c r="DR3822" s="1"/>
      <c r="DS3822" s="1"/>
      <c r="DT3822" s="1"/>
    </row>
    <row r="3823" spans="1:124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4"/>
      <c r="DO3823" s="1"/>
      <c r="DP3823" s="1"/>
      <c r="DQ3823" s="1"/>
      <c r="DR3823" s="1"/>
      <c r="DS3823" s="1"/>
      <c r="DT3823" s="1"/>
    </row>
    <row r="3824" spans="1:124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4"/>
      <c r="DO3824" s="1"/>
      <c r="DP3824" s="1"/>
      <c r="DQ3824" s="1"/>
      <c r="DR3824" s="1"/>
      <c r="DS3824" s="1"/>
      <c r="DT3824" s="1"/>
    </row>
    <row r="3825" spans="1:124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4"/>
      <c r="DO3825" s="1"/>
      <c r="DP3825" s="1"/>
      <c r="DQ3825" s="1"/>
      <c r="DR3825" s="1"/>
      <c r="DS3825" s="1"/>
      <c r="DT3825" s="1"/>
    </row>
    <row r="3826" spans="1:124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4"/>
      <c r="DO3826" s="1"/>
      <c r="DP3826" s="1"/>
      <c r="DQ3826" s="1"/>
      <c r="DR3826" s="1"/>
      <c r="DS3826" s="1"/>
      <c r="DT3826" s="1"/>
    </row>
    <row r="3827" spans="1:124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4"/>
      <c r="DO3827" s="1"/>
      <c r="DP3827" s="1"/>
      <c r="DQ3827" s="1"/>
      <c r="DR3827" s="1"/>
      <c r="DS3827" s="1"/>
      <c r="DT3827" s="1"/>
    </row>
    <row r="3828" spans="1:124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4"/>
      <c r="DO3828" s="1"/>
      <c r="DP3828" s="1"/>
      <c r="DQ3828" s="1"/>
      <c r="DR3828" s="1"/>
      <c r="DS3828" s="1"/>
      <c r="DT3828" s="1"/>
    </row>
    <row r="3829" spans="1:124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4"/>
      <c r="DO3829" s="1"/>
      <c r="DP3829" s="1"/>
      <c r="DQ3829" s="1"/>
      <c r="DR3829" s="1"/>
      <c r="DS3829" s="1"/>
      <c r="DT3829" s="1"/>
    </row>
    <row r="3830" spans="1:124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4"/>
      <c r="DO3830" s="1"/>
      <c r="DP3830" s="1"/>
      <c r="DQ3830" s="1"/>
      <c r="DR3830" s="1"/>
      <c r="DS3830" s="1"/>
      <c r="DT3830" s="1"/>
    </row>
    <row r="3831" spans="1:124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4"/>
      <c r="DO3831" s="1"/>
      <c r="DP3831" s="1"/>
      <c r="DQ3831" s="1"/>
      <c r="DR3831" s="1"/>
      <c r="DS3831" s="1"/>
      <c r="DT3831" s="1"/>
    </row>
    <row r="3832" spans="1:124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4"/>
      <c r="DO3832" s="1"/>
      <c r="DP3832" s="1"/>
      <c r="DQ3832" s="1"/>
      <c r="DR3832" s="1"/>
      <c r="DS3832" s="1"/>
      <c r="DT3832" s="1"/>
    </row>
    <row r="3833" spans="1:124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4"/>
      <c r="DO3833" s="1"/>
      <c r="DP3833" s="1"/>
      <c r="DQ3833" s="1"/>
      <c r="DR3833" s="1"/>
      <c r="DS3833" s="1"/>
      <c r="DT3833" s="1"/>
    </row>
    <row r="3834" spans="1:124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4"/>
      <c r="DO3834" s="1"/>
      <c r="DP3834" s="1"/>
      <c r="DQ3834" s="1"/>
      <c r="DR3834" s="1"/>
      <c r="DS3834" s="1"/>
      <c r="DT3834" s="1"/>
    </row>
    <row r="3835" spans="1:124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4"/>
      <c r="DO3835" s="1"/>
      <c r="DP3835" s="1"/>
      <c r="DQ3835" s="1"/>
      <c r="DR3835" s="1"/>
      <c r="DS3835" s="1"/>
      <c r="DT3835" s="1"/>
    </row>
    <row r="3836" spans="1:124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4"/>
      <c r="DO3836" s="1"/>
      <c r="DP3836" s="1"/>
      <c r="DQ3836" s="1"/>
      <c r="DR3836" s="1"/>
      <c r="DS3836" s="1"/>
      <c r="DT3836" s="1"/>
    </row>
    <row r="3837" spans="1:124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4"/>
      <c r="DO3837" s="1"/>
      <c r="DP3837" s="1"/>
      <c r="DQ3837" s="1"/>
      <c r="DR3837" s="1"/>
      <c r="DS3837" s="1"/>
      <c r="DT3837" s="1"/>
    </row>
    <row r="3838" spans="1:124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4"/>
      <c r="DO3838" s="1"/>
      <c r="DP3838" s="1"/>
      <c r="DQ3838" s="1"/>
      <c r="DR3838" s="1"/>
      <c r="DS3838" s="1"/>
      <c r="DT3838" s="1"/>
    </row>
    <row r="3839" spans="1:124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4"/>
      <c r="DO3839" s="1"/>
      <c r="DP3839" s="1"/>
      <c r="DQ3839" s="1"/>
      <c r="DR3839" s="1"/>
      <c r="DS3839" s="1"/>
      <c r="DT3839" s="1"/>
    </row>
    <row r="3840" spans="1:124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4"/>
      <c r="DO3840" s="1"/>
      <c r="DP3840" s="1"/>
      <c r="DQ3840" s="1"/>
      <c r="DR3840" s="1"/>
      <c r="DS3840" s="1"/>
      <c r="DT3840" s="1"/>
    </row>
    <row r="3841" spans="1:124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4"/>
      <c r="DO3841" s="1"/>
      <c r="DP3841" s="1"/>
      <c r="DQ3841" s="1"/>
      <c r="DR3841" s="1"/>
      <c r="DS3841" s="1"/>
      <c r="DT3841" s="1"/>
    </row>
    <row r="3842" spans="1:124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4"/>
      <c r="DO3842" s="1"/>
      <c r="DP3842" s="1"/>
      <c r="DQ3842" s="1"/>
      <c r="DR3842" s="1"/>
      <c r="DS3842" s="1"/>
      <c r="DT3842" s="1"/>
    </row>
    <row r="3843" spans="1:124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4"/>
      <c r="DO3843" s="1"/>
      <c r="DP3843" s="1"/>
      <c r="DQ3843" s="1"/>
      <c r="DR3843" s="1"/>
      <c r="DS3843" s="1"/>
      <c r="DT3843" s="1"/>
    </row>
    <row r="3844" spans="1:124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4"/>
      <c r="DO3844" s="1"/>
      <c r="DP3844" s="1"/>
      <c r="DQ3844" s="1"/>
      <c r="DR3844" s="1"/>
      <c r="DS3844" s="1"/>
      <c r="DT3844" s="1"/>
    </row>
    <row r="3845" spans="1:124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4"/>
      <c r="DO3845" s="1"/>
      <c r="DP3845" s="1"/>
      <c r="DQ3845" s="1"/>
      <c r="DR3845" s="1"/>
      <c r="DS3845" s="1"/>
      <c r="DT3845" s="1"/>
    </row>
    <row r="3846" spans="1:124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4"/>
      <c r="DO3846" s="1"/>
      <c r="DP3846" s="1"/>
      <c r="DQ3846" s="1"/>
      <c r="DR3846" s="1"/>
      <c r="DS3846" s="1"/>
      <c r="DT3846" s="1"/>
    </row>
    <row r="3847" spans="1:124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4"/>
      <c r="DO3847" s="1"/>
      <c r="DP3847" s="1"/>
      <c r="DQ3847" s="1"/>
      <c r="DR3847" s="1"/>
      <c r="DS3847" s="1"/>
      <c r="DT3847" s="1"/>
    </row>
    <row r="3848" spans="1:124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4"/>
      <c r="DO3848" s="1"/>
      <c r="DP3848" s="1"/>
      <c r="DQ3848" s="1"/>
      <c r="DR3848" s="1"/>
      <c r="DS3848" s="1"/>
      <c r="DT3848" s="1"/>
    </row>
    <row r="3849" spans="1:124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4"/>
      <c r="DO3849" s="1"/>
      <c r="DP3849" s="1"/>
      <c r="DQ3849" s="1"/>
      <c r="DR3849" s="1"/>
      <c r="DS3849" s="1"/>
      <c r="DT3849" s="1"/>
    </row>
    <row r="3850" spans="1:124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4"/>
      <c r="DO3850" s="1"/>
      <c r="DP3850" s="1"/>
      <c r="DQ3850" s="1"/>
      <c r="DR3850" s="1"/>
      <c r="DS3850" s="1"/>
      <c r="DT3850" s="1"/>
    </row>
    <row r="3851" spans="1:124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4"/>
      <c r="DO3851" s="1"/>
      <c r="DP3851" s="1"/>
      <c r="DQ3851" s="1"/>
      <c r="DR3851" s="1"/>
      <c r="DS3851" s="1"/>
      <c r="DT3851" s="1"/>
    </row>
    <row r="3852" spans="1:124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4"/>
      <c r="DO3852" s="1"/>
      <c r="DP3852" s="1"/>
      <c r="DQ3852" s="1"/>
      <c r="DR3852" s="1"/>
      <c r="DS3852" s="1"/>
      <c r="DT3852" s="1"/>
    </row>
    <row r="3853" spans="1:124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4"/>
      <c r="DO3853" s="1"/>
      <c r="DP3853" s="1"/>
      <c r="DQ3853" s="1"/>
      <c r="DR3853" s="1"/>
      <c r="DS3853" s="1"/>
      <c r="DT3853" s="1"/>
    </row>
    <row r="3854" spans="1:124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4"/>
      <c r="DO3854" s="1"/>
      <c r="DP3854" s="1"/>
      <c r="DQ3854" s="1"/>
      <c r="DR3854" s="1"/>
      <c r="DS3854" s="1"/>
      <c r="DT3854" s="1"/>
    </row>
    <row r="3855" spans="1:124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4"/>
      <c r="DO3855" s="1"/>
      <c r="DP3855" s="1"/>
      <c r="DQ3855" s="1"/>
      <c r="DR3855" s="1"/>
      <c r="DS3855" s="1"/>
      <c r="DT3855" s="1"/>
    </row>
    <row r="3856" spans="1:124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4"/>
      <c r="DO3856" s="1"/>
      <c r="DP3856" s="1"/>
      <c r="DQ3856" s="1"/>
      <c r="DR3856" s="1"/>
      <c r="DS3856" s="1"/>
      <c r="DT3856" s="1"/>
    </row>
    <row r="3857" spans="1:124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4"/>
      <c r="DO3857" s="1"/>
      <c r="DP3857" s="1"/>
      <c r="DQ3857" s="1"/>
      <c r="DR3857" s="1"/>
      <c r="DS3857" s="1"/>
      <c r="DT3857" s="1"/>
    </row>
    <row r="3858" spans="1:124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4"/>
      <c r="DO3858" s="1"/>
      <c r="DP3858" s="1"/>
      <c r="DQ3858" s="1"/>
      <c r="DR3858" s="1"/>
      <c r="DS3858" s="1"/>
      <c r="DT3858" s="1"/>
    </row>
    <row r="3859" spans="1:124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4"/>
      <c r="DO3859" s="1"/>
      <c r="DP3859" s="1"/>
      <c r="DQ3859" s="1"/>
      <c r="DR3859" s="1"/>
      <c r="DS3859" s="1"/>
      <c r="DT3859" s="1"/>
    </row>
    <row r="3860" spans="1:124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4"/>
      <c r="DO3860" s="1"/>
      <c r="DP3860" s="1"/>
      <c r="DQ3860" s="1"/>
      <c r="DR3860" s="1"/>
      <c r="DS3860" s="1"/>
      <c r="DT3860" s="1"/>
    </row>
    <row r="3861" spans="1:124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4"/>
      <c r="DO3861" s="1"/>
      <c r="DP3861" s="1"/>
      <c r="DQ3861" s="1"/>
      <c r="DR3861" s="1"/>
      <c r="DS3861" s="1"/>
      <c r="DT3861" s="1"/>
    </row>
    <row r="3862" spans="1:124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4"/>
      <c r="DO3862" s="1"/>
      <c r="DP3862" s="1"/>
      <c r="DQ3862" s="1"/>
      <c r="DR3862" s="1"/>
      <c r="DS3862" s="1"/>
      <c r="DT3862" s="1"/>
    </row>
    <row r="3863" spans="1:124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4"/>
      <c r="DO3863" s="1"/>
      <c r="DP3863" s="1"/>
      <c r="DQ3863" s="1"/>
      <c r="DR3863" s="1"/>
      <c r="DS3863" s="1"/>
      <c r="DT3863" s="1"/>
    </row>
    <row r="3864" spans="1:124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4"/>
      <c r="DO3864" s="1"/>
      <c r="DP3864" s="1"/>
      <c r="DQ3864" s="1"/>
      <c r="DR3864" s="1"/>
      <c r="DS3864" s="1"/>
      <c r="DT3864" s="1"/>
    </row>
    <row r="3865" spans="1:124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4"/>
      <c r="DO3865" s="1"/>
      <c r="DP3865" s="1"/>
      <c r="DQ3865" s="1"/>
      <c r="DR3865" s="1"/>
      <c r="DS3865" s="1"/>
      <c r="DT3865" s="1"/>
    </row>
    <row r="3866" spans="1:124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4"/>
      <c r="DO3866" s="1"/>
      <c r="DP3866" s="1"/>
      <c r="DQ3866" s="1"/>
      <c r="DR3866" s="1"/>
      <c r="DS3866" s="1"/>
      <c r="DT3866" s="1"/>
    </row>
    <row r="3867" spans="1:124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4"/>
      <c r="DO3867" s="1"/>
      <c r="DP3867" s="1"/>
      <c r="DQ3867" s="1"/>
      <c r="DR3867" s="1"/>
      <c r="DS3867" s="1"/>
      <c r="DT3867" s="1"/>
    </row>
    <row r="3868" spans="1:124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4"/>
      <c r="DO3868" s="1"/>
      <c r="DP3868" s="1"/>
      <c r="DQ3868" s="1"/>
      <c r="DR3868" s="1"/>
      <c r="DS3868" s="1"/>
      <c r="DT3868" s="1"/>
    </row>
    <row r="3869" spans="1:124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4"/>
      <c r="DO3869" s="1"/>
      <c r="DP3869" s="1"/>
      <c r="DQ3869" s="1"/>
      <c r="DR3869" s="1"/>
      <c r="DS3869" s="1"/>
      <c r="DT3869" s="1"/>
    </row>
    <row r="3870" spans="1:124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4"/>
      <c r="DO3870" s="1"/>
      <c r="DP3870" s="1"/>
      <c r="DQ3870" s="1"/>
      <c r="DR3870" s="1"/>
      <c r="DS3870" s="1"/>
      <c r="DT3870" s="1"/>
    </row>
    <row r="3871" spans="1:124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4"/>
      <c r="DO3871" s="1"/>
      <c r="DP3871" s="1"/>
      <c r="DQ3871" s="1"/>
      <c r="DR3871" s="1"/>
      <c r="DS3871" s="1"/>
      <c r="DT3871" s="1"/>
    </row>
    <row r="3872" spans="1:124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4"/>
      <c r="DO3872" s="1"/>
      <c r="DP3872" s="1"/>
      <c r="DQ3872" s="1"/>
      <c r="DR3872" s="1"/>
      <c r="DS3872" s="1"/>
      <c r="DT3872" s="1"/>
    </row>
    <row r="3873" spans="1:124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4"/>
      <c r="DO3873" s="1"/>
      <c r="DP3873" s="1"/>
      <c r="DQ3873" s="1"/>
      <c r="DR3873" s="1"/>
      <c r="DS3873" s="1"/>
      <c r="DT3873" s="1"/>
    </row>
    <row r="3874" spans="1:124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4"/>
      <c r="DO3874" s="1"/>
      <c r="DP3874" s="1"/>
      <c r="DQ3874" s="1"/>
      <c r="DR3874" s="1"/>
      <c r="DS3874" s="1"/>
      <c r="DT3874" s="1"/>
    </row>
    <row r="3875" spans="1:124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4"/>
      <c r="DO3875" s="1"/>
      <c r="DP3875" s="1"/>
      <c r="DQ3875" s="1"/>
      <c r="DR3875" s="1"/>
      <c r="DS3875" s="1"/>
      <c r="DT3875" s="1"/>
    </row>
    <row r="3876" spans="1:124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4"/>
      <c r="DO3876" s="1"/>
      <c r="DP3876" s="1"/>
      <c r="DQ3876" s="1"/>
      <c r="DR3876" s="1"/>
      <c r="DS3876" s="1"/>
      <c r="DT3876" s="1"/>
    </row>
    <row r="3877" spans="1:124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4"/>
      <c r="DO3877" s="1"/>
      <c r="DP3877" s="1"/>
      <c r="DQ3877" s="1"/>
      <c r="DR3877" s="1"/>
      <c r="DS3877" s="1"/>
      <c r="DT3877" s="1"/>
    </row>
    <row r="3878" spans="1:124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4"/>
      <c r="DO3878" s="1"/>
      <c r="DP3878" s="1"/>
      <c r="DQ3878" s="1"/>
      <c r="DR3878" s="1"/>
      <c r="DS3878" s="1"/>
      <c r="DT3878" s="1"/>
    </row>
    <row r="3879" spans="1:124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4"/>
      <c r="DO3879" s="1"/>
      <c r="DP3879" s="1"/>
      <c r="DQ3879" s="1"/>
      <c r="DR3879" s="1"/>
      <c r="DS3879" s="1"/>
      <c r="DT3879" s="1"/>
    </row>
    <row r="3880" spans="1:124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4"/>
      <c r="DO3880" s="1"/>
      <c r="DP3880" s="1"/>
      <c r="DQ3880" s="1"/>
      <c r="DR3880" s="1"/>
      <c r="DS3880" s="1"/>
      <c r="DT3880" s="1"/>
    </row>
    <row r="3881" spans="1:124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4"/>
      <c r="DO3881" s="1"/>
      <c r="DP3881" s="1"/>
      <c r="DQ3881" s="1"/>
      <c r="DR3881" s="1"/>
      <c r="DS3881" s="1"/>
      <c r="DT3881" s="1"/>
    </row>
    <row r="3882" spans="1:124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4"/>
      <c r="DO3882" s="1"/>
      <c r="DP3882" s="1"/>
      <c r="DQ3882" s="1"/>
      <c r="DR3882" s="1"/>
      <c r="DS3882" s="1"/>
      <c r="DT3882" s="1"/>
    </row>
    <row r="3883" spans="1:124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4"/>
      <c r="DO3883" s="1"/>
      <c r="DP3883" s="1"/>
      <c r="DQ3883" s="1"/>
      <c r="DR3883" s="1"/>
      <c r="DS3883" s="1"/>
      <c r="DT3883" s="1"/>
    </row>
    <row r="3884" spans="1:124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4"/>
      <c r="DO3884" s="1"/>
      <c r="DP3884" s="1"/>
      <c r="DQ3884" s="1"/>
      <c r="DR3884" s="1"/>
      <c r="DS3884" s="1"/>
      <c r="DT3884" s="1"/>
    </row>
    <row r="3885" spans="1:124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4"/>
      <c r="DO3885" s="1"/>
      <c r="DP3885" s="1"/>
      <c r="DQ3885" s="1"/>
      <c r="DR3885" s="1"/>
      <c r="DS3885" s="1"/>
      <c r="DT3885" s="1"/>
    </row>
    <row r="3886" spans="1:124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4"/>
      <c r="DO3886" s="1"/>
      <c r="DP3886" s="1"/>
      <c r="DQ3886" s="1"/>
      <c r="DR3886" s="1"/>
      <c r="DS3886" s="1"/>
      <c r="DT3886" s="1"/>
    </row>
    <row r="3887" spans="1:124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4"/>
      <c r="DO3887" s="1"/>
      <c r="DP3887" s="1"/>
      <c r="DQ3887" s="1"/>
      <c r="DR3887" s="1"/>
      <c r="DS3887" s="1"/>
      <c r="DT3887" s="1"/>
    </row>
    <row r="3888" spans="1:124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4"/>
      <c r="DO3888" s="1"/>
      <c r="DP3888" s="1"/>
      <c r="DQ3888" s="1"/>
      <c r="DR3888" s="1"/>
      <c r="DS3888" s="1"/>
      <c r="DT3888" s="1"/>
    </row>
    <row r="3889" spans="1:124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4"/>
      <c r="DO3889" s="1"/>
      <c r="DP3889" s="1"/>
      <c r="DQ3889" s="1"/>
      <c r="DR3889" s="1"/>
      <c r="DS3889" s="1"/>
      <c r="DT3889" s="1"/>
    </row>
    <row r="3890" spans="1:124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4"/>
      <c r="DO3890" s="1"/>
      <c r="DP3890" s="1"/>
      <c r="DQ3890" s="1"/>
      <c r="DR3890" s="1"/>
      <c r="DS3890" s="1"/>
      <c r="DT3890" s="1"/>
    </row>
    <row r="3891" spans="1:124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4"/>
      <c r="DO3891" s="1"/>
      <c r="DP3891" s="1"/>
      <c r="DQ3891" s="1"/>
      <c r="DR3891" s="1"/>
      <c r="DS3891" s="1"/>
      <c r="DT3891" s="1"/>
    </row>
    <row r="3892" spans="1:124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4"/>
      <c r="DO3892" s="1"/>
      <c r="DP3892" s="1"/>
      <c r="DQ3892" s="1"/>
      <c r="DR3892" s="1"/>
      <c r="DS3892" s="1"/>
      <c r="DT3892" s="1"/>
    </row>
    <row r="3893" spans="1:124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4"/>
      <c r="DO3893" s="1"/>
      <c r="DP3893" s="1"/>
      <c r="DQ3893" s="1"/>
      <c r="DR3893" s="1"/>
      <c r="DS3893" s="1"/>
      <c r="DT3893" s="1"/>
    </row>
    <row r="3894" spans="1:124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4"/>
      <c r="DO3894" s="1"/>
      <c r="DP3894" s="1"/>
      <c r="DQ3894" s="1"/>
      <c r="DR3894" s="1"/>
      <c r="DS3894" s="1"/>
      <c r="DT3894" s="1"/>
    </row>
    <row r="3895" spans="1:124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4"/>
      <c r="DO3895" s="1"/>
      <c r="DP3895" s="1"/>
      <c r="DQ3895" s="1"/>
      <c r="DR3895" s="1"/>
      <c r="DS3895" s="1"/>
      <c r="DT3895" s="1"/>
    </row>
    <row r="3896" spans="1:124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4"/>
      <c r="DO3896" s="1"/>
      <c r="DP3896" s="1"/>
      <c r="DQ3896" s="1"/>
      <c r="DR3896" s="1"/>
      <c r="DS3896" s="1"/>
      <c r="DT3896" s="1"/>
    </row>
    <row r="3897" spans="1:124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4"/>
      <c r="DO3897" s="1"/>
      <c r="DP3897" s="1"/>
      <c r="DQ3897" s="1"/>
      <c r="DR3897" s="1"/>
      <c r="DS3897" s="1"/>
      <c r="DT3897" s="1"/>
    </row>
    <row r="3898" spans="1:124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4"/>
      <c r="DO3898" s="1"/>
      <c r="DP3898" s="1"/>
      <c r="DQ3898" s="1"/>
      <c r="DR3898" s="1"/>
      <c r="DS3898" s="1"/>
      <c r="DT3898" s="1"/>
    </row>
    <row r="3899" spans="1:124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4"/>
      <c r="DO3899" s="1"/>
      <c r="DP3899" s="1"/>
      <c r="DQ3899" s="1"/>
      <c r="DR3899" s="1"/>
      <c r="DS3899" s="1"/>
      <c r="DT3899" s="1"/>
    </row>
    <row r="3900" spans="1:124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4"/>
      <c r="DO3900" s="1"/>
      <c r="DP3900" s="1"/>
      <c r="DQ3900" s="1"/>
      <c r="DR3900" s="1"/>
      <c r="DS3900" s="1"/>
      <c r="DT3900" s="1"/>
    </row>
    <row r="3901" spans="1:124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4"/>
      <c r="DO3901" s="1"/>
      <c r="DP3901" s="1"/>
      <c r="DQ3901" s="1"/>
      <c r="DR3901" s="1"/>
      <c r="DS3901" s="1"/>
      <c r="DT3901" s="1"/>
    </row>
    <row r="3902" spans="1:124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4"/>
      <c r="DO3902" s="1"/>
      <c r="DP3902" s="1"/>
      <c r="DQ3902" s="1"/>
      <c r="DR3902" s="1"/>
      <c r="DS3902" s="1"/>
      <c r="DT3902" s="1"/>
    </row>
    <row r="3903" spans="1:124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4"/>
      <c r="DO3903" s="1"/>
      <c r="DP3903" s="1"/>
      <c r="DQ3903" s="1"/>
      <c r="DR3903" s="1"/>
      <c r="DS3903" s="1"/>
      <c r="DT3903" s="1"/>
    </row>
    <row r="3904" spans="1:124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4"/>
      <c r="DO3904" s="1"/>
      <c r="DP3904" s="1"/>
      <c r="DQ3904" s="1"/>
      <c r="DR3904" s="1"/>
      <c r="DS3904" s="1"/>
      <c r="DT3904" s="1"/>
    </row>
    <row r="3905" spans="1:124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4"/>
      <c r="DO3905" s="1"/>
      <c r="DP3905" s="1"/>
      <c r="DQ3905" s="1"/>
      <c r="DR3905" s="1"/>
      <c r="DS3905" s="1"/>
      <c r="DT3905" s="1"/>
    </row>
    <row r="3906" spans="1:124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4"/>
      <c r="DO3906" s="1"/>
      <c r="DP3906" s="1"/>
      <c r="DQ3906" s="1"/>
      <c r="DR3906" s="1"/>
      <c r="DS3906" s="1"/>
      <c r="DT3906" s="1"/>
    </row>
    <row r="3907" spans="1:124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4"/>
      <c r="DO3907" s="1"/>
      <c r="DP3907" s="1"/>
      <c r="DQ3907" s="1"/>
      <c r="DR3907" s="1"/>
      <c r="DS3907" s="1"/>
      <c r="DT3907" s="1"/>
    </row>
    <row r="3908" spans="1:124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4"/>
      <c r="DO3908" s="1"/>
      <c r="DP3908" s="1"/>
      <c r="DQ3908" s="1"/>
      <c r="DR3908" s="1"/>
      <c r="DS3908" s="1"/>
      <c r="DT3908" s="1"/>
    </row>
    <row r="3909" spans="1:124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4"/>
      <c r="DO3909" s="1"/>
      <c r="DP3909" s="1"/>
      <c r="DQ3909" s="1"/>
      <c r="DR3909" s="1"/>
      <c r="DS3909" s="1"/>
      <c r="DT3909" s="1"/>
    </row>
    <row r="3910" spans="1:124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4"/>
      <c r="DO3910" s="1"/>
      <c r="DP3910" s="1"/>
      <c r="DQ3910" s="1"/>
      <c r="DR3910" s="1"/>
      <c r="DS3910" s="1"/>
      <c r="DT3910" s="1"/>
    </row>
    <row r="3911" spans="1:124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4"/>
      <c r="DO3911" s="1"/>
      <c r="DP3911" s="1"/>
      <c r="DQ3911" s="1"/>
      <c r="DR3911" s="1"/>
      <c r="DS3911" s="1"/>
      <c r="DT3911" s="1"/>
    </row>
    <row r="3912" spans="1:124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4"/>
      <c r="DO3912" s="1"/>
      <c r="DP3912" s="1"/>
      <c r="DQ3912" s="1"/>
      <c r="DR3912" s="1"/>
      <c r="DS3912" s="1"/>
      <c r="DT3912" s="1"/>
    </row>
    <row r="3913" spans="1:124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4"/>
      <c r="DO3913" s="1"/>
      <c r="DP3913" s="1"/>
      <c r="DQ3913" s="1"/>
      <c r="DR3913" s="1"/>
      <c r="DS3913" s="1"/>
      <c r="DT3913" s="1"/>
    </row>
    <row r="3914" spans="1:124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4"/>
      <c r="DO3914" s="1"/>
      <c r="DP3914" s="1"/>
      <c r="DQ3914" s="1"/>
      <c r="DR3914" s="1"/>
      <c r="DS3914" s="1"/>
      <c r="DT3914" s="1"/>
    </row>
    <row r="3915" spans="1:124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4"/>
      <c r="DO3915" s="1"/>
      <c r="DP3915" s="1"/>
      <c r="DQ3915" s="1"/>
      <c r="DR3915" s="1"/>
      <c r="DS3915" s="1"/>
      <c r="DT3915" s="1"/>
    </row>
    <row r="3916" spans="1:124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4"/>
      <c r="DO3916" s="1"/>
      <c r="DP3916" s="1"/>
      <c r="DQ3916" s="1"/>
      <c r="DR3916" s="1"/>
      <c r="DS3916" s="1"/>
      <c r="DT3916" s="1"/>
    </row>
    <row r="3917" spans="1:124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4"/>
      <c r="DO3917" s="1"/>
      <c r="DP3917" s="1"/>
      <c r="DQ3917" s="1"/>
      <c r="DR3917" s="1"/>
      <c r="DS3917" s="1"/>
      <c r="DT3917" s="1"/>
    </row>
    <row r="3918" spans="1:124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4"/>
      <c r="DO3918" s="1"/>
      <c r="DP3918" s="1"/>
      <c r="DQ3918" s="1"/>
      <c r="DR3918" s="1"/>
      <c r="DS3918" s="1"/>
      <c r="DT3918" s="1"/>
    </row>
    <row r="3919" spans="1:124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4"/>
      <c r="DO3919" s="1"/>
      <c r="DP3919" s="1"/>
      <c r="DQ3919" s="1"/>
      <c r="DR3919" s="1"/>
      <c r="DS3919" s="1"/>
      <c r="DT3919" s="1"/>
    </row>
    <row r="3920" spans="1:124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4"/>
      <c r="DO3920" s="1"/>
      <c r="DP3920" s="1"/>
      <c r="DQ3920" s="1"/>
      <c r="DR3920" s="1"/>
      <c r="DS3920" s="1"/>
      <c r="DT3920" s="1"/>
    </row>
    <row r="3921" spans="1:124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4"/>
      <c r="DO3921" s="1"/>
      <c r="DP3921" s="1"/>
      <c r="DQ3921" s="1"/>
      <c r="DR3921" s="1"/>
      <c r="DS3921" s="1"/>
      <c r="DT3921" s="1"/>
    </row>
    <row r="3922" spans="1:124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4"/>
      <c r="DO3922" s="1"/>
      <c r="DP3922" s="1"/>
      <c r="DQ3922" s="1"/>
      <c r="DR3922" s="1"/>
      <c r="DS3922" s="1"/>
      <c r="DT3922" s="1"/>
    </row>
    <row r="3923" spans="1:124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4"/>
      <c r="DO3923" s="1"/>
      <c r="DP3923" s="1"/>
      <c r="DQ3923" s="1"/>
      <c r="DR3923" s="1"/>
      <c r="DS3923" s="1"/>
      <c r="DT3923" s="1"/>
    </row>
    <row r="3924" spans="1:124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4"/>
      <c r="DO3924" s="1"/>
      <c r="DP3924" s="1"/>
      <c r="DQ3924" s="1"/>
      <c r="DR3924" s="1"/>
      <c r="DS3924" s="1"/>
      <c r="DT3924" s="1"/>
    </row>
    <row r="3925" spans="1:124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4"/>
      <c r="DO3925" s="1"/>
      <c r="DP3925" s="1"/>
      <c r="DQ3925" s="1"/>
      <c r="DR3925" s="1"/>
      <c r="DS3925" s="1"/>
      <c r="DT3925" s="1"/>
    </row>
    <row r="3926" spans="1:124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4"/>
      <c r="DO3926" s="1"/>
      <c r="DP3926" s="1"/>
      <c r="DQ3926" s="1"/>
      <c r="DR3926" s="1"/>
      <c r="DS3926" s="1"/>
      <c r="DT3926" s="1"/>
    </row>
    <row r="3927" spans="1:124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4"/>
      <c r="DO3927" s="1"/>
      <c r="DP3927" s="1"/>
      <c r="DQ3927" s="1"/>
      <c r="DR3927" s="1"/>
      <c r="DS3927" s="1"/>
      <c r="DT3927" s="1"/>
    </row>
    <row r="3928" spans="1:124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4"/>
      <c r="DO3928" s="1"/>
      <c r="DP3928" s="1"/>
      <c r="DQ3928" s="1"/>
      <c r="DR3928" s="1"/>
      <c r="DS3928" s="1"/>
      <c r="DT3928" s="1"/>
    </row>
    <row r="3929" spans="1:124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4"/>
      <c r="DO3929" s="1"/>
      <c r="DP3929" s="1"/>
      <c r="DQ3929" s="1"/>
      <c r="DR3929" s="1"/>
      <c r="DS3929" s="1"/>
      <c r="DT3929" s="1"/>
    </row>
    <row r="3930" spans="1:124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4"/>
      <c r="DO3930" s="1"/>
      <c r="DP3930" s="1"/>
      <c r="DQ3930" s="1"/>
      <c r="DR3930" s="1"/>
      <c r="DS3930" s="1"/>
      <c r="DT3930" s="1"/>
    </row>
    <row r="3931" spans="1:124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4"/>
      <c r="DO3931" s="1"/>
      <c r="DP3931" s="1"/>
      <c r="DQ3931" s="1"/>
      <c r="DR3931" s="1"/>
      <c r="DS3931" s="1"/>
      <c r="DT3931" s="1"/>
    </row>
    <row r="3932" spans="1:124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4"/>
      <c r="DO3932" s="1"/>
      <c r="DP3932" s="1"/>
      <c r="DQ3932" s="1"/>
      <c r="DR3932" s="1"/>
      <c r="DS3932" s="1"/>
      <c r="DT3932" s="1"/>
    </row>
    <row r="3933" spans="1:124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4"/>
      <c r="DO3933" s="1"/>
      <c r="DP3933" s="1"/>
      <c r="DQ3933" s="1"/>
      <c r="DR3933" s="1"/>
      <c r="DS3933" s="1"/>
      <c r="DT3933" s="1"/>
    </row>
    <row r="3934" spans="1:124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4"/>
      <c r="DO3934" s="1"/>
      <c r="DP3934" s="1"/>
      <c r="DQ3934" s="1"/>
      <c r="DR3934" s="1"/>
      <c r="DS3934" s="1"/>
      <c r="DT3934" s="1"/>
    </row>
    <row r="3935" spans="1:124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4"/>
      <c r="DO3935" s="1"/>
      <c r="DP3935" s="1"/>
      <c r="DQ3935" s="1"/>
      <c r="DR3935" s="1"/>
      <c r="DS3935" s="1"/>
      <c r="DT3935" s="1"/>
    </row>
    <row r="3936" spans="1:124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4"/>
      <c r="DO3936" s="1"/>
      <c r="DP3936" s="1"/>
      <c r="DQ3936" s="1"/>
      <c r="DR3936" s="1"/>
      <c r="DS3936" s="1"/>
      <c r="DT3936" s="1"/>
    </row>
    <row r="3937" spans="1:124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4"/>
      <c r="DO3937" s="1"/>
      <c r="DP3937" s="1"/>
      <c r="DQ3937" s="1"/>
      <c r="DR3937" s="1"/>
      <c r="DS3937" s="1"/>
      <c r="DT3937" s="1"/>
    </row>
    <row r="3938" spans="1:124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4"/>
      <c r="DO3938" s="1"/>
      <c r="DP3938" s="1"/>
      <c r="DQ3938" s="1"/>
      <c r="DR3938" s="1"/>
      <c r="DS3938" s="1"/>
      <c r="DT3938" s="1"/>
    </row>
    <row r="3939" spans="1:124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4"/>
      <c r="DO3939" s="1"/>
      <c r="DP3939" s="1"/>
      <c r="DQ3939" s="1"/>
      <c r="DR3939" s="1"/>
      <c r="DS3939" s="1"/>
      <c r="DT3939" s="1"/>
    </row>
    <row r="3940" spans="1:124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4"/>
      <c r="DO3940" s="1"/>
      <c r="DP3940" s="1"/>
      <c r="DQ3940" s="1"/>
      <c r="DR3940" s="1"/>
      <c r="DS3940" s="1"/>
      <c r="DT3940" s="1"/>
    </row>
    <row r="3941" spans="1:124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4"/>
      <c r="DO3941" s="1"/>
      <c r="DP3941" s="1"/>
      <c r="DQ3941" s="1"/>
      <c r="DR3941" s="1"/>
      <c r="DS3941" s="1"/>
      <c r="DT3941" s="1"/>
    </row>
    <row r="3942" spans="1:124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4"/>
      <c r="DO3942" s="1"/>
      <c r="DP3942" s="1"/>
      <c r="DQ3942" s="1"/>
      <c r="DR3942" s="1"/>
      <c r="DS3942" s="1"/>
      <c r="DT3942" s="1"/>
    </row>
    <row r="3943" spans="1:124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4"/>
      <c r="DO3943" s="1"/>
      <c r="DP3943" s="1"/>
      <c r="DQ3943" s="1"/>
      <c r="DR3943" s="1"/>
      <c r="DS3943" s="1"/>
      <c r="DT3943" s="1"/>
    </row>
    <row r="3944" spans="1:124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4"/>
      <c r="DO3944" s="1"/>
      <c r="DP3944" s="1"/>
      <c r="DQ3944" s="1"/>
      <c r="DR3944" s="1"/>
      <c r="DS3944" s="1"/>
      <c r="DT3944" s="1"/>
    </row>
    <row r="3945" spans="1:124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4"/>
      <c r="DO3945" s="1"/>
      <c r="DP3945" s="1"/>
      <c r="DQ3945" s="1"/>
      <c r="DR3945" s="1"/>
      <c r="DS3945" s="1"/>
      <c r="DT3945" s="1"/>
    </row>
    <row r="3946" spans="1:124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4"/>
      <c r="DO3946" s="1"/>
      <c r="DP3946" s="1"/>
      <c r="DQ3946" s="1"/>
      <c r="DR3946" s="1"/>
      <c r="DS3946" s="1"/>
      <c r="DT3946" s="1"/>
    </row>
    <row r="3947" spans="1:124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4"/>
      <c r="DO3947" s="1"/>
      <c r="DP3947" s="1"/>
      <c r="DQ3947" s="1"/>
      <c r="DR3947" s="1"/>
      <c r="DS3947" s="1"/>
      <c r="DT3947" s="1"/>
    </row>
    <row r="3948" spans="1:124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4"/>
      <c r="DO3948" s="1"/>
      <c r="DP3948" s="1"/>
      <c r="DQ3948" s="1"/>
      <c r="DR3948" s="1"/>
      <c r="DS3948" s="1"/>
      <c r="DT3948" s="1"/>
    </row>
    <row r="3949" spans="1:124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4"/>
      <c r="DO3949" s="1"/>
      <c r="DP3949" s="1"/>
      <c r="DQ3949" s="1"/>
      <c r="DR3949" s="1"/>
      <c r="DS3949" s="1"/>
      <c r="DT3949" s="1"/>
    </row>
    <row r="3950" spans="1:124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4"/>
      <c r="DO3950" s="1"/>
      <c r="DP3950" s="1"/>
      <c r="DQ3950" s="1"/>
      <c r="DR3950" s="1"/>
      <c r="DS3950" s="1"/>
      <c r="DT3950" s="1"/>
    </row>
    <row r="3951" spans="1:124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4"/>
      <c r="DO3951" s="1"/>
      <c r="DP3951" s="1"/>
      <c r="DQ3951" s="1"/>
      <c r="DR3951" s="1"/>
      <c r="DS3951" s="1"/>
      <c r="DT3951" s="1"/>
    </row>
    <row r="3952" spans="1:124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4"/>
      <c r="DO3952" s="1"/>
      <c r="DP3952" s="1"/>
      <c r="DQ3952" s="1"/>
      <c r="DR3952" s="1"/>
      <c r="DS3952" s="1"/>
      <c r="DT3952" s="1"/>
    </row>
    <row r="3953" spans="1:124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4"/>
      <c r="DO3953" s="1"/>
      <c r="DP3953" s="1"/>
      <c r="DQ3953" s="1"/>
      <c r="DR3953" s="1"/>
      <c r="DS3953" s="1"/>
      <c r="DT3953" s="1"/>
    </row>
    <row r="3954" spans="1:124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4"/>
      <c r="DO3954" s="1"/>
      <c r="DP3954" s="1"/>
      <c r="DQ3954" s="1"/>
      <c r="DR3954" s="1"/>
      <c r="DS3954" s="1"/>
      <c r="DT3954" s="1"/>
    </row>
    <row r="3955" spans="1:124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4"/>
      <c r="DO3955" s="1"/>
      <c r="DP3955" s="1"/>
      <c r="DQ3955" s="1"/>
      <c r="DR3955" s="1"/>
      <c r="DS3955" s="1"/>
      <c r="DT3955" s="1"/>
    </row>
    <row r="3956" spans="1:124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4"/>
      <c r="DO3956" s="1"/>
      <c r="DP3956" s="1"/>
      <c r="DQ3956" s="1"/>
      <c r="DR3956" s="1"/>
      <c r="DS3956" s="1"/>
      <c r="DT3956" s="1"/>
    </row>
    <row r="3957" spans="1:124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4"/>
      <c r="DO3957" s="1"/>
      <c r="DP3957" s="1"/>
      <c r="DQ3957" s="1"/>
      <c r="DR3957" s="1"/>
      <c r="DS3957" s="1"/>
      <c r="DT3957" s="1"/>
    </row>
    <row r="3958" spans="1:124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4"/>
      <c r="DO3958" s="1"/>
      <c r="DP3958" s="1"/>
      <c r="DQ3958" s="1"/>
      <c r="DR3958" s="1"/>
      <c r="DS3958" s="1"/>
      <c r="DT3958" s="1"/>
    </row>
    <row r="3959" spans="1:124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4"/>
      <c r="DO3959" s="1"/>
      <c r="DP3959" s="1"/>
      <c r="DQ3959" s="1"/>
      <c r="DR3959" s="1"/>
      <c r="DS3959" s="1"/>
      <c r="DT3959" s="1"/>
    </row>
    <row r="3960" spans="1:124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4"/>
      <c r="DO3960" s="1"/>
      <c r="DP3960" s="1"/>
      <c r="DQ3960" s="1"/>
      <c r="DR3960" s="1"/>
      <c r="DS3960" s="1"/>
      <c r="DT3960" s="1"/>
    </row>
    <row r="3961" spans="1:124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4"/>
      <c r="DO3961" s="1"/>
      <c r="DP3961" s="1"/>
      <c r="DQ3961" s="1"/>
      <c r="DR3961" s="1"/>
      <c r="DS3961" s="1"/>
      <c r="DT3961" s="1"/>
    </row>
    <row r="3962" spans="1:124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4"/>
      <c r="DO3962" s="1"/>
      <c r="DP3962" s="1"/>
      <c r="DQ3962" s="1"/>
      <c r="DR3962" s="1"/>
      <c r="DS3962" s="1"/>
      <c r="DT3962" s="1"/>
    </row>
    <row r="3963" spans="1:124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4"/>
      <c r="DO3963" s="1"/>
      <c r="DP3963" s="1"/>
      <c r="DQ3963" s="1"/>
      <c r="DR3963" s="1"/>
      <c r="DS3963" s="1"/>
      <c r="DT3963" s="1"/>
    </row>
    <row r="3964" spans="1:124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4"/>
      <c r="DO3964" s="1"/>
      <c r="DP3964" s="1"/>
      <c r="DQ3964" s="1"/>
      <c r="DR3964" s="1"/>
      <c r="DS3964" s="1"/>
      <c r="DT3964" s="1"/>
    </row>
    <row r="3965" spans="1:124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4"/>
      <c r="DO3965" s="1"/>
      <c r="DP3965" s="1"/>
      <c r="DQ3965" s="1"/>
      <c r="DR3965" s="1"/>
      <c r="DS3965" s="1"/>
      <c r="DT3965" s="1"/>
    </row>
    <row r="3966" spans="1:124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4"/>
      <c r="DO3966" s="1"/>
      <c r="DP3966" s="1"/>
      <c r="DQ3966" s="1"/>
      <c r="DR3966" s="1"/>
      <c r="DS3966" s="1"/>
      <c r="DT3966" s="1"/>
    </row>
    <row r="3967" spans="1:124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4"/>
      <c r="DO3967" s="1"/>
      <c r="DP3967" s="1"/>
      <c r="DQ3967" s="1"/>
      <c r="DR3967" s="1"/>
      <c r="DS3967" s="1"/>
      <c r="DT3967" s="1"/>
    </row>
    <row r="3968" spans="1:124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4"/>
      <c r="DO3968" s="1"/>
      <c r="DP3968" s="1"/>
      <c r="DQ3968" s="1"/>
      <c r="DR3968" s="1"/>
      <c r="DS3968" s="1"/>
      <c r="DT3968" s="1"/>
    </row>
    <row r="3969" spans="1:124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4"/>
      <c r="DO3969" s="1"/>
      <c r="DP3969" s="1"/>
      <c r="DQ3969" s="1"/>
      <c r="DR3969" s="1"/>
      <c r="DS3969" s="1"/>
      <c r="DT3969" s="1"/>
    </row>
    <row r="3970" spans="1:124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4"/>
      <c r="DO3970" s="1"/>
      <c r="DP3970" s="1"/>
      <c r="DQ3970" s="1"/>
      <c r="DR3970" s="1"/>
      <c r="DS3970" s="1"/>
      <c r="DT3970" s="1"/>
    </row>
    <row r="3971" spans="1:124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4"/>
      <c r="DO3971" s="1"/>
      <c r="DP3971" s="1"/>
      <c r="DQ3971" s="1"/>
      <c r="DR3971" s="1"/>
      <c r="DS3971" s="1"/>
      <c r="DT3971" s="1"/>
    </row>
    <row r="3972" spans="1:124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4"/>
      <c r="DO3972" s="1"/>
      <c r="DP3972" s="1"/>
      <c r="DQ3972" s="1"/>
      <c r="DR3972" s="1"/>
      <c r="DS3972" s="1"/>
      <c r="DT3972" s="1"/>
    </row>
    <row r="3973" spans="1:124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4"/>
      <c r="DO3973" s="1"/>
      <c r="DP3973" s="1"/>
      <c r="DQ3973" s="1"/>
      <c r="DR3973" s="1"/>
      <c r="DS3973" s="1"/>
      <c r="DT3973" s="1"/>
    </row>
    <row r="3974" spans="1:124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4"/>
      <c r="DO3974" s="1"/>
      <c r="DP3974" s="1"/>
      <c r="DQ3974" s="1"/>
      <c r="DR3974" s="1"/>
      <c r="DS3974" s="1"/>
      <c r="DT3974" s="1"/>
    </row>
    <row r="3975" spans="1:124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4"/>
      <c r="DO3975" s="1"/>
      <c r="DP3975" s="1"/>
      <c r="DQ3975" s="1"/>
      <c r="DR3975" s="1"/>
      <c r="DS3975" s="1"/>
      <c r="DT3975" s="1"/>
    </row>
    <row r="3976" spans="1:124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4"/>
      <c r="DO3976" s="1"/>
      <c r="DP3976" s="1"/>
      <c r="DQ3976" s="1"/>
      <c r="DR3976" s="1"/>
      <c r="DS3976" s="1"/>
      <c r="DT3976" s="1"/>
    </row>
    <row r="3977" spans="1:124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4"/>
      <c r="DO3977" s="1"/>
      <c r="DP3977" s="1"/>
      <c r="DQ3977" s="1"/>
      <c r="DR3977" s="1"/>
      <c r="DS3977" s="1"/>
      <c r="DT3977" s="1"/>
    </row>
    <row r="3978" spans="1:124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4"/>
      <c r="DO3978" s="1"/>
      <c r="DP3978" s="1"/>
      <c r="DQ3978" s="1"/>
      <c r="DR3978" s="1"/>
      <c r="DS3978" s="1"/>
      <c r="DT3978" s="1"/>
    </row>
    <row r="3979" spans="1:124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4"/>
      <c r="DO3979" s="1"/>
      <c r="DP3979" s="1"/>
      <c r="DQ3979" s="1"/>
      <c r="DR3979" s="1"/>
      <c r="DS3979" s="1"/>
      <c r="DT3979" s="1"/>
    </row>
    <row r="3980" spans="1:124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4"/>
      <c r="DO3980" s="1"/>
      <c r="DP3980" s="1"/>
      <c r="DQ3980" s="1"/>
      <c r="DR3980" s="1"/>
      <c r="DS3980" s="1"/>
      <c r="DT3980" s="1"/>
    </row>
    <row r="3981" spans="1:124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4"/>
      <c r="DO3981" s="1"/>
      <c r="DP3981" s="1"/>
      <c r="DQ3981" s="1"/>
      <c r="DR3981" s="1"/>
      <c r="DS3981" s="1"/>
      <c r="DT3981" s="1"/>
    </row>
    <row r="3982" spans="1:124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4"/>
      <c r="DO3982" s="1"/>
      <c r="DP3982" s="1"/>
      <c r="DQ3982" s="1"/>
      <c r="DR3982" s="1"/>
      <c r="DS3982" s="1"/>
      <c r="DT3982" s="1"/>
    </row>
    <row r="3983" spans="1:124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4"/>
      <c r="DO3983" s="1"/>
      <c r="DP3983" s="1"/>
      <c r="DQ3983" s="1"/>
      <c r="DR3983" s="1"/>
      <c r="DS3983" s="1"/>
      <c r="DT3983" s="1"/>
    </row>
    <row r="3984" spans="1:124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4"/>
      <c r="DO3984" s="1"/>
      <c r="DP3984" s="1"/>
      <c r="DQ3984" s="1"/>
      <c r="DR3984" s="1"/>
      <c r="DS3984" s="1"/>
      <c r="DT3984" s="1"/>
    </row>
    <row r="3985" spans="1:124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4"/>
      <c r="DO3985" s="1"/>
      <c r="DP3985" s="1"/>
      <c r="DQ3985" s="1"/>
      <c r="DR3985" s="1"/>
      <c r="DS3985" s="1"/>
      <c r="DT3985" s="1"/>
    </row>
    <row r="3986" spans="1:124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4"/>
      <c r="DO3986" s="1"/>
      <c r="DP3986" s="1"/>
      <c r="DQ3986" s="1"/>
      <c r="DR3986" s="1"/>
      <c r="DS3986" s="1"/>
      <c r="DT3986" s="1"/>
    </row>
    <row r="3987" spans="1:124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4"/>
      <c r="DO3987" s="1"/>
      <c r="DP3987" s="1"/>
      <c r="DQ3987" s="1"/>
      <c r="DR3987" s="1"/>
      <c r="DS3987" s="1"/>
      <c r="DT3987" s="1"/>
    </row>
    <row r="3988" spans="1:124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4"/>
      <c r="DO3988" s="1"/>
      <c r="DP3988" s="1"/>
      <c r="DQ3988" s="1"/>
      <c r="DR3988" s="1"/>
      <c r="DS3988" s="1"/>
      <c r="DT3988" s="1"/>
    </row>
    <row r="3989" spans="1:124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4"/>
      <c r="DO3989" s="1"/>
      <c r="DP3989" s="1"/>
      <c r="DQ3989" s="1"/>
      <c r="DR3989" s="1"/>
      <c r="DS3989" s="1"/>
      <c r="DT3989" s="1"/>
    </row>
    <row r="3990" spans="1:124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4"/>
      <c r="DO3990" s="1"/>
      <c r="DP3990" s="1"/>
      <c r="DQ3990" s="1"/>
      <c r="DR3990" s="1"/>
      <c r="DS3990" s="1"/>
      <c r="DT3990" s="1"/>
    </row>
    <row r="3991" spans="1:124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4"/>
      <c r="DO3991" s="1"/>
      <c r="DP3991" s="1"/>
      <c r="DQ3991" s="1"/>
      <c r="DR3991" s="1"/>
      <c r="DS3991" s="1"/>
      <c r="DT3991" s="1"/>
    </row>
    <row r="3992" spans="1:124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4"/>
      <c r="DO3992" s="1"/>
      <c r="DP3992" s="1"/>
      <c r="DQ3992" s="1"/>
      <c r="DR3992" s="1"/>
      <c r="DS3992" s="1"/>
      <c r="DT3992" s="1"/>
    </row>
    <row r="3993" spans="1:124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4"/>
      <c r="DO3993" s="1"/>
      <c r="DP3993" s="1"/>
      <c r="DQ3993" s="1"/>
      <c r="DR3993" s="1"/>
      <c r="DS3993" s="1"/>
      <c r="DT3993" s="1"/>
    </row>
    <row r="3994" spans="1:124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4"/>
      <c r="DO3994" s="1"/>
      <c r="DP3994" s="1"/>
      <c r="DQ3994" s="1"/>
      <c r="DR3994" s="1"/>
      <c r="DS3994" s="1"/>
      <c r="DT3994" s="1"/>
    </row>
    <row r="3995" spans="1:124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4"/>
      <c r="DO3995" s="1"/>
      <c r="DP3995" s="1"/>
      <c r="DQ3995" s="1"/>
      <c r="DR3995" s="1"/>
      <c r="DS3995" s="1"/>
      <c r="DT3995" s="1"/>
    </row>
    <row r="3996" spans="1:124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4"/>
      <c r="DO3996" s="1"/>
      <c r="DP3996" s="1"/>
      <c r="DQ3996" s="1"/>
      <c r="DR3996" s="1"/>
      <c r="DS3996" s="1"/>
      <c r="DT3996" s="1"/>
    </row>
    <row r="3997" spans="1:124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4"/>
      <c r="DO3997" s="1"/>
      <c r="DP3997" s="1"/>
      <c r="DQ3997" s="1"/>
      <c r="DR3997" s="1"/>
      <c r="DS3997" s="1"/>
      <c r="DT3997" s="1"/>
    </row>
    <row r="3998" spans="1:124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4"/>
      <c r="DO3998" s="1"/>
      <c r="DP3998" s="1"/>
      <c r="DQ3998" s="1"/>
      <c r="DR3998" s="1"/>
      <c r="DS3998" s="1"/>
      <c r="DT3998" s="1"/>
    </row>
    <row r="3999" spans="1:124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4"/>
      <c r="DO3999" s="1"/>
      <c r="DP3999" s="1"/>
      <c r="DQ3999" s="1"/>
      <c r="DR3999" s="1"/>
      <c r="DS3999" s="1"/>
      <c r="DT3999" s="1"/>
    </row>
    <row r="4000" spans="1:124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4"/>
      <c r="DO4000" s="1"/>
      <c r="DP4000" s="1"/>
      <c r="DQ4000" s="1"/>
      <c r="DR4000" s="1"/>
      <c r="DS4000" s="1"/>
      <c r="DT4000" s="1"/>
    </row>
    <row r="4001" spans="1:124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4"/>
      <c r="DO4001" s="1"/>
      <c r="DP4001" s="1"/>
      <c r="DQ4001" s="1"/>
      <c r="DR4001" s="1"/>
      <c r="DS4001" s="1"/>
      <c r="DT4001" s="1"/>
    </row>
    <row r="4002" spans="1:124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4"/>
      <c r="DO4002" s="1"/>
      <c r="DP4002" s="1"/>
      <c r="DQ4002" s="1"/>
      <c r="DR4002" s="1"/>
      <c r="DS4002" s="1"/>
      <c r="DT4002" s="1"/>
    </row>
    <row r="4003" spans="1:124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4"/>
      <c r="DO4003" s="1"/>
      <c r="DP4003" s="1"/>
      <c r="DQ4003" s="1"/>
      <c r="DR4003" s="1"/>
      <c r="DS4003" s="1"/>
      <c r="DT4003" s="1"/>
    </row>
    <row r="4004" spans="1:124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4"/>
      <c r="DO4004" s="1"/>
      <c r="DP4004" s="1"/>
      <c r="DQ4004" s="1"/>
      <c r="DR4004" s="1"/>
      <c r="DS4004" s="1"/>
      <c r="DT4004" s="1"/>
    </row>
    <row r="4005" spans="1:124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4"/>
      <c r="DO4005" s="1"/>
      <c r="DP4005" s="1"/>
      <c r="DQ4005" s="1"/>
      <c r="DR4005" s="1"/>
      <c r="DS4005" s="1"/>
      <c r="DT4005" s="1"/>
    </row>
    <row r="4006" spans="1:124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4"/>
      <c r="DO4006" s="1"/>
      <c r="DP4006" s="1"/>
      <c r="DQ4006" s="1"/>
      <c r="DR4006" s="1"/>
      <c r="DS4006" s="1"/>
      <c r="DT4006" s="1"/>
    </row>
    <row r="4007" spans="1:124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4"/>
      <c r="DO4007" s="1"/>
      <c r="DP4007" s="1"/>
      <c r="DQ4007" s="1"/>
      <c r="DR4007" s="1"/>
      <c r="DS4007" s="1"/>
      <c r="DT4007" s="1"/>
    </row>
    <row r="4008" spans="1:124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4"/>
      <c r="DO4008" s="1"/>
      <c r="DP4008" s="1"/>
      <c r="DQ4008" s="1"/>
      <c r="DR4008" s="1"/>
      <c r="DS4008" s="1"/>
      <c r="DT4008" s="1"/>
    </row>
    <row r="4009" spans="1:124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4"/>
      <c r="DO4009" s="1"/>
      <c r="DP4009" s="1"/>
      <c r="DQ4009" s="1"/>
      <c r="DR4009" s="1"/>
      <c r="DS4009" s="1"/>
      <c r="DT4009" s="1"/>
    </row>
    <row r="4010" spans="1:124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4"/>
      <c r="DO4010" s="1"/>
      <c r="DP4010" s="1"/>
      <c r="DQ4010" s="1"/>
      <c r="DR4010" s="1"/>
      <c r="DS4010" s="1"/>
      <c r="DT4010" s="1"/>
    </row>
    <row r="4011" spans="1:124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4"/>
      <c r="DO4011" s="1"/>
      <c r="DP4011" s="1"/>
      <c r="DQ4011" s="1"/>
      <c r="DR4011" s="1"/>
      <c r="DS4011" s="1"/>
      <c r="DT4011" s="1"/>
    </row>
    <row r="4012" spans="1:124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4"/>
      <c r="DO4012" s="1"/>
      <c r="DP4012" s="1"/>
      <c r="DQ4012" s="1"/>
      <c r="DR4012" s="1"/>
      <c r="DS4012" s="1"/>
      <c r="DT4012" s="1"/>
    </row>
    <row r="4013" spans="1:124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4"/>
      <c r="DO4013" s="1"/>
      <c r="DP4013" s="1"/>
      <c r="DQ4013" s="1"/>
      <c r="DR4013" s="1"/>
      <c r="DS4013" s="1"/>
      <c r="DT4013" s="1"/>
    </row>
    <row r="4014" spans="1:124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4"/>
      <c r="DO4014" s="1"/>
      <c r="DP4014" s="1"/>
      <c r="DQ4014" s="1"/>
      <c r="DR4014" s="1"/>
      <c r="DS4014" s="1"/>
      <c r="DT4014" s="1"/>
    </row>
    <row r="4015" spans="1:124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4"/>
      <c r="DO4015" s="1"/>
      <c r="DP4015" s="1"/>
      <c r="DQ4015" s="1"/>
      <c r="DR4015" s="1"/>
      <c r="DS4015" s="1"/>
      <c r="DT4015" s="1"/>
    </row>
    <row r="4016" spans="1:124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4"/>
      <c r="DO4016" s="1"/>
      <c r="DP4016" s="1"/>
      <c r="DQ4016" s="1"/>
      <c r="DR4016" s="1"/>
      <c r="DS4016" s="1"/>
      <c r="DT4016" s="1"/>
    </row>
    <row r="4017" spans="1:124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4"/>
      <c r="DO4017" s="1"/>
      <c r="DP4017" s="1"/>
      <c r="DQ4017" s="1"/>
      <c r="DR4017" s="1"/>
      <c r="DS4017" s="1"/>
      <c r="DT4017" s="1"/>
    </row>
    <row r="4018" spans="1:124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4"/>
      <c r="DO4018" s="1"/>
      <c r="DP4018" s="1"/>
      <c r="DQ4018" s="1"/>
      <c r="DR4018" s="1"/>
      <c r="DS4018" s="1"/>
      <c r="DT4018" s="1"/>
    </row>
    <row r="4019" spans="1:124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4"/>
      <c r="DO4019" s="1"/>
      <c r="DP4019" s="1"/>
      <c r="DQ4019" s="1"/>
      <c r="DR4019" s="1"/>
      <c r="DS4019" s="1"/>
      <c r="DT4019" s="1"/>
    </row>
    <row r="4020" spans="1:124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4"/>
      <c r="DO4020" s="1"/>
      <c r="DP4020" s="1"/>
      <c r="DQ4020" s="1"/>
      <c r="DR4020" s="1"/>
      <c r="DS4020" s="1"/>
      <c r="DT4020" s="1"/>
    </row>
    <row r="4021" spans="1:124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4"/>
      <c r="DO4021" s="1"/>
      <c r="DP4021" s="1"/>
      <c r="DQ4021" s="1"/>
      <c r="DR4021" s="1"/>
      <c r="DS4021" s="1"/>
      <c r="DT4021" s="1"/>
    </row>
    <row r="4022" spans="1:124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4"/>
      <c r="DO4022" s="1"/>
      <c r="DP4022" s="1"/>
      <c r="DQ4022" s="1"/>
      <c r="DR4022" s="1"/>
      <c r="DS4022" s="1"/>
      <c r="DT4022" s="1"/>
    </row>
    <row r="4023" spans="1:124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4"/>
      <c r="DO4023" s="1"/>
      <c r="DP4023" s="1"/>
      <c r="DQ4023" s="1"/>
      <c r="DR4023" s="1"/>
      <c r="DS4023" s="1"/>
      <c r="DT4023" s="1"/>
    </row>
    <row r="4024" spans="1:124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4"/>
      <c r="DO4024" s="1"/>
      <c r="DP4024" s="1"/>
      <c r="DQ4024" s="1"/>
      <c r="DR4024" s="1"/>
      <c r="DS4024" s="1"/>
      <c r="DT4024" s="1"/>
    </row>
    <row r="4025" spans="1:124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4"/>
      <c r="DO4025" s="1"/>
      <c r="DP4025" s="1"/>
      <c r="DQ4025" s="1"/>
      <c r="DR4025" s="1"/>
      <c r="DS4025" s="1"/>
      <c r="DT4025" s="1"/>
    </row>
    <row r="4026" spans="1:124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4"/>
      <c r="DO4026" s="1"/>
      <c r="DP4026" s="1"/>
      <c r="DQ4026" s="1"/>
      <c r="DR4026" s="1"/>
      <c r="DS4026" s="1"/>
      <c r="DT4026" s="1"/>
    </row>
    <row r="4027" spans="1:124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4"/>
      <c r="DO4027" s="1"/>
      <c r="DP4027" s="1"/>
      <c r="DQ4027" s="1"/>
      <c r="DR4027" s="1"/>
      <c r="DS4027" s="1"/>
      <c r="DT4027" s="1"/>
    </row>
    <row r="4028" spans="1:124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4"/>
      <c r="DO4028" s="1"/>
      <c r="DP4028" s="1"/>
      <c r="DQ4028" s="1"/>
      <c r="DR4028" s="1"/>
      <c r="DS4028" s="1"/>
      <c r="DT4028" s="1"/>
    </row>
    <row r="4029" spans="1:124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4"/>
      <c r="DO4029" s="1"/>
      <c r="DP4029" s="1"/>
      <c r="DQ4029" s="1"/>
      <c r="DR4029" s="1"/>
      <c r="DS4029" s="1"/>
      <c r="DT4029" s="1"/>
    </row>
    <row r="4030" spans="1:124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4"/>
      <c r="DO4030" s="1"/>
      <c r="DP4030" s="1"/>
      <c r="DQ4030" s="1"/>
      <c r="DR4030" s="1"/>
      <c r="DS4030" s="1"/>
      <c r="DT4030" s="1"/>
    </row>
    <row r="4031" spans="1:124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4"/>
      <c r="DO4031" s="1"/>
      <c r="DP4031" s="1"/>
      <c r="DQ4031" s="1"/>
      <c r="DR4031" s="1"/>
      <c r="DS4031" s="1"/>
      <c r="DT4031" s="1"/>
    </row>
    <row r="4032" spans="1:124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4"/>
      <c r="DO4032" s="1"/>
      <c r="DP4032" s="1"/>
      <c r="DQ4032" s="1"/>
      <c r="DR4032" s="1"/>
      <c r="DS4032" s="1"/>
      <c r="DT4032" s="1"/>
    </row>
    <row r="4033" spans="1:124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4"/>
      <c r="DO4033" s="1"/>
      <c r="DP4033" s="1"/>
      <c r="DQ4033" s="1"/>
      <c r="DR4033" s="1"/>
      <c r="DS4033" s="1"/>
      <c r="DT4033" s="1"/>
    </row>
    <row r="4034" spans="1:124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4"/>
      <c r="DO4034" s="1"/>
      <c r="DP4034" s="1"/>
      <c r="DQ4034" s="1"/>
      <c r="DR4034" s="1"/>
      <c r="DS4034" s="1"/>
      <c r="DT4034" s="1"/>
    </row>
    <row r="4035" spans="1:124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4"/>
      <c r="DO4035" s="1"/>
      <c r="DP4035" s="1"/>
      <c r="DQ4035" s="1"/>
      <c r="DR4035" s="1"/>
      <c r="DS4035" s="1"/>
      <c r="DT4035" s="1"/>
    </row>
    <row r="4036" spans="1:124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4"/>
      <c r="DO4036" s="1"/>
      <c r="DP4036" s="1"/>
      <c r="DQ4036" s="1"/>
      <c r="DR4036" s="1"/>
      <c r="DS4036" s="1"/>
      <c r="DT4036" s="1"/>
    </row>
    <row r="4037" spans="1:124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4"/>
      <c r="DO4037" s="1"/>
      <c r="DP4037" s="1"/>
      <c r="DQ4037" s="1"/>
      <c r="DR4037" s="1"/>
      <c r="DS4037" s="1"/>
      <c r="DT4037" s="1"/>
    </row>
    <row r="4038" spans="1:124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4"/>
      <c r="DO4038" s="1"/>
      <c r="DP4038" s="1"/>
      <c r="DQ4038" s="1"/>
      <c r="DR4038" s="1"/>
      <c r="DS4038" s="1"/>
      <c r="DT4038" s="1"/>
    </row>
    <row r="4039" spans="1:124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4"/>
      <c r="DO4039" s="1"/>
      <c r="DP4039" s="1"/>
      <c r="DQ4039" s="1"/>
      <c r="DR4039" s="1"/>
      <c r="DS4039" s="1"/>
      <c r="DT4039" s="1"/>
    </row>
    <row r="4040" spans="1:124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4"/>
      <c r="DO4040" s="1"/>
      <c r="DP4040" s="1"/>
      <c r="DQ4040" s="1"/>
      <c r="DR4040" s="1"/>
      <c r="DS4040" s="1"/>
      <c r="DT4040" s="1"/>
    </row>
    <row r="4041" spans="1:124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4"/>
      <c r="DO4041" s="1"/>
      <c r="DP4041" s="1"/>
      <c r="DQ4041" s="1"/>
      <c r="DR4041" s="1"/>
      <c r="DS4041" s="1"/>
      <c r="DT4041" s="1"/>
    </row>
    <row r="4042" spans="1:124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4"/>
      <c r="DO4042" s="1"/>
      <c r="DP4042" s="1"/>
      <c r="DQ4042" s="1"/>
      <c r="DR4042" s="1"/>
      <c r="DS4042" s="1"/>
      <c r="DT4042" s="1"/>
    </row>
    <row r="4043" spans="1:124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4"/>
      <c r="DO4043" s="1"/>
      <c r="DP4043" s="1"/>
      <c r="DQ4043" s="1"/>
      <c r="DR4043" s="1"/>
      <c r="DS4043" s="1"/>
      <c r="DT4043" s="1"/>
    </row>
    <row r="4044" spans="1:124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4"/>
      <c r="DO4044" s="1"/>
      <c r="DP4044" s="1"/>
      <c r="DQ4044" s="1"/>
      <c r="DR4044" s="1"/>
      <c r="DS4044" s="1"/>
      <c r="DT4044" s="1"/>
    </row>
    <row r="4045" spans="1:124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4"/>
      <c r="DO4045" s="1"/>
      <c r="DP4045" s="1"/>
      <c r="DQ4045" s="1"/>
      <c r="DR4045" s="1"/>
      <c r="DS4045" s="1"/>
      <c r="DT4045" s="1"/>
    </row>
    <row r="4046" spans="1:124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4"/>
      <c r="DO4046" s="1"/>
      <c r="DP4046" s="1"/>
      <c r="DQ4046" s="1"/>
      <c r="DR4046" s="1"/>
      <c r="DS4046" s="1"/>
      <c r="DT4046" s="1"/>
    </row>
    <row r="4047" spans="1:124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4"/>
      <c r="DO4047" s="1"/>
      <c r="DP4047" s="1"/>
      <c r="DQ4047" s="1"/>
      <c r="DR4047" s="1"/>
      <c r="DS4047" s="1"/>
      <c r="DT4047" s="1"/>
    </row>
    <row r="4048" spans="1:124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4"/>
      <c r="DO4048" s="1"/>
      <c r="DP4048" s="1"/>
      <c r="DQ4048" s="1"/>
      <c r="DR4048" s="1"/>
      <c r="DS4048" s="1"/>
      <c r="DT4048" s="1"/>
    </row>
    <row r="4049" spans="1:124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4"/>
      <c r="DO4049" s="1"/>
      <c r="DP4049" s="1"/>
      <c r="DQ4049" s="1"/>
      <c r="DR4049" s="1"/>
      <c r="DS4049" s="1"/>
      <c r="DT4049" s="1"/>
    </row>
    <row r="4050" spans="1:124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4"/>
      <c r="DO4050" s="1"/>
      <c r="DP4050" s="1"/>
      <c r="DQ4050" s="1"/>
      <c r="DR4050" s="1"/>
      <c r="DS4050" s="1"/>
      <c r="DT4050" s="1"/>
    </row>
    <row r="4051" spans="1:124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4"/>
      <c r="DO4051" s="1"/>
      <c r="DP4051" s="1"/>
      <c r="DQ4051" s="1"/>
      <c r="DR4051" s="1"/>
      <c r="DS4051" s="1"/>
      <c r="DT4051" s="1"/>
    </row>
    <row r="4052" spans="1:124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4"/>
      <c r="DO4052" s="1"/>
      <c r="DP4052" s="1"/>
      <c r="DQ4052" s="1"/>
      <c r="DR4052" s="1"/>
      <c r="DS4052" s="1"/>
      <c r="DT4052" s="1"/>
    </row>
    <row r="4053" spans="1:124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4"/>
      <c r="DO4053" s="1"/>
      <c r="DP4053" s="1"/>
      <c r="DQ4053" s="1"/>
      <c r="DR4053" s="1"/>
      <c r="DS4053" s="1"/>
      <c r="DT4053" s="1"/>
    </row>
    <row r="4054" spans="1:124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4"/>
      <c r="DO4054" s="1"/>
      <c r="DP4054" s="1"/>
      <c r="DQ4054" s="1"/>
      <c r="DR4054" s="1"/>
      <c r="DS4054" s="1"/>
      <c r="DT4054" s="1"/>
    </row>
    <row r="4055" spans="1:124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4"/>
      <c r="DO4055" s="1"/>
      <c r="DP4055" s="1"/>
      <c r="DQ4055" s="1"/>
      <c r="DR4055" s="1"/>
      <c r="DS4055" s="1"/>
      <c r="DT4055" s="1"/>
    </row>
    <row r="4056" spans="1:124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4"/>
      <c r="DO4056" s="1"/>
      <c r="DP4056" s="1"/>
      <c r="DQ4056" s="1"/>
      <c r="DR4056" s="1"/>
      <c r="DS4056" s="1"/>
      <c r="DT4056" s="1"/>
    </row>
    <row r="4057" spans="1:124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4"/>
      <c r="DO4057" s="1"/>
      <c r="DP4057" s="1"/>
      <c r="DQ4057" s="1"/>
      <c r="DR4057" s="1"/>
      <c r="DS4057" s="1"/>
      <c r="DT4057" s="1"/>
    </row>
    <row r="4058" spans="1:124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4"/>
      <c r="DO4058" s="1"/>
      <c r="DP4058" s="1"/>
      <c r="DQ4058" s="1"/>
      <c r="DR4058" s="1"/>
      <c r="DS4058" s="1"/>
      <c r="DT4058" s="1"/>
    </row>
    <row r="4059" spans="1:124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4"/>
      <c r="DO4059" s="1"/>
      <c r="DP4059" s="1"/>
      <c r="DQ4059" s="1"/>
      <c r="DR4059" s="1"/>
      <c r="DS4059" s="1"/>
      <c r="DT4059" s="1"/>
    </row>
    <row r="4060" spans="1:124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4"/>
      <c r="DO4060" s="1"/>
      <c r="DP4060" s="1"/>
      <c r="DQ4060" s="1"/>
      <c r="DR4060" s="1"/>
      <c r="DS4060" s="1"/>
      <c r="DT4060" s="1"/>
    </row>
    <row r="4061" spans="1:124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4"/>
      <c r="DO4061" s="1"/>
      <c r="DP4061" s="1"/>
      <c r="DQ4061" s="1"/>
      <c r="DR4061" s="1"/>
      <c r="DS4061" s="1"/>
      <c r="DT4061" s="1"/>
    </row>
    <row r="4062" spans="1:124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4"/>
      <c r="DO4062" s="1"/>
      <c r="DP4062" s="1"/>
      <c r="DQ4062" s="1"/>
      <c r="DR4062" s="1"/>
      <c r="DS4062" s="1"/>
      <c r="DT4062" s="1"/>
    </row>
    <row r="4063" spans="1:124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4"/>
      <c r="DO4063" s="1"/>
      <c r="DP4063" s="1"/>
      <c r="DQ4063" s="1"/>
      <c r="DR4063" s="1"/>
      <c r="DS4063" s="1"/>
      <c r="DT4063" s="1"/>
    </row>
    <row r="4064" spans="1:124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4"/>
      <c r="DO4064" s="1"/>
      <c r="DP4064" s="1"/>
      <c r="DQ4064" s="1"/>
      <c r="DR4064" s="1"/>
      <c r="DS4064" s="1"/>
      <c r="DT4064" s="1"/>
    </row>
    <row r="4065" spans="1:124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4"/>
      <c r="DO4065" s="1"/>
      <c r="DP4065" s="1"/>
      <c r="DQ4065" s="1"/>
      <c r="DR4065" s="1"/>
      <c r="DS4065" s="1"/>
      <c r="DT4065" s="1"/>
    </row>
    <row r="4066" spans="1:124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4"/>
      <c r="DO4066" s="1"/>
      <c r="DP4066" s="1"/>
      <c r="DQ4066" s="1"/>
      <c r="DR4066" s="1"/>
      <c r="DS4066" s="1"/>
      <c r="DT4066" s="1"/>
    </row>
    <row r="4067" spans="1:124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4"/>
      <c r="DO4067" s="1"/>
      <c r="DP4067" s="1"/>
      <c r="DQ4067" s="1"/>
      <c r="DR4067" s="1"/>
      <c r="DS4067" s="1"/>
      <c r="DT4067" s="1"/>
    </row>
    <row r="4068" spans="1:124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4"/>
      <c r="DO4068" s="1"/>
      <c r="DP4068" s="1"/>
      <c r="DQ4068" s="1"/>
      <c r="DR4068" s="1"/>
      <c r="DS4068" s="1"/>
      <c r="DT4068" s="1"/>
    </row>
    <row r="4069" spans="1:124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4"/>
      <c r="DO4069" s="1"/>
      <c r="DP4069" s="1"/>
      <c r="DQ4069" s="1"/>
      <c r="DR4069" s="1"/>
      <c r="DS4069" s="1"/>
      <c r="DT4069" s="1"/>
    </row>
    <row r="4070" spans="1:124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4"/>
      <c r="DO4070" s="1"/>
      <c r="DP4070" s="1"/>
      <c r="DQ4070" s="1"/>
      <c r="DR4070" s="1"/>
      <c r="DS4070" s="1"/>
      <c r="DT4070" s="1"/>
    </row>
    <row r="4071" spans="1:124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4"/>
      <c r="DO4071" s="1"/>
      <c r="DP4071" s="1"/>
      <c r="DQ4071" s="1"/>
      <c r="DR4071" s="1"/>
      <c r="DS4071" s="1"/>
      <c r="DT4071" s="1"/>
    </row>
    <row r="4072" spans="1:124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4"/>
      <c r="DO4072" s="1"/>
      <c r="DP4072" s="1"/>
      <c r="DQ4072" s="1"/>
      <c r="DR4072" s="1"/>
      <c r="DS4072" s="1"/>
      <c r="DT4072" s="1"/>
    </row>
    <row r="4073" spans="1:124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4"/>
      <c r="DO4073" s="1"/>
      <c r="DP4073" s="1"/>
      <c r="DQ4073" s="1"/>
      <c r="DR4073" s="1"/>
      <c r="DS4073" s="1"/>
      <c r="DT4073" s="1"/>
    </row>
    <row r="4074" spans="1:124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4"/>
      <c r="DO4074" s="1"/>
      <c r="DP4074" s="1"/>
      <c r="DQ4074" s="1"/>
      <c r="DR4074" s="1"/>
      <c r="DS4074" s="1"/>
      <c r="DT4074" s="1"/>
    </row>
    <row r="4075" spans="1:124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4"/>
      <c r="DO4075" s="1"/>
      <c r="DP4075" s="1"/>
      <c r="DQ4075" s="1"/>
      <c r="DR4075" s="1"/>
      <c r="DS4075" s="1"/>
      <c r="DT4075" s="1"/>
    </row>
    <row r="4076" spans="1:124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4"/>
      <c r="DO4076" s="1"/>
      <c r="DP4076" s="1"/>
      <c r="DQ4076" s="1"/>
      <c r="DR4076" s="1"/>
      <c r="DS4076" s="1"/>
      <c r="DT4076" s="1"/>
    </row>
    <row r="4077" spans="1:124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4"/>
      <c r="DO4077" s="1"/>
      <c r="DP4077" s="1"/>
      <c r="DQ4077" s="1"/>
      <c r="DR4077" s="1"/>
      <c r="DS4077" s="1"/>
      <c r="DT4077" s="1"/>
    </row>
    <row r="4078" spans="1:124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4"/>
      <c r="DO4078" s="1"/>
      <c r="DP4078" s="1"/>
      <c r="DQ4078" s="1"/>
      <c r="DR4078" s="1"/>
      <c r="DS4078" s="1"/>
      <c r="DT4078" s="1"/>
    </row>
    <row r="4079" spans="1:124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4"/>
      <c r="DO4079" s="1"/>
      <c r="DP4079" s="1"/>
      <c r="DQ4079" s="1"/>
      <c r="DR4079" s="1"/>
      <c r="DS4079" s="1"/>
      <c r="DT4079" s="1"/>
    </row>
    <row r="4080" spans="1:124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4"/>
      <c r="DO4080" s="1"/>
      <c r="DP4080" s="1"/>
      <c r="DQ4080" s="1"/>
      <c r="DR4080" s="1"/>
      <c r="DS4080" s="1"/>
      <c r="DT4080" s="1"/>
    </row>
    <row r="4081" spans="1:124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4"/>
      <c r="DO4081" s="1"/>
      <c r="DP4081" s="1"/>
      <c r="DQ4081" s="1"/>
      <c r="DR4081" s="1"/>
      <c r="DS4081" s="1"/>
      <c r="DT4081" s="1"/>
    </row>
    <row r="4082" spans="1:124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4"/>
      <c r="DO4082" s="1"/>
      <c r="DP4082" s="1"/>
      <c r="DQ4082" s="1"/>
      <c r="DR4082" s="1"/>
      <c r="DS4082" s="1"/>
      <c r="DT4082" s="1"/>
    </row>
    <row r="4083" spans="1:124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4"/>
      <c r="DO4083" s="1"/>
      <c r="DP4083" s="1"/>
      <c r="DQ4083" s="1"/>
      <c r="DR4083" s="1"/>
      <c r="DS4083" s="1"/>
      <c r="DT4083" s="1"/>
    </row>
    <row r="4084" spans="1:124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4"/>
      <c r="DO4084" s="1"/>
      <c r="DP4084" s="1"/>
      <c r="DQ4084" s="1"/>
      <c r="DR4084" s="1"/>
      <c r="DS4084" s="1"/>
      <c r="DT4084" s="1"/>
    </row>
    <row r="4085" spans="1:124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4"/>
      <c r="DO4085" s="1"/>
      <c r="DP4085" s="1"/>
      <c r="DQ4085" s="1"/>
      <c r="DR4085" s="1"/>
      <c r="DS4085" s="1"/>
      <c r="DT4085" s="1"/>
    </row>
    <row r="4086" spans="1:124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4"/>
      <c r="DO4086" s="1"/>
      <c r="DP4086" s="1"/>
      <c r="DQ4086" s="1"/>
      <c r="DR4086" s="1"/>
      <c r="DS4086" s="1"/>
      <c r="DT4086" s="1"/>
    </row>
    <row r="4087" spans="1:124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4"/>
      <c r="DO4087" s="1"/>
      <c r="DP4087" s="1"/>
      <c r="DQ4087" s="1"/>
      <c r="DR4087" s="1"/>
      <c r="DS4087" s="1"/>
      <c r="DT4087" s="1"/>
    </row>
    <row r="4088" spans="1:124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4"/>
      <c r="DO4088" s="1"/>
      <c r="DP4088" s="1"/>
      <c r="DQ4088" s="1"/>
      <c r="DR4088" s="1"/>
      <c r="DS4088" s="1"/>
      <c r="DT4088" s="1"/>
    </row>
    <row r="4089" spans="1:124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4"/>
      <c r="DO4089" s="1"/>
      <c r="DP4089" s="1"/>
      <c r="DQ4089" s="1"/>
      <c r="DR4089" s="1"/>
      <c r="DS4089" s="1"/>
      <c r="DT4089" s="1"/>
    </row>
    <row r="4090" spans="1:124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4"/>
      <c r="DO4090" s="1"/>
      <c r="DP4090" s="1"/>
      <c r="DQ4090" s="1"/>
      <c r="DR4090" s="1"/>
      <c r="DS4090" s="1"/>
      <c r="DT4090" s="1"/>
    </row>
    <row r="4091" spans="1:124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4"/>
      <c r="DO4091" s="1"/>
      <c r="DP4091" s="1"/>
      <c r="DQ4091" s="1"/>
      <c r="DR4091" s="1"/>
      <c r="DS4091" s="1"/>
      <c r="DT4091" s="1"/>
    </row>
    <row r="4092" spans="1:124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4"/>
      <c r="DO4092" s="1"/>
      <c r="DP4092" s="1"/>
      <c r="DQ4092" s="1"/>
      <c r="DR4092" s="1"/>
      <c r="DS4092" s="1"/>
      <c r="DT4092" s="1"/>
    </row>
    <row r="4093" spans="1:124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4"/>
      <c r="DO4093" s="1"/>
      <c r="DP4093" s="1"/>
      <c r="DQ4093" s="1"/>
      <c r="DR4093" s="1"/>
      <c r="DS4093" s="1"/>
      <c r="DT4093" s="1"/>
    </row>
    <row r="4094" spans="1:124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4"/>
      <c r="DO4094" s="1"/>
      <c r="DP4094" s="1"/>
      <c r="DQ4094" s="1"/>
      <c r="DR4094" s="1"/>
      <c r="DS4094" s="1"/>
      <c r="DT4094" s="1"/>
    </row>
    <row r="4095" spans="1:124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4"/>
      <c r="DO4095" s="1"/>
      <c r="DP4095" s="1"/>
      <c r="DQ4095" s="1"/>
      <c r="DR4095" s="1"/>
      <c r="DS4095" s="1"/>
      <c r="DT4095" s="1"/>
    </row>
    <row r="4096" spans="1:124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4"/>
      <c r="DO4096" s="1"/>
      <c r="DP4096" s="1"/>
      <c r="DQ4096" s="1"/>
      <c r="DR4096" s="1"/>
      <c r="DS4096" s="1"/>
      <c r="DT4096" s="1"/>
    </row>
    <row r="4097" spans="1:124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4"/>
      <c r="DO4097" s="1"/>
      <c r="DP4097" s="1"/>
      <c r="DQ4097" s="1"/>
      <c r="DR4097" s="1"/>
      <c r="DS4097" s="1"/>
      <c r="DT4097" s="1"/>
    </row>
    <row r="4098" spans="1:124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4"/>
      <c r="DO4098" s="1"/>
      <c r="DP4098" s="1"/>
      <c r="DQ4098" s="1"/>
      <c r="DR4098" s="1"/>
      <c r="DS4098" s="1"/>
      <c r="DT4098" s="1"/>
    </row>
    <row r="4099" spans="1:124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4"/>
      <c r="DO4099" s="1"/>
      <c r="DP4099" s="1"/>
      <c r="DQ4099" s="1"/>
      <c r="DR4099" s="1"/>
      <c r="DS4099" s="1"/>
      <c r="DT4099" s="1"/>
    </row>
    <row r="4100" spans="1:124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4"/>
      <c r="DO4100" s="1"/>
      <c r="DP4100" s="1"/>
      <c r="DQ4100" s="1"/>
      <c r="DR4100" s="1"/>
      <c r="DS4100" s="1"/>
      <c r="DT4100" s="1"/>
    </row>
    <row r="4101" spans="1:124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4"/>
      <c r="DO4101" s="1"/>
      <c r="DP4101" s="1"/>
      <c r="DQ4101" s="1"/>
      <c r="DR4101" s="1"/>
      <c r="DS4101" s="1"/>
      <c r="DT4101" s="1"/>
    </row>
    <row r="4102" spans="1:124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4"/>
      <c r="DO4102" s="1"/>
      <c r="DP4102" s="1"/>
      <c r="DQ4102" s="1"/>
      <c r="DR4102" s="1"/>
      <c r="DS4102" s="1"/>
      <c r="DT4102" s="1"/>
    </row>
    <row r="4103" spans="1:124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4"/>
      <c r="DO4103" s="1"/>
      <c r="DP4103" s="1"/>
      <c r="DQ4103" s="1"/>
      <c r="DR4103" s="1"/>
      <c r="DS4103" s="1"/>
      <c r="DT4103" s="1"/>
    </row>
    <row r="4104" spans="1:124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4"/>
      <c r="DO4104" s="1"/>
      <c r="DP4104" s="1"/>
      <c r="DQ4104" s="1"/>
      <c r="DR4104" s="1"/>
      <c r="DS4104" s="1"/>
      <c r="DT4104" s="1"/>
    </row>
    <row r="4105" spans="1:124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4"/>
      <c r="DO4105" s="1"/>
      <c r="DP4105" s="1"/>
      <c r="DQ4105" s="1"/>
      <c r="DR4105" s="1"/>
      <c r="DS4105" s="1"/>
      <c r="DT4105" s="1"/>
    </row>
    <row r="4106" spans="1:124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4"/>
      <c r="DO4106" s="1"/>
      <c r="DP4106" s="1"/>
      <c r="DQ4106" s="1"/>
      <c r="DR4106" s="1"/>
      <c r="DS4106" s="1"/>
      <c r="DT4106" s="1"/>
    </row>
    <row r="4107" spans="1:124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4"/>
      <c r="DO4107" s="1"/>
      <c r="DP4107" s="1"/>
      <c r="DQ4107" s="1"/>
      <c r="DR4107" s="1"/>
      <c r="DS4107" s="1"/>
      <c r="DT4107" s="1"/>
    </row>
    <row r="4108" spans="1:124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4"/>
      <c r="DO4108" s="1"/>
      <c r="DP4108" s="1"/>
      <c r="DQ4108" s="1"/>
      <c r="DR4108" s="1"/>
      <c r="DS4108" s="1"/>
      <c r="DT4108" s="1"/>
    </row>
    <row r="4109" spans="1:124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4"/>
      <c r="DO4109" s="1"/>
      <c r="DP4109" s="1"/>
      <c r="DQ4109" s="1"/>
      <c r="DR4109" s="1"/>
      <c r="DS4109" s="1"/>
      <c r="DT4109" s="1"/>
    </row>
    <row r="4110" spans="1:124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4"/>
      <c r="DO4110" s="1"/>
      <c r="DP4110" s="1"/>
      <c r="DQ4110" s="1"/>
      <c r="DR4110" s="1"/>
      <c r="DS4110" s="1"/>
      <c r="DT4110" s="1"/>
    </row>
    <row r="4111" spans="1:124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4"/>
      <c r="DO4111" s="1"/>
      <c r="DP4111" s="1"/>
      <c r="DQ4111" s="1"/>
      <c r="DR4111" s="1"/>
      <c r="DS4111" s="1"/>
      <c r="DT4111" s="1"/>
    </row>
    <row r="4112" spans="1:124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4"/>
      <c r="DO4112" s="1"/>
      <c r="DP4112" s="1"/>
      <c r="DQ4112" s="1"/>
      <c r="DR4112" s="1"/>
      <c r="DS4112" s="1"/>
      <c r="DT4112" s="1"/>
    </row>
    <row r="4113" spans="1:124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4"/>
      <c r="DO4113" s="1"/>
      <c r="DP4113" s="1"/>
      <c r="DQ4113" s="1"/>
      <c r="DR4113" s="1"/>
      <c r="DS4113" s="1"/>
      <c r="DT4113" s="1"/>
    </row>
    <row r="4114" spans="1:124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4"/>
      <c r="DO4114" s="1"/>
      <c r="DP4114" s="1"/>
      <c r="DQ4114" s="1"/>
      <c r="DR4114" s="1"/>
      <c r="DS4114" s="1"/>
      <c r="DT4114" s="1"/>
    </row>
    <row r="4115" spans="1:124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4"/>
      <c r="DO4115" s="1"/>
      <c r="DP4115" s="1"/>
      <c r="DQ4115" s="1"/>
      <c r="DR4115" s="1"/>
      <c r="DS4115" s="1"/>
      <c r="DT4115" s="1"/>
    </row>
    <row r="4116" spans="1:124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4"/>
      <c r="DO4116" s="1"/>
      <c r="DP4116" s="1"/>
      <c r="DQ4116" s="1"/>
      <c r="DR4116" s="1"/>
      <c r="DS4116" s="1"/>
      <c r="DT4116" s="1"/>
    </row>
    <row r="4117" spans="1:124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4"/>
      <c r="DO4117" s="1"/>
      <c r="DP4117" s="1"/>
      <c r="DQ4117" s="1"/>
      <c r="DR4117" s="1"/>
      <c r="DS4117" s="1"/>
      <c r="DT4117" s="1"/>
    </row>
    <row r="4118" spans="1:124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4"/>
      <c r="DO4118" s="1"/>
      <c r="DP4118" s="1"/>
      <c r="DQ4118" s="1"/>
      <c r="DR4118" s="1"/>
      <c r="DS4118" s="1"/>
      <c r="DT4118" s="1"/>
    </row>
    <row r="4119" spans="1:124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4"/>
      <c r="DO4119" s="1"/>
      <c r="DP4119" s="1"/>
      <c r="DQ4119" s="1"/>
      <c r="DR4119" s="1"/>
      <c r="DS4119" s="1"/>
      <c r="DT4119" s="1"/>
    </row>
    <row r="4120" spans="1:124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4"/>
      <c r="DO4120" s="1"/>
      <c r="DP4120" s="1"/>
      <c r="DQ4120" s="1"/>
      <c r="DR4120" s="1"/>
      <c r="DS4120" s="1"/>
      <c r="DT4120" s="1"/>
    </row>
    <row r="4121" spans="1:124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4"/>
      <c r="DO4121" s="1"/>
      <c r="DP4121" s="1"/>
      <c r="DQ4121" s="1"/>
      <c r="DR4121" s="1"/>
      <c r="DS4121" s="1"/>
      <c r="DT4121" s="1"/>
    </row>
    <row r="4122" spans="1:124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4"/>
      <c r="DO4122" s="1"/>
      <c r="DP4122" s="1"/>
      <c r="DQ4122" s="1"/>
      <c r="DR4122" s="1"/>
      <c r="DS4122" s="1"/>
      <c r="DT4122" s="1"/>
    </row>
    <row r="4123" spans="1:124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4"/>
      <c r="DO4123" s="1"/>
      <c r="DP4123" s="1"/>
      <c r="DQ4123" s="1"/>
      <c r="DR4123" s="1"/>
      <c r="DS4123" s="1"/>
      <c r="DT4123" s="1"/>
    </row>
    <row r="4124" spans="1:124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4"/>
      <c r="DO4124" s="1"/>
      <c r="DP4124" s="1"/>
      <c r="DQ4124" s="1"/>
      <c r="DR4124" s="1"/>
      <c r="DS4124" s="1"/>
      <c r="DT4124" s="1"/>
    </row>
    <row r="4125" spans="1:124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4"/>
      <c r="DO4125" s="1"/>
      <c r="DP4125" s="1"/>
      <c r="DQ4125" s="1"/>
      <c r="DR4125" s="1"/>
      <c r="DS4125" s="1"/>
      <c r="DT4125" s="1"/>
    </row>
    <row r="4126" spans="1:124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4"/>
      <c r="DO4126" s="1"/>
      <c r="DP4126" s="1"/>
      <c r="DQ4126" s="1"/>
      <c r="DR4126" s="1"/>
      <c r="DS4126" s="1"/>
      <c r="DT4126" s="1"/>
    </row>
    <row r="4127" spans="1:124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4"/>
      <c r="DO4127" s="1"/>
      <c r="DP4127" s="1"/>
      <c r="DQ4127" s="1"/>
      <c r="DR4127" s="1"/>
      <c r="DS4127" s="1"/>
      <c r="DT4127" s="1"/>
    </row>
    <row r="4128" spans="1:124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4"/>
      <c r="DO4128" s="1"/>
      <c r="DP4128" s="1"/>
      <c r="DQ4128" s="1"/>
      <c r="DR4128" s="1"/>
      <c r="DS4128" s="1"/>
      <c r="DT4128" s="1"/>
    </row>
    <row r="4129" spans="1:124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4"/>
      <c r="DO4129" s="1"/>
      <c r="DP4129" s="1"/>
      <c r="DQ4129" s="1"/>
      <c r="DR4129" s="1"/>
      <c r="DS4129" s="1"/>
      <c r="DT4129" s="1"/>
    </row>
    <row r="4130" spans="1:124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4"/>
      <c r="DO4130" s="1"/>
      <c r="DP4130" s="1"/>
      <c r="DQ4130" s="1"/>
      <c r="DR4130" s="1"/>
      <c r="DS4130" s="1"/>
      <c r="DT4130" s="1"/>
    </row>
    <row r="4131" spans="1:124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4"/>
      <c r="DO4131" s="1"/>
      <c r="DP4131" s="1"/>
      <c r="DQ4131" s="1"/>
      <c r="DR4131" s="1"/>
      <c r="DS4131" s="1"/>
      <c r="DT4131" s="1"/>
    </row>
    <row r="4132" spans="1:124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4"/>
      <c r="DO4132" s="1"/>
      <c r="DP4132" s="1"/>
      <c r="DQ4132" s="1"/>
      <c r="DR4132" s="1"/>
      <c r="DS4132" s="1"/>
      <c r="DT4132" s="1"/>
    </row>
    <row r="4133" spans="1:124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4"/>
      <c r="DO4133" s="1"/>
      <c r="DP4133" s="1"/>
      <c r="DQ4133" s="1"/>
      <c r="DR4133" s="1"/>
      <c r="DS4133" s="1"/>
      <c r="DT4133" s="1"/>
    </row>
    <row r="4134" spans="1:124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4"/>
      <c r="DO4134" s="1"/>
      <c r="DP4134" s="1"/>
      <c r="DQ4134" s="1"/>
      <c r="DR4134" s="1"/>
      <c r="DS4134" s="1"/>
      <c r="DT4134" s="1"/>
    </row>
    <row r="4135" spans="1:124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4"/>
      <c r="DO4135" s="1"/>
      <c r="DP4135" s="1"/>
      <c r="DQ4135" s="1"/>
      <c r="DR4135" s="1"/>
      <c r="DS4135" s="1"/>
      <c r="DT4135" s="1"/>
    </row>
    <row r="4136" spans="1:124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4"/>
      <c r="DO4136" s="1"/>
      <c r="DP4136" s="1"/>
      <c r="DQ4136" s="1"/>
      <c r="DR4136" s="1"/>
      <c r="DS4136" s="1"/>
      <c r="DT4136" s="1"/>
    </row>
    <row r="4137" spans="1:124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4"/>
      <c r="DO4137" s="1"/>
      <c r="DP4137" s="1"/>
      <c r="DQ4137" s="1"/>
      <c r="DR4137" s="1"/>
      <c r="DS4137" s="1"/>
      <c r="DT4137" s="1"/>
    </row>
    <row r="4138" spans="1:124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4"/>
      <c r="DO4138" s="1"/>
      <c r="DP4138" s="1"/>
      <c r="DQ4138" s="1"/>
      <c r="DR4138" s="1"/>
      <c r="DS4138" s="1"/>
      <c r="DT4138" s="1"/>
    </row>
    <row r="4139" spans="1:124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4"/>
      <c r="DO4139" s="1"/>
      <c r="DP4139" s="1"/>
      <c r="DQ4139" s="1"/>
      <c r="DR4139" s="1"/>
      <c r="DS4139" s="1"/>
      <c r="DT4139" s="1"/>
    </row>
    <row r="4140" spans="1:124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4"/>
      <c r="DO4140" s="1"/>
      <c r="DP4140" s="1"/>
      <c r="DQ4140" s="1"/>
      <c r="DR4140" s="1"/>
      <c r="DS4140" s="1"/>
      <c r="DT4140" s="1"/>
    </row>
    <row r="4141" spans="1:124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4"/>
      <c r="DO4141" s="1"/>
      <c r="DP4141" s="1"/>
      <c r="DQ4141" s="1"/>
      <c r="DR4141" s="1"/>
      <c r="DS4141" s="1"/>
      <c r="DT4141" s="1"/>
    </row>
    <row r="4142" spans="1:124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4"/>
      <c r="DO4142" s="1"/>
      <c r="DP4142" s="1"/>
      <c r="DQ4142" s="1"/>
      <c r="DR4142" s="1"/>
      <c r="DS4142" s="1"/>
      <c r="DT4142" s="1"/>
    </row>
    <row r="4143" spans="1:124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4"/>
      <c r="DO4143" s="1"/>
      <c r="DP4143" s="1"/>
      <c r="DQ4143" s="1"/>
      <c r="DR4143" s="1"/>
      <c r="DS4143" s="1"/>
      <c r="DT4143" s="1"/>
    </row>
    <row r="4144" spans="1:124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4"/>
      <c r="DO4144" s="1"/>
      <c r="DP4144" s="1"/>
      <c r="DQ4144" s="1"/>
      <c r="DR4144" s="1"/>
      <c r="DS4144" s="1"/>
      <c r="DT4144" s="1"/>
    </row>
    <row r="4145" spans="1:124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4"/>
      <c r="DO4145" s="1"/>
      <c r="DP4145" s="1"/>
      <c r="DQ4145" s="1"/>
      <c r="DR4145" s="1"/>
      <c r="DS4145" s="1"/>
      <c r="DT4145" s="1"/>
    </row>
    <row r="4146" spans="1:124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4"/>
      <c r="DO4146" s="1"/>
      <c r="DP4146" s="1"/>
      <c r="DQ4146" s="1"/>
      <c r="DR4146" s="1"/>
      <c r="DS4146" s="1"/>
      <c r="DT4146" s="1"/>
    </row>
    <row r="4147" spans="1:124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4"/>
      <c r="DO4147" s="1"/>
      <c r="DP4147" s="1"/>
      <c r="DQ4147" s="1"/>
      <c r="DR4147" s="1"/>
      <c r="DS4147" s="1"/>
      <c r="DT4147" s="1"/>
    </row>
    <row r="4148" spans="1:124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4"/>
      <c r="DO4148" s="1"/>
      <c r="DP4148" s="1"/>
      <c r="DQ4148" s="1"/>
      <c r="DR4148" s="1"/>
      <c r="DS4148" s="1"/>
      <c r="DT4148" s="1"/>
    </row>
    <row r="4149" spans="1:124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4"/>
      <c r="DO4149" s="1"/>
      <c r="DP4149" s="1"/>
      <c r="DQ4149" s="1"/>
      <c r="DR4149" s="1"/>
      <c r="DS4149" s="1"/>
      <c r="DT4149" s="1"/>
    </row>
    <row r="4150" spans="1:124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4"/>
      <c r="DO4150" s="1"/>
      <c r="DP4150" s="1"/>
      <c r="DQ4150" s="1"/>
      <c r="DR4150" s="1"/>
      <c r="DS4150" s="1"/>
      <c r="DT4150" s="1"/>
    </row>
    <row r="4151" spans="1:124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4"/>
      <c r="DO4151" s="1"/>
      <c r="DP4151" s="1"/>
      <c r="DQ4151" s="1"/>
      <c r="DR4151" s="1"/>
      <c r="DS4151" s="1"/>
      <c r="DT4151" s="1"/>
    </row>
    <row r="4152" spans="1:124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4"/>
      <c r="DO4152" s="1"/>
      <c r="DP4152" s="1"/>
      <c r="DQ4152" s="1"/>
      <c r="DR4152" s="1"/>
      <c r="DS4152" s="1"/>
      <c r="DT4152" s="1"/>
    </row>
    <row r="4153" spans="1:124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4"/>
      <c r="DO4153" s="1"/>
      <c r="DP4153" s="1"/>
      <c r="DQ4153" s="1"/>
      <c r="DR4153" s="1"/>
      <c r="DS4153" s="1"/>
      <c r="DT4153" s="1"/>
    </row>
    <row r="4154" spans="1:124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4"/>
      <c r="DO4154" s="1"/>
      <c r="DP4154" s="1"/>
      <c r="DQ4154" s="1"/>
      <c r="DR4154" s="1"/>
      <c r="DS4154" s="1"/>
      <c r="DT4154" s="1"/>
    </row>
    <row r="4155" spans="1:124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4"/>
      <c r="DO4155" s="1"/>
      <c r="DP4155" s="1"/>
      <c r="DQ4155" s="1"/>
      <c r="DR4155" s="1"/>
      <c r="DS4155" s="1"/>
      <c r="DT4155" s="1"/>
    </row>
    <row r="4156" spans="1:124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4"/>
      <c r="DO4156" s="1"/>
      <c r="DP4156" s="1"/>
      <c r="DQ4156" s="1"/>
      <c r="DR4156" s="1"/>
      <c r="DS4156" s="1"/>
      <c r="DT4156" s="1"/>
    </row>
    <row r="4157" spans="1:124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4"/>
      <c r="DO4157" s="1"/>
      <c r="DP4157" s="1"/>
      <c r="DQ4157" s="1"/>
      <c r="DR4157" s="1"/>
      <c r="DS4157" s="1"/>
      <c r="DT4157" s="1"/>
    </row>
    <row r="4158" spans="1:124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4"/>
      <c r="DO4158" s="1"/>
      <c r="DP4158" s="1"/>
      <c r="DQ4158" s="1"/>
      <c r="DR4158" s="1"/>
      <c r="DS4158" s="1"/>
      <c r="DT4158" s="1"/>
    </row>
    <row r="4159" spans="1:124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4"/>
      <c r="DO4159" s="1"/>
      <c r="DP4159" s="1"/>
      <c r="DQ4159" s="1"/>
      <c r="DR4159" s="1"/>
      <c r="DS4159" s="1"/>
      <c r="DT4159" s="1"/>
    </row>
    <row r="4160" spans="1:124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4"/>
      <c r="DO4160" s="1"/>
      <c r="DP4160" s="1"/>
      <c r="DQ4160" s="1"/>
      <c r="DR4160" s="1"/>
      <c r="DS4160" s="1"/>
      <c r="DT4160" s="1"/>
    </row>
    <row r="4161" spans="1:124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4"/>
      <c r="DO4161" s="1"/>
      <c r="DP4161" s="1"/>
      <c r="DQ4161" s="1"/>
      <c r="DR4161" s="1"/>
      <c r="DS4161" s="1"/>
      <c r="DT4161" s="1"/>
    </row>
    <row r="4162" spans="1:124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4"/>
      <c r="DO4162" s="1"/>
      <c r="DP4162" s="1"/>
      <c r="DQ4162" s="1"/>
      <c r="DR4162" s="1"/>
      <c r="DS4162" s="1"/>
      <c r="DT4162" s="1"/>
    </row>
    <row r="4163" spans="1:124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4"/>
      <c r="DO4163" s="1"/>
      <c r="DP4163" s="1"/>
      <c r="DQ4163" s="1"/>
      <c r="DR4163" s="1"/>
      <c r="DS4163" s="1"/>
      <c r="DT4163" s="1"/>
    </row>
    <row r="4164" spans="1:124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4"/>
      <c r="DO4164" s="1"/>
      <c r="DP4164" s="1"/>
      <c r="DQ4164" s="1"/>
      <c r="DR4164" s="1"/>
      <c r="DS4164" s="1"/>
      <c r="DT4164" s="1"/>
    </row>
    <row r="4165" spans="1:124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4"/>
      <c r="DO4165" s="1"/>
      <c r="DP4165" s="1"/>
      <c r="DQ4165" s="1"/>
      <c r="DR4165" s="1"/>
      <c r="DS4165" s="1"/>
      <c r="DT4165" s="1"/>
    </row>
    <row r="4166" spans="1:124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4"/>
      <c r="DO4166" s="1"/>
      <c r="DP4166" s="1"/>
      <c r="DQ4166" s="1"/>
      <c r="DR4166" s="1"/>
      <c r="DS4166" s="1"/>
      <c r="DT4166" s="1"/>
    </row>
    <row r="4167" spans="1:124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4"/>
      <c r="DO4167" s="1"/>
      <c r="DP4167" s="1"/>
      <c r="DQ4167" s="1"/>
      <c r="DR4167" s="1"/>
      <c r="DS4167" s="1"/>
      <c r="DT4167" s="1"/>
    </row>
    <row r="4168" spans="1:124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4"/>
      <c r="DO4168" s="1"/>
      <c r="DP4168" s="1"/>
      <c r="DQ4168" s="1"/>
      <c r="DR4168" s="1"/>
      <c r="DS4168" s="1"/>
      <c r="DT4168" s="1"/>
    </row>
    <row r="4169" spans="1:124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4"/>
      <c r="DO4169" s="1"/>
      <c r="DP4169" s="1"/>
      <c r="DQ4169" s="1"/>
      <c r="DR4169" s="1"/>
      <c r="DS4169" s="1"/>
      <c r="DT4169" s="1"/>
    </row>
    <row r="4170" spans="1:124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4"/>
      <c r="DO4170" s="1"/>
      <c r="DP4170" s="1"/>
      <c r="DQ4170" s="1"/>
      <c r="DR4170" s="1"/>
      <c r="DS4170" s="1"/>
      <c r="DT4170" s="1"/>
    </row>
    <row r="4171" spans="1:124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4"/>
      <c r="DO4171" s="1"/>
      <c r="DP4171" s="1"/>
      <c r="DQ4171" s="1"/>
      <c r="DR4171" s="1"/>
      <c r="DS4171" s="1"/>
      <c r="DT4171" s="1"/>
    </row>
    <row r="4172" spans="1:124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4"/>
      <c r="DO4172" s="1"/>
      <c r="DP4172" s="1"/>
      <c r="DQ4172" s="1"/>
      <c r="DR4172" s="1"/>
      <c r="DS4172" s="1"/>
      <c r="DT4172" s="1"/>
    </row>
    <row r="4173" spans="1:124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4"/>
      <c r="DO4173" s="1"/>
      <c r="DP4173" s="1"/>
      <c r="DQ4173" s="1"/>
      <c r="DR4173" s="1"/>
      <c r="DS4173" s="1"/>
      <c r="DT4173" s="1"/>
    </row>
    <row r="4174" spans="1:124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4"/>
      <c r="DO4174" s="1"/>
      <c r="DP4174" s="1"/>
      <c r="DQ4174" s="1"/>
      <c r="DR4174" s="1"/>
      <c r="DS4174" s="1"/>
      <c r="DT4174" s="1"/>
    </row>
    <row r="4175" spans="1:124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4"/>
      <c r="DO4175" s="1"/>
      <c r="DP4175" s="1"/>
      <c r="DQ4175" s="1"/>
      <c r="DR4175" s="1"/>
      <c r="DS4175" s="1"/>
      <c r="DT4175" s="1"/>
    </row>
    <row r="4176" spans="1:124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4"/>
      <c r="DO4176" s="1"/>
      <c r="DP4176" s="1"/>
      <c r="DQ4176" s="1"/>
      <c r="DR4176" s="1"/>
      <c r="DS4176" s="1"/>
      <c r="DT4176" s="1"/>
    </row>
    <row r="4177" spans="1:124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4"/>
      <c r="DO4177" s="1"/>
      <c r="DP4177" s="1"/>
      <c r="DQ4177" s="1"/>
      <c r="DR4177" s="1"/>
      <c r="DS4177" s="1"/>
      <c r="DT4177" s="1"/>
    </row>
    <row r="4178" spans="1:124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4"/>
      <c r="DO4178" s="1"/>
      <c r="DP4178" s="1"/>
      <c r="DQ4178" s="1"/>
      <c r="DR4178" s="1"/>
      <c r="DS4178" s="1"/>
      <c r="DT4178" s="1"/>
    </row>
    <row r="4179" spans="1:124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4"/>
      <c r="DO4179" s="1"/>
      <c r="DP4179" s="1"/>
      <c r="DQ4179" s="1"/>
      <c r="DR4179" s="1"/>
      <c r="DS4179" s="1"/>
      <c r="DT4179" s="1"/>
    </row>
    <row r="4180" spans="1:124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4"/>
      <c r="DO4180" s="1"/>
      <c r="DP4180" s="1"/>
      <c r="DQ4180" s="1"/>
      <c r="DR4180" s="1"/>
      <c r="DS4180" s="1"/>
      <c r="DT4180" s="1"/>
    </row>
    <row r="4181" spans="1:124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4"/>
      <c r="DO4181" s="1"/>
      <c r="DP4181" s="1"/>
      <c r="DQ4181" s="1"/>
      <c r="DR4181" s="1"/>
      <c r="DS4181" s="1"/>
      <c r="DT4181" s="1"/>
    </row>
    <row r="4182" spans="1:124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4"/>
      <c r="DO4182" s="1"/>
      <c r="DP4182" s="1"/>
      <c r="DQ4182" s="1"/>
      <c r="DR4182" s="1"/>
      <c r="DS4182" s="1"/>
      <c r="DT4182" s="1"/>
    </row>
    <row r="4183" spans="1:124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4"/>
      <c r="DO4183" s="1"/>
      <c r="DP4183" s="1"/>
      <c r="DQ4183" s="1"/>
      <c r="DR4183" s="1"/>
      <c r="DS4183" s="1"/>
      <c r="DT4183" s="1"/>
    </row>
    <row r="4184" spans="1:124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4"/>
      <c r="DO4184" s="1"/>
      <c r="DP4184" s="1"/>
      <c r="DQ4184" s="1"/>
      <c r="DR4184" s="1"/>
      <c r="DS4184" s="1"/>
      <c r="DT4184" s="1"/>
    </row>
    <row r="4185" spans="1:124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4"/>
      <c r="DO4185" s="1"/>
      <c r="DP4185" s="1"/>
      <c r="DQ4185" s="1"/>
      <c r="DR4185" s="1"/>
      <c r="DS4185" s="1"/>
      <c r="DT4185" s="1"/>
    </row>
    <row r="4186" spans="1:124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4"/>
      <c r="DO4186" s="1"/>
      <c r="DP4186" s="1"/>
      <c r="DQ4186" s="1"/>
      <c r="DR4186" s="1"/>
      <c r="DS4186" s="1"/>
      <c r="DT4186" s="1"/>
    </row>
    <row r="4187" spans="1:124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4"/>
      <c r="DO4187" s="1"/>
      <c r="DP4187" s="1"/>
      <c r="DQ4187" s="1"/>
      <c r="DR4187" s="1"/>
      <c r="DS4187" s="1"/>
      <c r="DT4187" s="1"/>
    </row>
    <row r="4188" spans="1:124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4"/>
      <c r="DO4188" s="1"/>
      <c r="DP4188" s="1"/>
      <c r="DQ4188" s="1"/>
      <c r="DR4188" s="1"/>
      <c r="DS4188" s="1"/>
      <c r="DT4188" s="1"/>
    </row>
    <row r="4189" spans="1:124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4"/>
      <c r="DO4189" s="1"/>
      <c r="DP4189" s="1"/>
      <c r="DQ4189" s="1"/>
      <c r="DR4189" s="1"/>
      <c r="DS4189" s="1"/>
      <c r="DT4189" s="1"/>
    </row>
    <row r="4190" spans="1:124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4"/>
      <c r="DO4190" s="1"/>
      <c r="DP4190" s="1"/>
      <c r="DQ4190" s="1"/>
      <c r="DR4190" s="1"/>
      <c r="DS4190" s="1"/>
      <c r="DT4190" s="1"/>
    </row>
    <row r="4191" spans="1:124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4"/>
      <c r="DO4191" s="1"/>
      <c r="DP4191" s="1"/>
      <c r="DQ4191" s="1"/>
      <c r="DR4191" s="1"/>
      <c r="DS4191" s="1"/>
      <c r="DT4191" s="1"/>
    </row>
    <row r="4192" spans="1:124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4"/>
      <c r="DO4192" s="1"/>
      <c r="DP4192" s="1"/>
      <c r="DQ4192" s="1"/>
      <c r="DR4192" s="1"/>
      <c r="DS4192" s="1"/>
      <c r="DT4192" s="1"/>
    </row>
    <row r="4193" spans="1:124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4"/>
      <c r="DO4193" s="1"/>
      <c r="DP4193" s="1"/>
      <c r="DQ4193" s="1"/>
      <c r="DR4193" s="1"/>
      <c r="DS4193" s="1"/>
      <c r="DT4193" s="1"/>
    </row>
    <row r="4194" spans="1:124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4"/>
      <c r="DO4194" s="1"/>
      <c r="DP4194" s="1"/>
      <c r="DQ4194" s="1"/>
      <c r="DR4194" s="1"/>
      <c r="DS4194" s="1"/>
      <c r="DT4194" s="1"/>
    </row>
    <row r="4195" spans="1:124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4"/>
      <c r="DO4195" s="1"/>
      <c r="DP4195" s="1"/>
      <c r="DQ4195" s="1"/>
      <c r="DR4195" s="1"/>
      <c r="DS4195" s="1"/>
      <c r="DT4195" s="1"/>
    </row>
    <row r="4196" spans="1:124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4"/>
      <c r="DO4196" s="1"/>
      <c r="DP4196" s="1"/>
      <c r="DQ4196" s="1"/>
      <c r="DR4196" s="1"/>
      <c r="DS4196" s="1"/>
      <c r="DT4196" s="1"/>
    </row>
    <row r="4197" spans="1:124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4"/>
      <c r="DO4197" s="1"/>
      <c r="DP4197" s="1"/>
      <c r="DQ4197" s="1"/>
      <c r="DR4197" s="1"/>
      <c r="DS4197" s="1"/>
      <c r="DT4197" s="1"/>
    </row>
    <row r="4198" spans="1:124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4"/>
      <c r="DO4198" s="1"/>
      <c r="DP4198" s="1"/>
      <c r="DQ4198" s="1"/>
      <c r="DR4198" s="1"/>
      <c r="DS4198" s="1"/>
      <c r="DT4198" s="1"/>
    </row>
    <row r="4199" spans="1:124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4"/>
      <c r="DO4199" s="1"/>
      <c r="DP4199" s="1"/>
      <c r="DQ4199" s="1"/>
      <c r="DR4199" s="1"/>
      <c r="DS4199" s="1"/>
      <c r="DT4199" s="1"/>
    </row>
    <row r="4200" spans="1:124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4"/>
      <c r="DO4200" s="1"/>
      <c r="DP4200" s="1"/>
      <c r="DQ4200" s="1"/>
      <c r="DR4200" s="1"/>
      <c r="DS4200" s="1"/>
      <c r="DT4200" s="1"/>
    </row>
    <row r="4201" spans="1:124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4"/>
      <c r="DO4201" s="1"/>
      <c r="DP4201" s="1"/>
      <c r="DQ4201" s="1"/>
      <c r="DR4201" s="1"/>
      <c r="DS4201" s="1"/>
      <c r="DT4201" s="1"/>
    </row>
    <row r="4202" spans="1:124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4"/>
      <c r="DO4202" s="1"/>
      <c r="DP4202" s="1"/>
      <c r="DQ4202" s="1"/>
      <c r="DR4202" s="1"/>
      <c r="DS4202" s="1"/>
      <c r="DT4202" s="1"/>
    </row>
    <row r="4203" spans="1:124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4"/>
      <c r="DO4203" s="1"/>
      <c r="DP4203" s="1"/>
      <c r="DQ4203" s="1"/>
      <c r="DR4203" s="1"/>
      <c r="DS4203" s="1"/>
      <c r="DT4203" s="1"/>
    </row>
    <row r="4204" spans="1:124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4"/>
      <c r="DO4204" s="1"/>
      <c r="DP4204" s="1"/>
      <c r="DQ4204" s="1"/>
      <c r="DR4204" s="1"/>
      <c r="DS4204" s="1"/>
      <c r="DT4204" s="1"/>
    </row>
    <row r="4205" spans="1:124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4"/>
      <c r="DO4205" s="1"/>
      <c r="DP4205" s="1"/>
      <c r="DQ4205" s="1"/>
      <c r="DR4205" s="1"/>
      <c r="DS4205" s="1"/>
      <c r="DT4205" s="1"/>
    </row>
    <row r="4206" spans="1:124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4"/>
      <c r="DO4206" s="1"/>
      <c r="DP4206" s="1"/>
      <c r="DQ4206" s="1"/>
      <c r="DR4206" s="1"/>
      <c r="DS4206" s="1"/>
      <c r="DT4206" s="1"/>
    </row>
    <row r="4207" spans="1:124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4"/>
      <c r="DO4207" s="1"/>
      <c r="DP4207" s="1"/>
      <c r="DQ4207" s="1"/>
      <c r="DR4207" s="1"/>
      <c r="DS4207" s="1"/>
      <c r="DT4207" s="1"/>
    </row>
    <row r="4208" spans="1:124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4"/>
      <c r="DO4208" s="1"/>
      <c r="DP4208" s="1"/>
      <c r="DQ4208" s="1"/>
      <c r="DR4208" s="1"/>
      <c r="DS4208" s="1"/>
      <c r="DT4208" s="1"/>
    </row>
    <row r="4209" spans="1:124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4"/>
      <c r="DO4209" s="1"/>
      <c r="DP4209" s="1"/>
      <c r="DQ4209" s="1"/>
      <c r="DR4209" s="1"/>
      <c r="DS4209" s="1"/>
      <c r="DT4209" s="1"/>
    </row>
    <row r="4210" spans="1:124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4"/>
      <c r="DO4210" s="1"/>
      <c r="DP4210" s="1"/>
      <c r="DQ4210" s="1"/>
      <c r="DR4210" s="1"/>
      <c r="DS4210" s="1"/>
      <c r="DT4210" s="1"/>
    </row>
    <row r="4211" spans="1:124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4"/>
      <c r="DO4211" s="1"/>
      <c r="DP4211" s="1"/>
      <c r="DQ4211" s="1"/>
      <c r="DR4211" s="1"/>
      <c r="DS4211" s="1"/>
      <c r="DT4211" s="1"/>
    </row>
    <row r="4212" spans="1:124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4"/>
      <c r="DO4212" s="1"/>
      <c r="DP4212" s="1"/>
      <c r="DQ4212" s="1"/>
      <c r="DR4212" s="1"/>
      <c r="DS4212" s="1"/>
      <c r="DT4212" s="1"/>
    </row>
    <row r="4213" spans="1:124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4"/>
      <c r="DO4213" s="1"/>
      <c r="DP4213" s="1"/>
      <c r="DQ4213" s="1"/>
      <c r="DR4213" s="1"/>
      <c r="DS4213" s="1"/>
      <c r="DT4213" s="1"/>
    </row>
    <row r="4214" spans="1:124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4"/>
      <c r="DO4214" s="1"/>
      <c r="DP4214" s="1"/>
      <c r="DQ4214" s="1"/>
      <c r="DR4214" s="1"/>
      <c r="DS4214" s="1"/>
      <c r="DT4214" s="1"/>
    </row>
    <row r="4215" spans="1:124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4"/>
      <c r="DO4215" s="1"/>
      <c r="DP4215" s="1"/>
      <c r="DQ4215" s="1"/>
      <c r="DR4215" s="1"/>
      <c r="DS4215" s="1"/>
      <c r="DT4215" s="1"/>
    </row>
    <row r="4216" spans="1:124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4"/>
      <c r="DO4216" s="1"/>
      <c r="DP4216" s="1"/>
      <c r="DQ4216" s="1"/>
      <c r="DR4216" s="1"/>
      <c r="DS4216" s="1"/>
      <c r="DT4216" s="1"/>
    </row>
    <row r="4217" spans="1:124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4"/>
      <c r="DO4217" s="1"/>
      <c r="DP4217" s="1"/>
      <c r="DQ4217" s="1"/>
      <c r="DR4217" s="1"/>
      <c r="DS4217" s="1"/>
      <c r="DT4217" s="1"/>
    </row>
    <row r="4218" spans="1:124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4"/>
      <c r="DO4218" s="1"/>
      <c r="DP4218" s="1"/>
      <c r="DQ4218" s="1"/>
      <c r="DR4218" s="1"/>
      <c r="DS4218" s="1"/>
      <c r="DT4218" s="1"/>
    </row>
    <row r="4219" spans="1:124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4"/>
      <c r="DO4219" s="1"/>
      <c r="DP4219" s="1"/>
      <c r="DQ4219" s="1"/>
      <c r="DR4219" s="1"/>
      <c r="DS4219" s="1"/>
      <c r="DT4219" s="1"/>
    </row>
    <row r="4220" spans="1:124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4"/>
      <c r="DO4220" s="1"/>
      <c r="DP4220" s="1"/>
      <c r="DQ4220" s="1"/>
      <c r="DR4220" s="1"/>
      <c r="DS4220" s="1"/>
      <c r="DT4220" s="1"/>
    </row>
    <row r="4221" spans="1:124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4"/>
      <c r="DO4221" s="1"/>
      <c r="DP4221" s="1"/>
      <c r="DQ4221" s="1"/>
      <c r="DR4221" s="1"/>
      <c r="DS4221" s="1"/>
      <c r="DT4221" s="1"/>
    </row>
    <row r="4222" spans="1:124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4"/>
      <c r="DO4222" s="1"/>
      <c r="DP4222" s="1"/>
      <c r="DQ4222" s="1"/>
      <c r="DR4222" s="1"/>
      <c r="DS4222" s="1"/>
      <c r="DT4222" s="1"/>
    </row>
    <row r="4223" spans="1:124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4"/>
      <c r="DO4223" s="1"/>
      <c r="DP4223" s="1"/>
      <c r="DQ4223" s="1"/>
      <c r="DR4223" s="1"/>
      <c r="DS4223" s="1"/>
      <c r="DT4223" s="1"/>
    </row>
    <row r="4224" spans="1:124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4"/>
      <c r="DO4224" s="1"/>
      <c r="DP4224" s="1"/>
      <c r="DQ4224" s="1"/>
      <c r="DR4224" s="1"/>
      <c r="DS4224" s="1"/>
      <c r="DT4224" s="1"/>
    </row>
    <row r="4225" spans="1:124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4"/>
      <c r="DO4225" s="1"/>
      <c r="DP4225" s="1"/>
      <c r="DQ4225" s="1"/>
      <c r="DR4225" s="1"/>
      <c r="DS4225" s="1"/>
      <c r="DT4225" s="1"/>
    </row>
    <row r="4226" spans="1:124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4"/>
      <c r="DO4226" s="1"/>
      <c r="DP4226" s="1"/>
      <c r="DQ4226" s="1"/>
      <c r="DR4226" s="1"/>
      <c r="DS4226" s="1"/>
      <c r="DT4226" s="1"/>
    </row>
    <row r="4227" spans="1:124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4"/>
      <c r="DO4227" s="1"/>
      <c r="DP4227" s="1"/>
      <c r="DQ4227" s="1"/>
      <c r="DR4227" s="1"/>
      <c r="DS4227" s="1"/>
      <c r="DT4227" s="1"/>
    </row>
    <row r="4228" spans="1:124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4"/>
      <c r="DO4228" s="1"/>
      <c r="DP4228" s="1"/>
      <c r="DQ4228" s="1"/>
      <c r="DR4228" s="1"/>
      <c r="DS4228" s="1"/>
      <c r="DT4228" s="1"/>
    </row>
    <row r="4229" spans="1:124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4"/>
      <c r="DO4229" s="1"/>
      <c r="DP4229" s="1"/>
      <c r="DQ4229" s="1"/>
      <c r="DR4229" s="1"/>
      <c r="DS4229" s="1"/>
      <c r="DT4229" s="1"/>
    </row>
    <row r="4230" spans="1:124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4"/>
      <c r="DO4230" s="1"/>
      <c r="DP4230" s="1"/>
      <c r="DQ4230" s="1"/>
      <c r="DR4230" s="1"/>
      <c r="DS4230" s="1"/>
      <c r="DT4230" s="1"/>
    </row>
    <row r="4231" spans="1:124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4"/>
      <c r="DO4231" s="1"/>
      <c r="DP4231" s="1"/>
      <c r="DQ4231" s="1"/>
      <c r="DR4231" s="1"/>
      <c r="DS4231" s="1"/>
      <c r="DT4231" s="1"/>
    </row>
    <row r="4232" spans="1:124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4"/>
      <c r="DO4232" s="1"/>
      <c r="DP4232" s="1"/>
      <c r="DQ4232" s="1"/>
      <c r="DR4232" s="1"/>
      <c r="DS4232" s="1"/>
      <c r="DT4232" s="1"/>
    </row>
    <row r="4233" spans="1:124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4"/>
      <c r="DO4233" s="1"/>
      <c r="DP4233" s="1"/>
      <c r="DQ4233" s="1"/>
      <c r="DR4233" s="1"/>
      <c r="DS4233" s="1"/>
      <c r="DT4233" s="1"/>
    </row>
    <row r="4234" spans="1:124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4"/>
      <c r="DO4234" s="1"/>
      <c r="DP4234" s="1"/>
      <c r="DQ4234" s="1"/>
      <c r="DR4234" s="1"/>
      <c r="DS4234" s="1"/>
      <c r="DT4234" s="1"/>
    </row>
    <row r="4235" spans="1:124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4"/>
      <c r="DO4235" s="1"/>
      <c r="DP4235" s="1"/>
      <c r="DQ4235" s="1"/>
      <c r="DR4235" s="1"/>
      <c r="DS4235" s="1"/>
      <c r="DT4235" s="1"/>
    </row>
    <row r="4236" spans="1:124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4"/>
      <c r="DO4236" s="1"/>
      <c r="DP4236" s="1"/>
      <c r="DQ4236" s="1"/>
      <c r="DR4236" s="1"/>
      <c r="DS4236" s="1"/>
      <c r="DT4236" s="1"/>
    </row>
    <row r="4237" spans="1:124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4"/>
      <c r="DO4237" s="1"/>
      <c r="DP4237" s="1"/>
      <c r="DQ4237" s="1"/>
      <c r="DR4237" s="1"/>
      <c r="DS4237" s="1"/>
      <c r="DT4237" s="1"/>
    </row>
    <row r="4238" spans="1:124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4"/>
      <c r="DO4238" s="1"/>
      <c r="DP4238" s="1"/>
      <c r="DQ4238" s="1"/>
      <c r="DR4238" s="1"/>
      <c r="DS4238" s="1"/>
      <c r="DT4238" s="1"/>
    </row>
    <row r="4239" spans="1:124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4"/>
      <c r="DO4239" s="1"/>
      <c r="DP4239" s="1"/>
      <c r="DQ4239" s="1"/>
      <c r="DR4239" s="1"/>
      <c r="DS4239" s="1"/>
      <c r="DT4239" s="1"/>
    </row>
    <row r="4240" spans="1:124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4"/>
      <c r="DO4240" s="1"/>
      <c r="DP4240" s="1"/>
      <c r="DQ4240" s="1"/>
      <c r="DR4240" s="1"/>
      <c r="DS4240" s="1"/>
      <c r="DT4240" s="1"/>
    </row>
    <row r="4241" spans="1:124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4"/>
      <c r="DO4241" s="1"/>
      <c r="DP4241" s="1"/>
      <c r="DQ4241" s="1"/>
      <c r="DR4241" s="1"/>
      <c r="DS4241" s="1"/>
      <c r="DT4241" s="1"/>
    </row>
    <row r="4242" spans="1:124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4"/>
      <c r="DO4242" s="1"/>
      <c r="DP4242" s="1"/>
      <c r="DQ4242" s="1"/>
      <c r="DR4242" s="1"/>
      <c r="DS4242" s="1"/>
      <c r="DT4242" s="1"/>
    </row>
    <row r="4243" spans="1:124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4"/>
      <c r="DO4243" s="1"/>
      <c r="DP4243" s="1"/>
      <c r="DQ4243" s="1"/>
      <c r="DR4243" s="1"/>
      <c r="DS4243" s="1"/>
      <c r="DT4243" s="1"/>
    </row>
    <row r="4244" spans="1:124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4"/>
      <c r="DO4244" s="1"/>
      <c r="DP4244" s="1"/>
      <c r="DQ4244" s="1"/>
      <c r="DR4244" s="1"/>
      <c r="DS4244" s="1"/>
      <c r="DT4244" s="1"/>
    </row>
    <row r="4245" spans="1:124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4"/>
      <c r="DO4245" s="1"/>
      <c r="DP4245" s="1"/>
      <c r="DQ4245" s="1"/>
      <c r="DR4245" s="1"/>
      <c r="DS4245" s="1"/>
      <c r="DT4245" s="1"/>
    </row>
    <row r="4246" spans="1:124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4"/>
      <c r="DO4246" s="1"/>
      <c r="DP4246" s="1"/>
      <c r="DQ4246" s="1"/>
      <c r="DR4246" s="1"/>
      <c r="DS4246" s="1"/>
      <c r="DT4246" s="1"/>
    </row>
    <row r="4247" spans="1:124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4"/>
      <c r="DO4247" s="1"/>
      <c r="DP4247" s="1"/>
      <c r="DQ4247" s="1"/>
      <c r="DR4247" s="1"/>
      <c r="DS4247" s="1"/>
      <c r="DT4247" s="1"/>
    </row>
    <row r="4248" spans="1:124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4"/>
      <c r="DO4248" s="1"/>
      <c r="DP4248" s="1"/>
      <c r="DQ4248" s="1"/>
      <c r="DR4248" s="1"/>
      <c r="DS4248" s="1"/>
      <c r="DT4248" s="1"/>
    </row>
    <row r="4249" spans="1:124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4"/>
      <c r="DO4249" s="1"/>
      <c r="DP4249" s="1"/>
      <c r="DQ4249" s="1"/>
      <c r="DR4249" s="1"/>
      <c r="DS4249" s="1"/>
      <c r="DT4249" s="1"/>
    </row>
    <row r="4250" spans="1:124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4"/>
      <c r="DO4250" s="1"/>
      <c r="DP4250" s="1"/>
      <c r="DQ4250" s="1"/>
      <c r="DR4250" s="1"/>
      <c r="DS4250" s="1"/>
      <c r="DT4250" s="1"/>
    </row>
    <row r="4251" spans="1:124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4"/>
      <c r="DO4251" s="1"/>
      <c r="DP4251" s="1"/>
      <c r="DQ4251" s="1"/>
      <c r="DR4251" s="1"/>
      <c r="DS4251" s="1"/>
      <c r="DT4251" s="1"/>
    </row>
    <row r="4252" spans="1:124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4"/>
      <c r="DO4252" s="1"/>
      <c r="DP4252" s="1"/>
      <c r="DQ4252" s="1"/>
      <c r="DR4252" s="1"/>
      <c r="DS4252" s="1"/>
      <c r="DT4252" s="1"/>
    </row>
    <row r="4253" spans="1:124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4"/>
      <c r="DO4253" s="1"/>
      <c r="DP4253" s="1"/>
      <c r="DQ4253" s="1"/>
      <c r="DR4253" s="1"/>
      <c r="DS4253" s="1"/>
      <c r="DT4253" s="1"/>
    </row>
    <row r="4254" spans="1:124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4"/>
      <c r="DO4254" s="1"/>
      <c r="DP4254" s="1"/>
      <c r="DQ4254" s="1"/>
      <c r="DR4254" s="1"/>
      <c r="DS4254" s="1"/>
      <c r="DT4254" s="1"/>
    </row>
    <row r="4255" spans="1:124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4"/>
      <c r="DO4255" s="1"/>
      <c r="DP4255" s="1"/>
      <c r="DQ4255" s="1"/>
      <c r="DR4255" s="1"/>
      <c r="DS4255" s="1"/>
      <c r="DT4255" s="1"/>
    </row>
    <row r="4256" spans="1:124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4"/>
      <c r="DO4256" s="1"/>
      <c r="DP4256" s="1"/>
      <c r="DQ4256" s="1"/>
      <c r="DR4256" s="1"/>
      <c r="DS4256" s="1"/>
      <c r="DT4256" s="1"/>
    </row>
    <row r="4257" spans="1:124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4"/>
      <c r="DO4257" s="1"/>
      <c r="DP4257" s="1"/>
      <c r="DQ4257" s="1"/>
      <c r="DR4257" s="1"/>
      <c r="DS4257" s="1"/>
      <c r="DT4257" s="1"/>
    </row>
    <row r="4258" spans="1:124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4"/>
      <c r="DO4258" s="1"/>
      <c r="DP4258" s="1"/>
      <c r="DQ4258" s="1"/>
      <c r="DR4258" s="1"/>
      <c r="DS4258" s="1"/>
      <c r="DT4258" s="1"/>
    </row>
    <row r="4259" spans="1:124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4"/>
      <c r="DO4259" s="1"/>
      <c r="DP4259" s="1"/>
      <c r="DQ4259" s="1"/>
      <c r="DR4259" s="1"/>
      <c r="DS4259" s="1"/>
      <c r="DT4259" s="1"/>
    </row>
    <row r="4260" spans="1:124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4"/>
      <c r="DO4260" s="1"/>
      <c r="DP4260" s="1"/>
      <c r="DQ4260" s="1"/>
      <c r="DR4260" s="1"/>
      <c r="DS4260" s="1"/>
      <c r="DT4260" s="1"/>
    </row>
    <row r="4261" spans="1:124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4"/>
      <c r="DO4261" s="1"/>
      <c r="DP4261" s="1"/>
      <c r="DQ4261" s="1"/>
      <c r="DR4261" s="1"/>
      <c r="DS4261" s="1"/>
      <c r="DT4261" s="1"/>
    </row>
    <row r="4262" spans="1:124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4"/>
      <c r="DO4262" s="1"/>
      <c r="DP4262" s="1"/>
      <c r="DQ4262" s="1"/>
      <c r="DR4262" s="1"/>
      <c r="DS4262" s="1"/>
      <c r="DT4262" s="1"/>
    </row>
    <row r="4263" spans="1:124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4"/>
      <c r="DO4263" s="1"/>
      <c r="DP4263" s="1"/>
      <c r="DQ4263" s="1"/>
      <c r="DR4263" s="1"/>
      <c r="DS4263" s="1"/>
      <c r="DT4263" s="1"/>
    </row>
    <row r="4264" spans="1:124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4"/>
      <c r="DO4264" s="1"/>
      <c r="DP4264" s="1"/>
      <c r="DQ4264" s="1"/>
      <c r="DR4264" s="1"/>
      <c r="DS4264" s="1"/>
      <c r="DT4264" s="1"/>
    </row>
    <row r="4265" spans="1:124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4"/>
      <c r="DO4265" s="1"/>
      <c r="DP4265" s="1"/>
      <c r="DQ4265" s="1"/>
      <c r="DR4265" s="1"/>
      <c r="DS4265" s="1"/>
      <c r="DT4265" s="1"/>
    </row>
    <row r="4266" spans="1:124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4"/>
      <c r="DO4266" s="1"/>
      <c r="DP4266" s="1"/>
      <c r="DQ4266" s="1"/>
      <c r="DR4266" s="1"/>
      <c r="DS4266" s="1"/>
      <c r="DT4266" s="1"/>
    </row>
    <row r="4267" spans="1:124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4"/>
      <c r="DO4267" s="1"/>
      <c r="DP4267" s="1"/>
      <c r="DQ4267" s="1"/>
      <c r="DR4267" s="1"/>
      <c r="DS4267" s="1"/>
      <c r="DT4267" s="1"/>
    </row>
    <row r="4268" spans="1:124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4"/>
      <c r="DO4268" s="1"/>
      <c r="DP4268" s="1"/>
      <c r="DQ4268" s="1"/>
      <c r="DR4268" s="1"/>
      <c r="DS4268" s="1"/>
      <c r="DT4268" s="1"/>
    </row>
    <row r="4269" spans="1:124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4"/>
      <c r="DO4269" s="1"/>
      <c r="DP4269" s="1"/>
      <c r="DQ4269" s="1"/>
      <c r="DR4269" s="1"/>
      <c r="DS4269" s="1"/>
      <c r="DT4269" s="1"/>
    </row>
    <row r="4270" spans="1:124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4"/>
      <c r="DO4270" s="1"/>
      <c r="DP4270" s="1"/>
      <c r="DQ4270" s="1"/>
      <c r="DR4270" s="1"/>
      <c r="DS4270" s="1"/>
      <c r="DT4270" s="1"/>
    </row>
    <row r="4271" spans="1:124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4"/>
      <c r="DO4271" s="1"/>
      <c r="DP4271" s="1"/>
      <c r="DQ4271" s="1"/>
      <c r="DR4271" s="1"/>
      <c r="DS4271" s="1"/>
      <c r="DT4271" s="1"/>
    </row>
    <row r="4272" spans="1:124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4"/>
      <c r="DO4272" s="1"/>
      <c r="DP4272" s="1"/>
      <c r="DQ4272" s="1"/>
      <c r="DR4272" s="1"/>
      <c r="DS4272" s="1"/>
      <c r="DT4272" s="1"/>
    </row>
    <row r="4273" spans="1:124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4"/>
      <c r="DO4273" s="1"/>
      <c r="DP4273" s="1"/>
      <c r="DQ4273" s="1"/>
      <c r="DR4273" s="1"/>
      <c r="DS4273" s="1"/>
      <c r="DT4273" s="1"/>
    </row>
    <row r="4274" spans="1:124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4"/>
      <c r="DO4274" s="1"/>
      <c r="DP4274" s="1"/>
      <c r="DQ4274" s="1"/>
      <c r="DR4274" s="1"/>
      <c r="DS4274" s="1"/>
      <c r="DT4274" s="1"/>
    </row>
    <row r="4275" spans="1:124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4"/>
      <c r="DO4275" s="1"/>
      <c r="DP4275" s="1"/>
      <c r="DQ4275" s="1"/>
      <c r="DR4275" s="1"/>
      <c r="DS4275" s="1"/>
      <c r="DT4275" s="1"/>
    </row>
    <row r="4276" spans="1:124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4"/>
      <c r="DO4276" s="1"/>
      <c r="DP4276" s="1"/>
      <c r="DQ4276" s="1"/>
      <c r="DR4276" s="1"/>
      <c r="DS4276" s="1"/>
      <c r="DT4276" s="1"/>
    </row>
    <row r="4277" spans="1:124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4"/>
      <c r="DO4277" s="1"/>
      <c r="DP4277" s="1"/>
      <c r="DQ4277" s="1"/>
      <c r="DR4277" s="1"/>
      <c r="DS4277" s="1"/>
      <c r="DT4277" s="1"/>
    </row>
    <row r="4278" spans="1:124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4"/>
      <c r="DO4278" s="1"/>
      <c r="DP4278" s="1"/>
      <c r="DQ4278" s="1"/>
      <c r="DR4278" s="1"/>
      <c r="DS4278" s="1"/>
      <c r="DT4278" s="1"/>
    </row>
    <row r="4279" spans="1:124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4"/>
      <c r="DO4279" s="1"/>
      <c r="DP4279" s="1"/>
      <c r="DQ4279" s="1"/>
      <c r="DR4279" s="1"/>
      <c r="DS4279" s="1"/>
      <c r="DT4279" s="1"/>
    </row>
    <row r="4280" spans="1:124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4"/>
      <c r="DO4280" s="1"/>
      <c r="DP4280" s="1"/>
      <c r="DQ4280" s="1"/>
      <c r="DR4280" s="1"/>
      <c r="DS4280" s="1"/>
      <c r="DT4280" s="1"/>
    </row>
    <row r="4281" spans="1:124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4"/>
      <c r="DO4281" s="1"/>
      <c r="DP4281" s="1"/>
      <c r="DQ4281" s="1"/>
      <c r="DR4281" s="1"/>
      <c r="DS4281" s="1"/>
      <c r="DT4281" s="1"/>
    </row>
    <row r="4282" spans="1:124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4"/>
      <c r="DO4282" s="1"/>
      <c r="DP4282" s="1"/>
      <c r="DQ4282" s="1"/>
      <c r="DR4282" s="1"/>
      <c r="DS4282" s="1"/>
      <c r="DT4282" s="1"/>
    </row>
    <row r="4283" spans="1:124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4"/>
      <c r="DO4283" s="1"/>
      <c r="DP4283" s="1"/>
      <c r="DQ4283" s="1"/>
      <c r="DR4283" s="1"/>
      <c r="DS4283" s="1"/>
      <c r="DT4283" s="1"/>
    </row>
    <row r="4284" spans="1:124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4"/>
      <c r="DO4284" s="1"/>
      <c r="DP4284" s="1"/>
      <c r="DQ4284" s="1"/>
      <c r="DR4284" s="1"/>
      <c r="DS4284" s="1"/>
      <c r="DT4284" s="1"/>
    </row>
    <row r="4285" spans="1:124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4"/>
      <c r="DO4285" s="1"/>
      <c r="DP4285" s="1"/>
      <c r="DQ4285" s="1"/>
      <c r="DR4285" s="1"/>
      <c r="DS4285" s="1"/>
      <c r="DT4285" s="1"/>
    </row>
    <row r="4286" spans="1:124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4"/>
      <c r="DO4286" s="1"/>
      <c r="DP4286" s="1"/>
      <c r="DQ4286" s="1"/>
      <c r="DR4286" s="1"/>
      <c r="DS4286" s="1"/>
      <c r="DT4286" s="1"/>
    </row>
    <row r="4287" spans="1:124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4"/>
      <c r="DO4287" s="1"/>
      <c r="DP4287" s="1"/>
      <c r="DQ4287" s="1"/>
      <c r="DR4287" s="1"/>
      <c r="DS4287" s="1"/>
      <c r="DT4287" s="1"/>
    </row>
    <row r="4288" spans="1:124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4"/>
      <c r="DO4288" s="1"/>
      <c r="DP4288" s="1"/>
      <c r="DQ4288" s="1"/>
      <c r="DR4288" s="1"/>
      <c r="DS4288" s="1"/>
      <c r="DT4288" s="1"/>
    </row>
    <row r="4289" spans="1:124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4"/>
      <c r="DO4289" s="1"/>
      <c r="DP4289" s="1"/>
      <c r="DQ4289" s="1"/>
      <c r="DR4289" s="1"/>
      <c r="DS4289" s="1"/>
      <c r="DT4289" s="1"/>
    </row>
    <row r="4290" spans="1:124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4"/>
      <c r="DO4290" s="1"/>
      <c r="DP4290" s="1"/>
      <c r="DQ4290" s="1"/>
      <c r="DR4290" s="1"/>
      <c r="DS4290" s="1"/>
      <c r="DT4290" s="1"/>
    </row>
    <row r="4291" spans="1:124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4"/>
      <c r="DO4291" s="1"/>
      <c r="DP4291" s="1"/>
      <c r="DQ4291" s="1"/>
      <c r="DR4291" s="1"/>
      <c r="DS4291" s="1"/>
      <c r="DT4291" s="1"/>
    </row>
    <row r="4292" spans="1:124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4"/>
      <c r="DO4292" s="1"/>
      <c r="DP4292" s="1"/>
      <c r="DQ4292" s="1"/>
      <c r="DR4292" s="1"/>
      <c r="DS4292" s="1"/>
      <c r="DT4292" s="1"/>
    </row>
    <row r="4293" spans="1:124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4"/>
      <c r="DO4293" s="1"/>
      <c r="DP4293" s="1"/>
      <c r="DQ4293" s="1"/>
      <c r="DR4293" s="1"/>
      <c r="DS4293" s="1"/>
      <c r="DT4293" s="1"/>
    </row>
    <row r="4294" spans="1:124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4"/>
      <c r="DO4294" s="1"/>
      <c r="DP4294" s="1"/>
      <c r="DQ4294" s="1"/>
      <c r="DR4294" s="1"/>
      <c r="DS4294" s="1"/>
      <c r="DT4294" s="1"/>
    </row>
    <row r="4295" spans="1:124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4"/>
      <c r="DO4295" s="1"/>
      <c r="DP4295" s="1"/>
      <c r="DQ4295" s="1"/>
      <c r="DR4295" s="1"/>
      <c r="DS4295" s="1"/>
      <c r="DT4295" s="1"/>
    </row>
    <row r="4296" spans="1:124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4"/>
      <c r="DO4296" s="1"/>
      <c r="DP4296" s="1"/>
      <c r="DQ4296" s="1"/>
      <c r="DR4296" s="1"/>
      <c r="DS4296" s="1"/>
      <c r="DT4296" s="1"/>
    </row>
    <row r="4297" spans="1:124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4"/>
      <c r="DO4297" s="1"/>
      <c r="DP4297" s="1"/>
      <c r="DQ4297" s="1"/>
      <c r="DR4297" s="1"/>
      <c r="DS4297" s="1"/>
      <c r="DT4297" s="1"/>
    </row>
    <row r="4298" spans="1:124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4"/>
      <c r="DO4298" s="1"/>
      <c r="DP4298" s="1"/>
      <c r="DQ4298" s="1"/>
      <c r="DR4298" s="1"/>
      <c r="DS4298" s="1"/>
      <c r="DT4298" s="1"/>
    </row>
    <row r="4299" spans="1:124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4"/>
      <c r="DO4299" s="1"/>
      <c r="DP4299" s="1"/>
      <c r="DQ4299" s="1"/>
      <c r="DR4299" s="1"/>
      <c r="DS4299" s="1"/>
      <c r="DT4299" s="1"/>
    </row>
    <row r="4300" spans="1:124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4"/>
      <c r="DO4300" s="1"/>
      <c r="DP4300" s="1"/>
      <c r="DQ4300" s="1"/>
      <c r="DR4300" s="1"/>
      <c r="DS4300" s="1"/>
      <c r="DT4300" s="1"/>
    </row>
    <row r="4301" spans="1:124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4"/>
      <c r="DO4301" s="1"/>
      <c r="DP4301" s="1"/>
      <c r="DQ4301" s="1"/>
      <c r="DR4301" s="1"/>
      <c r="DS4301" s="1"/>
      <c r="DT4301" s="1"/>
    </row>
    <row r="4302" spans="1:124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4"/>
      <c r="DO4302" s="1"/>
      <c r="DP4302" s="1"/>
      <c r="DQ4302" s="1"/>
      <c r="DR4302" s="1"/>
      <c r="DS4302" s="1"/>
      <c r="DT4302" s="1"/>
    </row>
    <row r="4303" spans="1:124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4"/>
      <c r="DO4303" s="1"/>
      <c r="DP4303" s="1"/>
      <c r="DQ4303" s="1"/>
      <c r="DR4303" s="1"/>
      <c r="DS4303" s="1"/>
      <c r="DT4303" s="1"/>
    </row>
    <row r="4304" spans="1:124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4"/>
      <c r="DO4304" s="1"/>
      <c r="DP4304" s="1"/>
      <c r="DQ4304" s="1"/>
      <c r="DR4304" s="1"/>
      <c r="DS4304" s="1"/>
      <c r="DT4304" s="1"/>
    </row>
    <row r="4305" spans="1:124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4"/>
      <c r="DO4305" s="1"/>
      <c r="DP4305" s="1"/>
      <c r="DQ4305" s="1"/>
      <c r="DR4305" s="1"/>
      <c r="DS4305" s="1"/>
      <c r="DT4305" s="1"/>
    </row>
    <row r="4306" spans="1:124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4"/>
      <c r="DO4306" s="1"/>
      <c r="DP4306" s="1"/>
      <c r="DQ4306" s="1"/>
      <c r="DR4306" s="1"/>
      <c r="DS4306" s="1"/>
      <c r="DT4306" s="1"/>
    </row>
    <row r="4307" spans="1:124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4"/>
      <c r="DO4307" s="1"/>
      <c r="DP4307" s="1"/>
      <c r="DQ4307" s="1"/>
      <c r="DR4307" s="1"/>
      <c r="DS4307" s="1"/>
      <c r="DT4307" s="1"/>
    </row>
    <row r="4308" spans="1:124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4"/>
      <c r="DO4308" s="1"/>
      <c r="DP4308" s="1"/>
      <c r="DQ4308" s="1"/>
      <c r="DR4308" s="1"/>
      <c r="DS4308" s="1"/>
      <c r="DT4308" s="1"/>
    </row>
    <row r="4309" spans="1:124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4"/>
      <c r="DO4309" s="1"/>
      <c r="DP4309" s="1"/>
      <c r="DQ4309" s="1"/>
      <c r="DR4309" s="1"/>
      <c r="DS4309" s="1"/>
      <c r="DT4309" s="1"/>
    </row>
    <row r="4310" spans="1:124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4"/>
      <c r="DO4310" s="1"/>
      <c r="DP4310" s="1"/>
      <c r="DQ4310" s="1"/>
      <c r="DR4310" s="1"/>
      <c r="DS4310" s="1"/>
      <c r="DT4310" s="1"/>
    </row>
    <row r="4311" spans="1:124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4"/>
      <c r="DO4311" s="1"/>
      <c r="DP4311" s="1"/>
      <c r="DQ4311" s="1"/>
      <c r="DR4311" s="1"/>
      <c r="DS4311" s="1"/>
      <c r="DT4311" s="1"/>
    </row>
    <row r="4312" spans="1:124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4"/>
      <c r="DO4312" s="1"/>
      <c r="DP4312" s="1"/>
      <c r="DQ4312" s="1"/>
      <c r="DR4312" s="1"/>
      <c r="DS4312" s="1"/>
      <c r="DT4312" s="1"/>
    </row>
    <row r="4313" spans="1:124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4"/>
      <c r="DO4313" s="1"/>
      <c r="DP4313" s="1"/>
      <c r="DQ4313" s="1"/>
      <c r="DR4313" s="1"/>
      <c r="DS4313" s="1"/>
      <c r="DT4313" s="1"/>
    </row>
    <row r="4314" spans="1:124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4"/>
      <c r="DO4314" s="1"/>
      <c r="DP4314" s="1"/>
      <c r="DQ4314" s="1"/>
      <c r="DR4314" s="1"/>
      <c r="DS4314" s="1"/>
      <c r="DT4314" s="1"/>
    </row>
    <row r="4315" spans="1:124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4"/>
      <c r="DO4315" s="1"/>
      <c r="DP4315" s="1"/>
      <c r="DQ4315" s="1"/>
      <c r="DR4315" s="1"/>
      <c r="DS4315" s="1"/>
      <c r="DT4315" s="1"/>
    </row>
    <row r="4316" spans="1:124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4"/>
      <c r="DO4316" s="1"/>
      <c r="DP4316" s="1"/>
      <c r="DQ4316" s="1"/>
      <c r="DR4316" s="1"/>
      <c r="DS4316" s="1"/>
      <c r="DT4316" s="1"/>
    </row>
    <row r="4317" spans="1:124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4"/>
      <c r="DO4317" s="1"/>
      <c r="DP4317" s="1"/>
      <c r="DQ4317" s="1"/>
      <c r="DR4317" s="1"/>
      <c r="DS4317" s="1"/>
      <c r="DT4317" s="1"/>
    </row>
    <row r="4318" spans="1:124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4"/>
      <c r="DO4318" s="1"/>
      <c r="DP4318" s="1"/>
      <c r="DQ4318" s="1"/>
      <c r="DR4318" s="1"/>
      <c r="DS4318" s="1"/>
      <c r="DT4318" s="1"/>
    </row>
    <row r="4319" spans="1:124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4"/>
      <c r="DO4319" s="1"/>
      <c r="DP4319" s="1"/>
      <c r="DQ4319" s="1"/>
      <c r="DR4319" s="1"/>
      <c r="DS4319" s="1"/>
      <c r="DT4319" s="1"/>
    </row>
    <row r="4320" spans="1:124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4"/>
      <c r="DO4320" s="1"/>
      <c r="DP4320" s="1"/>
      <c r="DQ4320" s="1"/>
      <c r="DR4320" s="1"/>
      <c r="DS4320" s="1"/>
      <c r="DT4320" s="1"/>
    </row>
    <row r="4321" spans="1:124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4"/>
      <c r="DO4321" s="1"/>
      <c r="DP4321" s="1"/>
      <c r="DQ4321" s="1"/>
      <c r="DR4321" s="1"/>
      <c r="DS4321" s="1"/>
      <c r="DT4321" s="1"/>
    </row>
    <row r="4322" spans="1:124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4"/>
      <c r="DO4322" s="1"/>
      <c r="DP4322" s="1"/>
      <c r="DQ4322" s="1"/>
      <c r="DR4322" s="1"/>
      <c r="DS4322" s="1"/>
      <c r="DT4322" s="1"/>
    </row>
    <row r="4323" spans="1:124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4"/>
      <c r="DO4323" s="1"/>
      <c r="DP4323" s="1"/>
      <c r="DQ4323" s="1"/>
      <c r="DR4323" s="1"/>
      <c r="DS4323" s="1"/>
      <c r="DT4323" s="1"/>
    </row>
    <row r="4324" spans="1:124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4"/>
      <c r="DO4324" s="1"/>
      <c r="DP4324" s="1"/>
      <c r="DQ4324" s="1"/>
      <c r="DR4324" s="1"/>
      <c r="DS4324" s="1"/>
      <c r="DT4324" s="1"/>
    </row>
    <row r="4325" spans="1:124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4"/>
      <c r="DO4325" s="1"/>
      <c r="DP4325" s="1"/>
      <c r="DQ4325" s="1"/>
      <c r="DR4325" s="1"/>
      <c r="DS4325" s="1"/>
      <c r="DT4325" s="1"/>
    </row>
    <row r="4326" spans="1:124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4"/>
      <c r="DO4326" s="1"/>
      <c r="DP4326" s="1"/>
      <c r="DQ4326" s="1"/>
      <c r="DR4326" s="1"/>
      <c r="DS4326" s="1"/>
      <c r="DT4326" s="1"/>
    </row>
    <row r="4327" spans="1:124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4"/>
      <c r="DO4327" s="1"/>
      <c r="DP4327" s="1"/>
      <c r="DQ4327" s="1"/>
      <c r="DR4327" s="1"/>
      <c r="DS4327" s="1"/>
      <c r="DT4327" s="1"/>
    </row>
    <row r="4328" spans="1:124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4"/>
      <c r="DO4328" s="1"/>
      <c r="DP4328" s="1"/>
      <c r="DQ4328" s="1"/>
      <c r="DR4328" s="1"/>
      <c r="DS4328" s="1"/>
      <c r="DT4328" s="1"/>
    </row>
    <row r="4329" spans="1:124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4"/>
      <c r="DO4329" s="1"/>
      <c r="DP4329" s="1"/>
      <c r="DQ4329" s="1"/>
      <c r="DR4329" s="1"/>
      <c r="DS4329" s="1"/>
      <c r="DT4329" s="1"/>
    </row>
    <row r="4330" spans="1:124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4"/>
      <c r="DO4330" s="1"/>
      <c r="DP4330" s="1"/>
      <c r="DQ4330" s="1"/>
      <c r="DR4330" s="1"/>
      <c r="DS4330" s="1"/>
      <c r="DT4330" s="1"/>
    </row>
    <row r="4331" spans="1:124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4"/>
      <c r="DO4331" s="1"/>
      <c r="DP4331" s="1"/>
      <c r="DQ4331" s="1"/>
      <c r="DR4331" s="1"/>
      <c r="DS4331" s="1"/>
      <c r="DT4331" s="1"/>
    </row>
    <row r="4332" spans="1:124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4"/>
      <c r="DO4332" s="1"/>
      <c r="DP4332" s="1"/>
      <c r="DQ4332" s="1"/>
      <c r="DR4332" s="1"/>
      <c r="DS4332" s="1"/>
      <c r="DT4332" s="1"/>
    </row>
    <row r="4333" spans="1:124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4"/>
      <c r="DO4333" s="1"/>
      <c r="DP4333" s="1"/>
      <c r="DQ4333" s="1"/>
      <c r="DR4333" s="1"/>
      <c r="DS4333" s="1"/>
      <c r="DT4333" s="1"/>
    </row>
    <row r="4334" spans="1:124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4"/>
      <c r="DO4334" s="1"/>
      <c r="DP4334" s="1"/>
      <c r="DQ4334" s="1"/>
      <c r="DR4334" s="1"/>
      <c r="DS4334" s="1"/>
      <c r="DT4334" s="1"/>
    </row>
    <row r="4335" spans="1:124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4"/>
      <c r="DO4335" s="1"/>
      <c r="DP4335" s="1"/>
      <c r="DQ4335" s="1"/>
      <c r="DR4335" s="1"/>
      <c r="DS4335" s="1"/>
      <c r="DT4335" s="1"/>
    </row>
    <row r="4336" spans="1:124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4"/>
      <c r="DO4336" s="1"/>
      <c r="DP4336" s="1"/>
      <c r="DQ4336" s="1"/>
      <c r="DR4336" s="1"/>
      <c r="DS4336" s="1"/>
      <c r="DT4336" s="1"/>
    </row>
    <row r="4337" spans="1:124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4"/>
      <c r="DO4337" s="1"/>
      <c r="DP4337" s="1"/>
      <c r="DQ4337" s="1"/>
      <c r="DR4337" s="1"/>
      <c r="DS4337" s="1"/>
      <c r="DT4337" s="1"/>
    </row>
    <row r="4338" spans="1:124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4"/>
      <c r="DO4338" s="1"/>
      <c r="DP4338" s="1"/>
      <c r="DQ4338" s="1"/>
      <c r="DR4338" s="1"/>
      <c r="DS4338" s="1"/>
      <c r="DT4338" s="1"/>
    </row>
    <row r="4339" spans="1:124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4"/>
      <c r="DO4339" s="1"/>
      <c r="DP4339" s="1"/>
      <c r="DQ4339" s="1"/>
      <c r="DR4339" s="1"/>
      <c r="DS4339" s="1"/>
      <c r="DT4339" s="1"/>
    </row>
    <row r="4340" spans="1:124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4"/>
      <c r="DO4340" s="1"/>
      <c r="DP4340" s="1"/>
      <c r="DQ4340" s="1"/>
      <c r="DR4340" s="1"/>
      <c r="DS4340" s="1"/>
      <c r="DT4340" s="1"/>
    </row>
    <row r="4341" spans="1:124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4"/>
      <c r="DO4341" s="1"/>
      <c r="DP4341" s="1"/>
      <c r="DQ4341" s="1"/>
      <c r="DR4341" s="1"/>
      <c r="DS4341" s="1"/>
      <c r="DT4341" s="1"/>
    </row>
    <row r="4342" spans="1:124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4"/>
      <c r="DO4342" s="1"/>
      <c r="DP4342" s="1"/>
      <c r="DQ4342" s="1"/>
      <c r="DR4342" s="1"/>
      <c r="DS4342" s="1"/>
      <c r="DT4342" s="1"/>
    </row>
    <row r="4343" spans="1:124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4"/>
      <c r="DO4343" s="1"/>
      <c r="DP4343" s="1"/>
      <c r="DQ4343" s="1"/>
      <c r="DR4343" s="1"/>
      <c r="DS4343" s="1"/>
      <c r="DT4343" s="1"/>
    </row>
    <row r="4344" spans="1:124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4"/>
      <c r="DO4344" s="1"/>
      <c r="DP4344" s="1"/>
      <c r="DQ4344" s="1"/>
      <c r="DR4344" s="1"/>
      <c r="DS4344" s="1"/>
      <c r="DT4344" s="1"/>
    </row>
    <row r="4345" spans="1:124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4"/>
      <c r="DO4345" s="1"/>
      <c r="DP4345" s="1"/>
      <c r="DQ4345" s="1"/>
      <c r="DR4345" s="1"/>
      <c r="DS4345" s="1"/>
      <c r="DT4345" s="1"/>
    </row>
    <row r="4346" spans="1:124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4"/>
      <c r="DO4346" s="1"/>
      <c r="DP4346" s="1"/>
      <c r="DQ4346" s="1"/>
      <c r="DR4346" s="1"/>
      <c r="DS4346" s="1"/>
      <c r="DT4346" s="1"/>
    </row>
    <row r="4347" spans="1:124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4"/>
      <c r="DO4347" s="1"/>
      <c r="DP4347" s="1"/>
      <c r="DQ4347" s="1"/>
      <c r="DR4347" s="1"/>
      <c r="DS4347" s="1"/>
      <c r="DT4347" s="1"/>
    </row>
    <row r="4348" spans="1:124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4"/>
      <c r="DO4348" s="1"/>
      <c r="DP4348" s="1"/>
      <c r="DQ4348" s="1"/>
      <c r="DR4348" s="1"/>
      <c r="DS4348" s="1"/>
      <c r="DT4348" s="1"/>
    </row>
    <row r="4349" spans="1:124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4"/>
      <c r="DO4349" s="1"/>
      <c r="DP4349" s="1"/>
      <c r="DQ4349" s="1"/>
      <c r="DR4349" s="1"/>
      <c r="DS4349" s="1"/>
      <c r="DT4349" s="1"/>
    </row>
    <row r="4350" spans="1:124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4"/>
      <c r="DO4350" s="1"/>
      <c r="DP4350" s="1"/>
      <c r="DQ4350" s="1"/>
      <c r="DR4350" s="1"/>
      <c r="DS4350" s="1"/>
      <c r="DT4350" s="1"/>
    </row>
    <row r="4351" spans="1:124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4"/>
      <c r="DO4351" s="1"/>
      <c r="DP4351" s="1"/>
      <c r="DQ4351" s="1"/>
      <c r="DR4351" s="1"/>
      <c r="DS4351" s="1"/>
      <c r="DT4351" s="1"/>
    </row>
    <row r="4352" spans="1:124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4"/>
      <c r="DO4352" s="1"/>
      <c r="DP4352" s="1"/>
      <c r="DQ4352" s="1"/>
      <c r="DR4352" s="1"/>
      <c r="DS4352" s="1"/>
      <c r="DT4352" s="1"/>
    </row>
    <row r="4353" spans="1:124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4"/>
      <c r="DO4353" s="1"/>
      <c r="DP4353" s="1"/>
      <c r="DQ4353" s="1"/>
      <c r="DR4353" s="1"/>
      <c r="DS4353" s="1"/>
      <c r="DT4353" s="1"/>
    </row>
    <row r="4354" spans="1:124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4"/>
      <c r="DO4354" s="1"/>
      <c r="DP4354" s="1"/>
      <c r="DQ4354" s="1"/>
      <c r="DR4354" s="1"/>
      <c r="DS4354" s="1"/>
      <c r="DT4354" s="1"/>
    </row>
    <row r="4355" spans="1:124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4"/>
      <c r="DO4355" s="1"/>
      <c r="DP4355" s="1"/>
      <c r="DQ4355" s="1"/>
      <c r="DR4355" s="1"/>
      <c r="DS4355" s="1"/>
      <c r="DT4355" s="1"/>
    </row>
    <row r="4356" spans="1:124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4"/>
      <c r="DO4356" s="1"/>
      <c r="DP4356" s="1"/>
      <c r="DQ4356" s="1"/>
      <c r="DR4356" s="1"/>
      <c r="DS4356" s="1"/>
      <c r="DT4356" s="1"/>
    </row>
    <row r="4357" spans="1:124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4"/>
      <c r="DO4357" s="1"/>
      <c r="DP4357" s="1"/>
      <c r="DQ4357" s="1"/>
      <c r="DR4357" s="1"/>
      <c r="DS4357" s="1"/>
      <c r="DT4357" s="1"/>
    </row>
    <row r="4358" spans="1:124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4"/>
      <c r="DO4358" s="1"/>
      <c r="DP4358" s="1"/>
      <c r="DQ4358" s="1"/>
      <c r="DR4358" s="1"/>
      <c r="DS4358" s="1"/>
      <c r="DT4358" s="1"/>
    </row>
    <row r="4359" spans="1:124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4"/>
      <c r="DO4359" s="1"/>
      <c r="DP4359" s="1"/>
      <c r="DQ4359" s="1"/>
      <c r="DR4359" s="1"/>
      <c r="DS4359" s="1"/>
      <c r="DT4359" s="1"/>
    </row>
    <row r="4360" spans="1:124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4"/>
      <c r="DO4360" s="1"/>
      <c r="DP4360" s="1"/>
      <c r="DQ4360" s="1"/>
      <c r="DR4360" s="1"/>
      <c r="DS4360" s="1"/>
      <c r="DT4360" s="1"/>
    </row>
    <row r="4361" spans="1:124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4"/>
      <c r="DO4361" s="1"/>
      <c r="DP4361" s="1"/>
      <c r="DQ4361" s="1"/>
      <c r="DR4361" s="1"/>
      <c r="DS4361" s="1"/>
      <c r="DT4361" s="1"/>
    </row>
    <row r="4362" spans="1:124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4"/>
      <c r="DO4362" s="1"/>
      <c r="DP4362" s="1"/>
      <c r="DQ4362" s="1"/>
      <c r="DR4362" s="1"/>
      <c r="DS4362" s="1"/>
      <c r="DT4362" s="1"/>
    </row>
    <row r="4363" spans="1:124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4"/>
      <c r="DO4363" s="1"/>
      <c r="DP4363" s="1"/>
      <c r="DQ4363" s="1"/>
      <c r="DR4363" s="1"/>
      <c r="DS4363" s="1"/>
      <c r="DT4363" s="1"/>
    </row>
    <row r="4364" spans="1:124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4"/>
      <c r="DO4364" s="1"/>
      <c r="DP4364" s="1"/>
      <c r="DQ4364" s="1"/>
      <c r="DR4364" s="1"/>
      <c r="DS4364" s="1"/>
      <c r="DT4364" s="1"/>
    </row>
    <row r="4365" spans="1:124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4"/>
      <c r="DO4365" s="1"/>
      <c r="DP4365" s="1"/>
      <c r="DQ4365" s="1"/>
      <c r="DR4365" s="1"/>
      <c r="DS4365" s="1"/>
      <c r="DT4365" s="1"/>
    </row>
    <row r="4366" spans="1:124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4"/>
      <c r="DO4366" s="1"/>
      <c r="DP4366" s="1"/>
      <c r="DQ4366" s="1"/>
      <c r="DR4366" s="1"/>
      <c r="DS4366" s="1"/>
      <c r="DT4366" s="1"/>
    </row>
    <row r="4367" spans="1:124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4"/>
      <c r="DO4367" s="1"/>
      <c r="DP4367" s="1"/>
      <c r="DQ4367" s="1"/>
      <c r="DR4367" s="1"/>
      <c r="DS4367" s="1"/>
      <c r="DT4367" s="1"/>
    </row>
    <row r="4368" spans="1:124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4"/>
      <c r="DO4368" s="1"/>
      <c r="DP4368" s="1"/>
      <c r="DQ4368" s="1"/>
      <c r="DR4368" s="1"/>
      <c r="DS4368" s="1"/>
      <c r="DT4368" s="1"/>
    </row>
    <row r="4369" spans="1:124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4"/>
      <c r="DO4369" s="1"/>
      <c r="DP4369" s="1"/>
      <c r="DQ4369" s="1"/>
      <c r="DR4369" s="1"/>
      <c r="DS4369" s="1"/>
      <c r="DT4369" s="1"/>
    </row>
    <row r="4370" spans="1:124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4"/>
      <c r="DO4370" s="1"/>
      <c r="DP4370" s="1"/>
      <c r="DQ4370" s="1"/>
      <c r="DR4370" s="1"/>
      <c r="DS4370" s="1"/>
      <c r="DT4370" s="1"/>
    </row>
    <row r="4371" spans="1:124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4"/>
      <c r="DO4371" s="1"/>
      <c r="DP4371" s="1"/>
      <c r="DQ4371" s="1"/>
      <c r="DR4371" s="1"/>
      <c r="DS4371" s="1"/>
      <c r="DT4371" s="1"/>
    </row>
    <row r="4372" spans="1:124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4"/>
      <c r="DO4372" s="1"/>
      <c r="DP4372" s="1"/>
      <c r="DQ4372" s="1"/>
      <c r="DR4372" s="1"/>
      <c r="DS4372" s="1"/>
      <c r="DT4372" s="1"/>
    </row>
    <row r="4373" spans="1:124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4"/>
      <c r="DO4373" s="1"/>
      <c r="DP4373" s="1"/>
      <c r="DQ4373" s="1"/>
      <c r="DR4373" s="1"/>
      <c r="DS4373" s="1"/>
      <c r="DT4373" s="1"/>
    </row>
    <row r="4374" spans="1:124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4"/>
      <c r="DO4374" s="1"/>
      <c r="DP4374" s="1"/>
      <c r="DQ4374" s="1"/>
      <c r="DR4374" s="1"/>
      <c r="DS4374" s="1"/>
      <c r="DT4374" s="1"/>
    </row>
    <row r="4375" spans="1:124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4"/>
      <c r="DO4375" s="1"/>
      <c r="DP4375" s="1"/>
      <c r="DQ4375" s="1"/>
      <c r="DR4375" s="1"/>
      <c r="DS4375" s="1"/>
      <c r="DT4375" s="1"/>
    </row>
    <row r="4376" spans="1:124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4"/>
      <c r="DO4376" s="1"/>
      <c r="DP4376" s="1"/>
      <c r="DQ4376" s="1"/>
      <c r="DR4376" s="1"/>
      <c r="DS4376" s="1"/>
      <c r="DT4376" s="1"/>
    </row>
    <row r="4377" spans="1:124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4"/>
      <c r="DO4377" s="1"/>
      <c r="DP4377" s="1"/>
      <c r="DQ4377" s="1"/>
      <c r="DR4377" s="1"/>
      <c r="DS4377" s="1"/>
      <c r="DT4377" s="1"/>
    </row>
    <row r="4378" spans="1:124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4"/>
      <c r="DO4378" s="1"/>
      <c r="DP4378" s="1"/>
      <c r="DQ4378" s="1"/>
      <c r="DR4378" s="1"/>
      <c r="DS4378" s="1"/>
      <c r="DT4378" s="1"/>
    </row>
    <row r="4379" spans="1:124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4"/>
      <c r="DO4379" s="1"/>
      <c r="DP4379" s="1"/>
      <c r="DQ4379" s="1"/>
      <c r="DR4379" s="1"/>
      <c r="DS4379" s="1"/>
      <c r="DT4379" s="1"/>
    </row>
    <row r="4380" spans="1:124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4"/>
      <c r="DO4380" s="1"/>
      <c r="DP4380" s="1"/>
      <c r="DQ4380" s="1"/>
      <c r="DR4380" s="1"/>
      <c r="DS4380" s="1"/>
      <c r="DT4380" s="1"/>
    </row>
    <row r="4381" spans="1:124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4"/>
      <c r="DO4381" s="1"/>
      <c r="DP4381" s="1"/>
      <c r="DQ4381" s="1"/>
      <c r="DR4381" s="1"/>
      <c r="DS4381" s="1"/>
      <c r="DT4381" s="1"/>
    </row>
    <row r="4382" spans="1:124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4"/>
      <c r="DO4382" s="1"/>
      <c r="DP4382" s="1"/>
      <c r="DQ4382" s="1"/>
      <c r="DR4382" s="1"/>
      <c r="DS4382" s="1"/>
      <c r="DT4382" s="1"/>
    </row>
    <row r="4383" spans="1:124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4"/>
      <c r="DO4383" s="1"/>
      <c r="DP4383" s="1"/>
      <c r="DQ4383" s="1"/>
      <c r="DR4383" s="1"/>
      <c r="DS4383" s="1"/>
      <c r="DT4383" s="1"/>
    </row>
    <row r="4384" spans="1:124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4"/>
      <c r="DO4384" s="1"/>
      <c r="DP4384" s="1"/>
      <c r="DQ4384" s="1"/>
      <c r="DR4384" s="1"/>
      <c r="DS4384" s="1"/>
      <c r="DT4384" s="1"/>
    </row>
    <row r="4385" spans="1:124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4"/>
      <c r="DO4385" s="1"/>
      <c r="DP4385" s="1"/>
      <c r="DQ4385" s="1"/>
      <c r="DR4385" s="1"/>
      <c r="DS4385" s="1"/>
      <c r="DT4385" s="1"/>
    </row>
    <row r="4386" spans="1:124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4"/>
      <c r="DO4386" s="1"/>
      <c r="DP4386" s="1"/>
      <c r="DQ4386" s="1"/>
      <c r="DR4386" s="1"/>
      <c r="DS4386" s="1"/>
      <c r="DT4386" s="1"/>
    </row>
    <row r="4387" spans="1:124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4"/>
      <c r="DO4387" s="1"/>
      <c r="DP4387" s="1"/>
      <c r="DQ4387" s="1"/>
      <c r="DR4387" s="1"/>
      <c r="DS4387" s="1"/>
      <c r="DT4387" s="1"/>
    </row>
    <row r="4388" spans="1:124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4"/>
      <c r="DO4388" s="1"/>
      <c r="DP4388" s="1"/>
      <c r="DQ4388" s="1"/>
      <c r="DR4388" s="1"/>
      <c r="DS4388" s="1"/>
      <c r="DT4388" s="1"/>
    </row>
    <row r="4389" spans="1:124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4"/>
      <c r="DO4389" s="1"/>
      <c r="DP4389" s="1"/>
      <c r="DQ4389" s="1"/>
      <c r="DR4389" s="1"/>
      <c r="DS4389" s="1"/>
      <c r="DT4389" s="1"/>
    </row>
    <row r="4390" spans="1:124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4"/>
      <c r="DO4390" s="1"/>
      <c r="DP4390" s="1"/>
      <c r="DQ4390" s="1"/>
      <c r="DR4390" s="1"/>
      <c r="DS4390" s="1"/>
      <c r="DT4390" s="1"/>
    </row>
    <row r="4391" spans="1:124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4"/>
      <c r="DO4391" s="1"/>
      <c r="DP4391" s="1"/>
      <c r="DQ4391" s="1"/>
      <c r="DR4391" s="1"/>
      <c r="DS4391" s="1"/>
      <c r="DT4391" s="1"/>
    </row>
    <row r="4392" spans="1:124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4"/>
      <c r="DO4392" s="1"/>
      <c r="DP4392" s="1"/>
      <c r="DQ4392" s="1"/>
      <c r="DR4392" s="1"/>
      <c r="DS4392" s="1"/>
      <c r="DT4392" s="1"/>
    </row>
    <row r="4393" spans="1:124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4"/>
      <c r="DO4393" s="1"/>
      <c r="DP4393" s="1"/>
      <c r="DQ4393" s="1"/>
      <c r="DR4393" s="1"/>
      <c r="DS4393" s="1"/>
      <c r="DT4393" s="1"/>
    </row>
    <row r="4394" spans="1:124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4"/>
      <c r="DO4394" s="1"/>
      <c r="DP4394" s="1"/>
      <c r="DQ4394" s="1"/>
      <c r="DR4394" s="1"/>
      <c r="DS4394" s="1"/>
      <c r="DT4394" s="1"/>
    </row>
    <row r="4395" spans="1:124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4"/>
      <c r="DO4395" s="1"/>
      <c r="DP4395" s="1"/>
      <c r="DQ4395" s="1"/>
      <c r="DR4395" s="1"/>
      <c r="DS4395" s="1"/>
      <c r="DT4395" s="1"/>
    </row>
    <row r="4396" spans="1:124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4"/>
      <c r="DO4396" s="1"/>
      <c r="DP4396" s="1"/>
      <c r="DQ4396" s="1"/>
      <c r="DR4396" s="1"/>
      <c r="DS4396" s="1"/>
      <c r="DT4396" s="1"/>
    </row>
    <row r="4397" spans="1:124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4"/>
      <c r="DO4397" s="1"/>
      <c r="DP4397" s="1"/>
      <c r="DQ4397" s="1"/>
      <c r="DR4397" s="1"/>
      <c r="DS4397" s="1"/>
      <c r="DT4397" s="1"/>
    </row>
    <row r="4398" spans="1:124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4"/>
      <c r="DO4398" s="1"/>
      <c r="DP4398" s="1"/>
      <c r="DQ4398" s="1"/>
      <c r="DR4398" s="1"/>
      <c r="DS4398" s="1"/>
      <c r="DT4398" s="1"/>
    </row>
    <row r="4399" spans="1:124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4"/>
      <c r="DO4399" s="1"/>
      <c r="DP4399" s="1"/>
      <c r="DQ4399" s="1"/>
      <c r="DR4399" s="1"/>
      <c r="DS4399" s="1"/>
      <c r="DT4399" s="1"/>
    </row>
    <row r="4400" spans="1:124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4"/>
      <c r="DO4400" s="1"/>
      <c r="DP4400" s="1"/>
      <c r="DQ4400" s="1"/>
      <c r="DR4400" s="1"/>
      <c r="DS4400" s="1"/>
      <c r="DT4400" s="1"/>
    </row>
    <row r="4401" spans="1:124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4"/>
      <c r="DO4401" s="1"/>
      <c r="DP4401" s="1"/>
      <c r="DQ4401" s="1"/>
      <c r="DR4401" s="1"/>
      <c r="DS4401" s="1"/>
      <c r="DT4401" s="1"/>
    </row>
    <row r="4402" spans="1:124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4"/>
      <c r="DO4402" s="1"/>
      <c r="DP4402" s="1"/>
      <c r="DQ4402" s="1"/>
      <c r="DR4402" s="1"/>
      <c r="DS4402" s="1"/>
      <c r="DT4402" s="1"/>
    </row>
    <row r="4403" spans="1:124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4"/>
      <c r="DO4403" s="1"/>
      <c r="DP4403" s="1"/>
      <c r="DQ4403" s="1"/>
      <c r="DR4403" s="1"/>
      <c r="DS4403" s="1"/>
      <c r="DT4403" s="1"/>
    </row>
    <row r="4404" spans="1:124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4"/>
      <c r="DO4404" s="1"/>
      <c r="DP4404" s="1"/>
      <c r="DQ4404" s="1"/>
      <c r="DR4404" s="1"/>
      <c r="DS4404" s="1"/>
      <c r="DT4404" s="1"/>
    </row>
    <row r="4405" spans="1:124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4"/>
      <c r="DO4405" s="1"/>
      <c r="DP4405" s="1"/>
      <c r="DQ4405" s="1"/>
      <c r="DR4405" s="1"/>
      <c r="DS4405" s="1"/>
      <c r="DT4405" s="1"/>
    </row>
    <row r="4406" spans="1:124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4"/>
      <c r="DO4406" s="1"/>
      <c r="DP4406" s="1"/>
      <c r="DQ4406" s="1"/>
      <c r="DR4406" s="1"/>
      <c r="DS4406" s="1"/>
      <c r="DT4406" s="1"/>
    </row>
    <row r="4407" spans="1:124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4"/>
      <c r="DO4407" s="1"/>
      <c r="DP4407" s="1"/>
      <c r="DQ4407" s="1"/>
      <c r="DR4407" s="1"/>
      <c r="DS4407" s="1"/>
      <c r="DT4407" s="1"/>
    </row>
    <row r="4408" spans="1:124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4"/>
      <c r="DO4408" s="1"/>
      <c r="DP4408" s="1"/>
      <c r="DQ4408" s="1"/>
      <c r="DR4408" s="1"/>
      <c r="DS4408" s="1"/>
      <c r="DT4408" s="1"/>
    </row>
    <row r="4409" spans="1:124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4"/>
      <c r="DO4409" s="1"/>
      <c r="DP4409" s="1"/>
      <c r="DQ4409" s="1"/>
      <c r="DR4409" s="1"/>
      <c r="DS4409" s="1"/>
      <c r="DT4409" s="1"/>
    </row>
    <row r="4410" spans="1:124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4"/>
      <c r="DO4410" s="1"/>
      <c r="DP4410" s="1"/>
      <c r="DQ4410" s="1"/>
      <c r="DR4410" s="1"/>
      <c r="DS4410" s="1"/>
      <c r="DT4410" s="1"/>
    </row>
    <row r="4411" spans="1:124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4"/>
      <c r="DO4411" s="1"/>
      <c r="DP4411" s="1"/>
      <c r="DQ4411" s="1"/>
      <c r="DR4411" s="1"/>
      <c r="DS4411" s="1"/>
      <c r="DT4411" s="1"/>
    </row>
    <row r="4412" spans="1:124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4"/>
      <c r="DO4412" s="1"/>
      <c r="DP4412" s="1"/>
      <c r="DQ4412" s="1"/>
      <c r="DR4412" s="1"/>
      <c r="DS4412" s="1"/>
      <c r="DT4412" s="1"/>
    </row>
    <row r="4413" spans="1:124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4"/>
      <c r="DO4413" s="1"/>
      <c r="DP4413" s="1"/>
      <c r="DQ4413" s="1"/>
      <c r="DR4413" s="1"/>
      <c r="DS4413" s="1"/>
      <c r="DT4413" s="1"/>
    </row>
    <row r="4414" spans="1:124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4"/>
      <c r="DO4414" s="1"/>
      <c r="DP4414" s="1"/>
      <c r="DQ4414" s="1"/>
      <c r="DR4414" s="1"/>
      <c r="DS4414" s="1"/>
      <c r="DT4414" s="1"/>
    </row>
    <row r="4415" spans="1:124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4"/>
      <c r="DO4415" s="1"/>
      <c r="DP4415" s="1"/>
      <c r="DQ4415" s="1"/>
      <c r="DR4415" s="1"/>
      <c r="DS4415" s="1"/>
      <c r="DT4415" s="1"/>
    </row>
    <row r="4416" spans="1:124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4"/>
      <c r="DO4416" s="1"/>
      <c r="DP4416" s="1"/>
      <c r="DQ4416" s="1"/>
      <c r="DR4416" s="1"/>
      <c r="DS4416" s="1"/>
      <c r="DT4416" s="1"/>
    </row>
    <row r="4417" spans="1:124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4"/>
      <c r="DO4417" s="1"/>
      <c r="DP4417" s="1"/>
      <c r="DQ4417" s="1"/>
      <c r="DR4417" s="1"/>
      <c r="DS4417" s="1"/>
      <c r="DT4417" s="1"/>
    </row>
    <row r="4418" spans="1:124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4"/>
      <c r="DO4418" s="1"/>
      <c r="DP4418" s="1"/>
      <c r="DQ4418" s="1"/>
      <c r="DR4418" s="1"/>
      <c r="DS4418" s="1"/>
      <c r="DT4418" s="1"/>
    </row>
    <row r="4419" spans="1:124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4"/>
      <c r="DO4419" s="1"/>
      <c r="DP4419" s="1"/>
      <c r="DQ4419" s="1"/>
      <c r="DR4419" s="1"/>
      <c r="DS4419" s="1"/>
      <c r="DT4419" s="1"/>
    </row>
    <row r="4420" spans="1:124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4"/>
      <c r="DO4420" s="1"/>
      <c r="DP4420" s="1"/>
      <c r="DQ4420" s="1"/>
      <c r="DR4420" s="1"/>
      <c r="DS4420" s="1"/>
      <c r="DT4420" s="1"/>
    </row>
    <row r="4421" spans="1:124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4"/>
      <c r="DO4421" s="1"/>
      <c r="DP4421" s="1"/>
      <c r="DQ4421" s="1"/>
      <c r="DR4421" s="1"/>
      <c r="DS4421" s="1"/>
      <c r="DT4421" s="1"/>
    </row>
    <row r="4422" spans="1:124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4"/>
      <c r="DO4422" s="1"/>
      <c r="DP4422" s="1"/>
      <c r="DQ4422" s="1"/>
      <c r="DR4422" s="1"/>
      <c r="DS4422" s="1"/>
      <c r="DT4422" s="1"/>
    </row>
    <row r="4423" spans="1:124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4"/>
      <c r="DO4423" s="1"/>
      <c r="DP4423" s="1"/>
      <c r="DQ4423" s="1"/>
      <c r="DR4423" s="1"/>
      <c r="DS4423" s="1"/>
      <c r="DT4423" s="1"/>
    </row>
    <row r="4424" spans="1:124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4"/>
      <c r="DO4424" s="1"/>
      <c r="DP4424" s="1"/>
      <c r="DQ4424" s="1"/>
      <c r="DR4424" s="1"/>
      <c r="DS4424" s="1"/>
      <c r="DT4424" s="1"/>
    </row>
    <row r="4425" spans="1:124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4"/>
      <c r="DO4425" s="1"/>
      <c r="DP4425" s="1"/>
      <c r="DQ4425" s="1"/>
      <c r="DR4425" s="1"/>
      <c r="DS4425" s="1"/>
      <c r="DT4425" s="1"/>
    </row>
    <row r="4426" spans="1:124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4"/>
      <c r="DO4426" s="1"/>
      <c r="DP4426" s="1"/>
      <c r="DQ4426" s="1"/>
      <c r="DR4426" s="1"/>
      <c r="DS4426" s="1"/>
      <c r="DT4426" s="1"/>
    </row>
    <row r="4427" spans="1:124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4"/>
      <c r="DO4427" s="1"/>
      <c r="DP4427" s="1"/>
      <c r="DQ4427" s="1"/>
      <c r="DR4427" s="1"/>
      <c r="DS4427" s="1"/>
      <c r="DT4427" s="1"/>
    </row>
    <row r="4428" spans="1:124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4"/>
      <c r="DO4428" s="1"/>
      <c r="DP4428" s="1"/>
      <c r="DQ4428" s="1"/>
      <c r="DR4428" s="1"/>
      <c r="DS4428" s="1"/>
      <c r="DT4428" s="1"/>
    </row>
    <row r="4429" spans="1:124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4"/>
      <c r="DO4429" s="1"/>
      <c r="DP4429" s="1"/>
      <c r="DQ4429" s="1"/>
      <c r="DR4429" s="1"/>
      <c r="DS4429" s="1"/>
      <c r="DT4429" s="1"/>
    </row>
    <row r="4430" spans="1:124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4"/>
      <c r="DO4430" s="1"/>
      <c r="DP4430" s="1"/>
      <c r="DQ4430" s="1"/>
      <c r="DR4430" s="1"/>
      <c r="DS4430" s="1"/>
      <c r="DT4430" s="1"/>
    </row>
    <row r="4431" spans="1:124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4"/>
      <c r="DO4431" s="1"/>
      <c r="DP4431" s="1"/>
      <c r="DQ4431" s="1"/>
      <c r="DR4431" s="1"/>
      <c r="DS4431" s="1"/>
      <c r="DT4431" s="1"/>
    </row>
    <row r="4432" spans="1:124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4"/>
      <c r="DO4432" s="1"/>
      <c r="DP4432" s="1"/>
      <c r="DQ4432" s="1"/>
      <c r="DR4432" s="1"/>
      <c r="DS4432" s="1"/>
      <c r="DT4432" s="1"/>
    </row>
    <row r="4433" spans="1:124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4"/>
      <c r="DO4433" s="1"/>
      <c r="DP4433" s="1"/>
      <c r="DQ4433" s="1"/>
      <c r="DR4433" s="1"/>
      <c r="DS4433" s="1"/>
      <c r="DT4433" s="1"/>
    </row>
    <row r="4434" spans="1:124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4"/>
      <c r="DO4434" s="1"/>
      <c r="DP4434" s="1"/>
      <c r="DQ4434" s="1"/>
      <c r="DR4434" s="1"/>
      <c r="DS4434" s="1"/>
      <c r="DT4434" s="1"/>
    </row>
    <row r="4435" spans="1:124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4"/>
      <c r="DO4435" s="1"/>
      <c r="DP4435" s="1"/>
      <c r="DQ4435" s="1"/>
      <c r="DR4435" s="1"/>
      <c r="DS4435" s="1"/>
      <c r="DT4435" s="1"/>
    </row>
    <row r="4436" spans="1:124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4"/>
      <c r="DO4436" s="1"/>
      <c r="DP4436" s="1"/>
      <c r="DQ4436" s="1"/>
      <c r="DR4436" s="1"/>
      <c r="DS4436" s="1"/>
      <c r="DT4436" s="1"/>
    </row>
    <row r="4437" spans="1:124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4"/>
      <c r="DO4437" s="1"/>
      <c r="DP4437" s="1"/>
      <c r="DQ4437" s="1"/>
      <c r="DR4437" s="1"/>
      <c r="DS4437" s="1"/>
      <c r="DT4437" s="1"/>
    </row>
    <row r="4438" spans="1:124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4"/>
      <c r="DO4438" s="1"/>
      <c r="DP4438" s="1"/>
      <c r="DQ4438" s="1"/>
      <c r="DR4438" s="1"/>
      <c r="DS4438" s="1"/>
      <c r="DT4438" s="1"/>
    </row>
    <row r="4439" spans="1:124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4"/>
      <c r="DO4439" s="1"/>
      <c r="DP4439" s="1"/>
      <c r="DQ4439" s="1"/>
      <c r="DR4439" s="1"/>
      <c r="DS4439" s="1"/>
      <c r="DT4439" s="1"/>
    </row>
    <row r="4440" spans="1:124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4"/>
      <c r="DO4440" s="1"/>
      <c r="DP4440" s="1"/>
      <c r="DQ4440" s="1"/>
      <c r="DR4440" s="1"/>
      <c r="DS4440" s="1"/>
      <c r="DT4440" s="1"/>
    </row>
    <row r="4441" spans="1:124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4"/>
      <c r="DO4441" s="1"/>
      <c r="DP4441" s="1"/>
      <c r="DQ4441" s="1"/>
      <c r="DR4441" s="1"/>
      <c r="DS4441" s="1"/>
      <c r="DT4441" s="1"/>
    </row>
    <row r="4442" spans="1:124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4"/>
      <c r="DO4442" s="1"/>
      <c r="DP4442" s="1"/>
      <c r="DQ4442" s="1"/>
      <c r="DR4442" s="1"/>
      <c r="DS4442" s="1"/>
      <c r="DT4442" s="1"/>
    </row>
    <row r="4443" spans="1:124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4"/>
      <c r="DO4443" s="1"/>
      <c r="DP4443" s="1"/>
      <c r="DQ4443" s="1"/>
      <c r="DR4443" s="1"/>
      <c r="DS4443" s="1"/>
      <c r="DT4443" s="1"/>
    </row>
    <row r="4444" spans="1:124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4"/>
      <c r="DO4444" s="1"/>
      <c r="DP4444" s="1"/>
      <c r="DQ4444" s="1"/>
      <c r="DR4444" s="1"/>
      <c r="DS4444" s="1"/>
      <c r="DT4444" s="1"/>
    </row>
    <row r="4445" spans="1:124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4"/>
      <c r="DO4445" s="1"/>
      <c r="DP4445" s="1"/>
      <c r="DQ4445" s="1"/>
      <c r="DR4445" s="1"/>
      <c r="DS4445" s="1"/>
      <c r="DT4445" s="1"/>
    </row>
    <row r="4446" spans="1:124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4"/>
      <c r="DO4446" s="1"/>
      <c r="DP4446" s="1"/>
      <c r="DQ4446" s="1"/>
      <c r="DR4446" s="1"/>
      <c r="DS4446" s="1"/>
      <c r="DT4446" s="1"/>
    </row>
    <row r="4447" spans="1:124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4"/>
      <c r="DO4447" s="1"/>
      <c r="DP4447" s="1"/>
      <c r="DQ4447" s="1"/>
      <c r="DR4447" s="1"/>
      <c r="DS4447" s="1"/>
      <c r="DT4447" s="1"/>
    </row>
    <row r="4448" spans="1:124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4"/>
      <c r="DO4448" s="1"/>
      <c r="DP4448" s="1"/>
      <c r="DQ4448" s="1"/>
      <c r="DR4448" s="1"/>
      <c r="DS4448" s="1"/>
      <c r="DT4448" s="1"/>
    </row>
    <row r="4449" spans="1:124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4"/>
      <c r="DO4449" s="1"/>
      <c r="DP4449" s="1"/>
      <c r="DQ4449" s="1"/>
      <c r="DR4449" s="1"/>
      <c r="DS4449" s="1"/>
      <c r="DT4449" s="1"/>
    </row>
    <row r="4450" spans="1:124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4"/>
      <c r="DO4450" s="1"/>
      <c r="DP4450" s="1"/>
      <c r="DQ4450" s="1"/>
      <c r="DR4450" s="1"/>
      <c r="DS4450" s="1"/>
      <c r="DT4450" s="1"/>
    </row>
    <row r="4451" spans="1:124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4"/>
      <c r="DO4451" s="1"/>
      <c r="DP4451" s="1"/>
      <c r="DQ4451" s="1"/>
      <c r="DR4451" s="1"/>
      <c r="DS4451" s="1"/>
      <c r="DT4451" s="1"/>
    </row>
    <row r="4452" spans="1:124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4"/>
      <c r="DO4452" s="1"/>
      <c r="DP4452" s="1"/>
      <c r="DQ4452" s="1"/>
      <c r="DR4452" s="1"/>
      <c r="DS4452" s="1"/>
      <c r="DT4452" s="1"/>
    </row>
    <row r="4453" spans="1:124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4"/>
      <c r="DO4453" s="1"/>
      <c r="DP4453" s="1"/>
      <c r="DQ4453" s="1"/>
      <c r="DR4453" s="1"/>
      <c r="DS4453" s="1"/>
      <c r="DT4453" s="1"/>
    </row>
    <row r="4454" spans="1:124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4"/>
      <c r="DO4454" s="1"/>
      <c r="DP4454" s="1"/>
      <c r="DQ4454" s="1"/>
      <c r="DR4454" s="1"/>
      <c r="DS4454" s="1"/>
      <c r="DT4454" s="1"/>
    </row>
    <row r="4455" spans="1:124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4"/>
      <c r="DO4455" s="1"/>
      <c r="DP4455" s="1"/>
      <c r="DQ4455" s="1"/>
      <c r="DR4455" s="1"/>
      <c r="DS4455" s="1"/>
      <c r="DT4455" s="1"/>
    </row>
    <row r="4456" spans="1:124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4"/>
      <c r="DO4456" s="1"/>
      <c r="DP4456" s="1"/>
      <c r="DQ4456" s="1"/>
      <c r="DR4456" s="1"/>
      <c r="DS4456" s="1"/>
      <c r="DT4456" s="1"/>
    </row>
    <row r="4457" spans="1:124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4"/>
      <c r="DO4457" s="1"/>
      <c r="DP4457" s="1"/>
      <c r="DQ4457" s="1"/>
      <c r="DR4457" s="1"/>
      <c r="DS4457" s="1"/>
      <c r="DT4457" s="1"/>
    </row>
    <row r="4458" spans="1:124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4"/>
      <c r="DO4458" s="1"/>
      <c r="DP4458" s="1"/>
      <c r="DQ4458" s="1"/>
      <c r="DR4458" s="1"/>
      <c r="DS4458" s="1"/>
      <c r="DT4458" s="1"/>
    </row>
    <row r="4459" spans="1:124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4"/>
      <c r="DO4459" s="1"/>
      <c r="DP4459" s="1"/>
      <c r="DQ4459" s="1"/>
      <c r="DR4459" s="1"/>
      <c r="DS4459" s="1"/>
      <c r="DT4459" s="1"/>
    </row>
    <row r="4460" spans="1:124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4"/>
      <c r="DO4460" s="1"/>
      <c r="DP4460" s="1"/>
      <c r="DQ4460" s="1"/>
      <c r="DR4460" s="1"/>
      <c r="DS4460" s="1"/>
      <c r="DT4460" s="1"/>
    </row>
    <row r="4461" spans="1:124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4"/>
      <c r="DO4461" s="1"/>
      <c r="DP4461" s="1"/>
      <c r="DQ4461" s="1"/>
      <c r="DR4461" s="1"/>
      <c r="DS4461" s="1"/>
      <c r="DT4461" s="1"/>
    </row>
    <row r="4462" spans="1:124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4"/>
      <c r="DO4462" s="1"/>
      <c r="DP4462" s="1"/>
      <c r="DQ4462" s="1"/>
      <c r="DR4462" s="1"/>
      <c r="DS4462" s="1"/>
      <c r="DT4462" s="1"/>
    </row>
    <row r="4463" spans="1:124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4"/>
      <c r="DO4463" s="1"/>
      <c r="DP4463" s="1"/>
      <c r="DQ4463" s="1"/>
      <c r="DR4463" s="1"/>
      <c r="DS4463" s="1"/>
      <c r="DT4463" s="1"/>
    </row>
    <row r="4464" spans="1:124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4"/>
      <c r="DO4464" s="1"/>
      <c r="DP4464" s="1"/>
      <c r="DQ4464" s="1"/>
      <c r="DR4464" s="1"/>
      <c r="DS4464" s="1"/>
      <c r="DT4464" s="1"/>
    </row>
    <row r="4465" spans="1:124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4"/>
      <c r="DO4465" s="1"/>
      <c r="DP4465" s="1"/>
      <c r="DQ4465" s="1"/>
      <c r="DR4465" s="1"/>
      <c r="DS4465" s="1"/>
      <c r="DT4465" s="1"/>
    </row>
    <row r="4466" spans="1:124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4"/>
      <c r="DO4466" s="1"/>
      <c r="DP4466" s="1"/>
      <c r="DQ4466" s="1"/>
      <c r="DR4466" s="1"/>
      <c r="DS4466" s="1"/>
      <c r="DT4466" s="1"/>
    </row>
    <row r="4467" spans="1:124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4"/>
      <c r="DO4467" s="1"/>
      <c r="DP4467" s="1"/>
      <c r="DQ4467" s="1"/>
      <c r="DR4467" s="1"/>
      <c r="DS4467" s="1"/>
      <c r="DT4467" s="1"/>
    </row>
    <row r="4468" spans="1:124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4"/>
      <c r="DO4468" s="1"/>
      <c r="DP4468" s="1"/>
      <c r="DQ4468" s="1"/>
      <c r="DR4468" s="1"/>
      <c r="DS4468" s="1"/>
      <c r="DT4468" s="1"/>
    </row>
    <row r="4469" spans="1:124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4"/>
      <c r="DO4469" s="1"/>
      <c r="DP4469" s="1"/>
      <c r="DQ4469" s="1"/>
      <c r="DR4469" s="1"/>
      <c r="DS4469" s="1"/>
      <c r="DT4469" s="1"/>
    </row>
    <row r="4470" spans="1:124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4"/>
      <c r="DO4470" s="1"/>
      <c r="DP4470" s="1"/>
      <c r="DQ4470" s="1"/>
      <c r="DR4470" s="1"/>
      <c r="DS4470" s="1"/>
      <c r="DT4470" s="1"/>
    </row>
    <row r="4471" spans="1:124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4"/>
      <c r="DO4471" s="1"/>
      <c r="DP4471" s="1"/>
      <c r="DQ4471" s="1"/>
      <c r="DR4471" s="1"/>
      <c r="DS4471" s="1"/>
      <c r="DT4471" s="1"/>
    </row>
    <row r="4472" spans="1:124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4"/>
      <c r="DO4472" s="1"/>
      <c r="DP4472" s="1"/>
      <c r="DQ4472" s="1"/>
      <c r="DR4472" s="1"/>
      <c r="DS4472" s="1"/>
      <c r="DT4472" s="1"/>
    </row>
    <row r="4473" spans="1:124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4"/>
      <c r="DO4473" s="1"/>
      <c r="DP4473" s="1"/>
      <c r="DQ4473" s="1"/>
      <c r="DR4473" s="1"/>
      <c r="DS4473" s="1"/>
      <c r="DT4473" s="1"/>
    </row>
    <row r="4474" spans="1:124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4"/>
      <c r="DO4474" s="1"/>
      <c r="DP4474" s="1"/>
      <c r="DQ4474" s="1"/>
      <c r="DR4474" s="1"/>
      <c r="DS4474" s="1"/>
      <c r="DT4474" s="1"/>
    </row>
    <row r="4475" spans="1:124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4"/>
      <c r="DO4475" s="1"/>
      <c r="DP4475" s="1"/>
      <c r="DQ4475" s="1"/>
      <c r="DR4475" s="1"/>
      <c r="DS4475" s="1"/>
      <c r="DT4475" s="1"/>
    </row>
    <row r="4476" spans="1:124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4"/>
      <c r="DO4476" s="1"/>
      <c r="DP4476" s="1"/>
      <c r="DQ4476" s="1"/>
      <c r="DR4476" s="1"/>
      <c r="DS4476" s="1"/>
      <c r="DT4476" s="1"/>
    </row>
    <row r="4477" spans="1:124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4"/>
      <c r="DO4477" s="1"/>
      <c r="DP4477" s="1"/>
      <c r="DQ4477" s="1"/>
      <c r="DR4477" s="1"/>
      <c r="DS4477" s="1"/>
      <c r="DT4477" s="1"/>
    </row>
    <row r="4478" spans="1:124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4"/>
      <c r="DO4478" s="1"/>
      <c r="DP4478" s="1"/>
      <c r="DQ4478" s="1"/>
      <c r="DR4478" s="1"/>
      <c r="DS4478" s="1"/>
      <c r="DT4478" s="1"/>
    </row>
    <row r="4479" spans="1:124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4"/>
      <c r="DO4479" s="1"/>
      <c r="DP4479" s="1"/>
      <c r="DQ4479" s="1"/>
      <c r="DR4479" s="1"/>
      <c r="DS4479" s="1"/>
      <c r="DT4479" s="1"/>
    </row>
    <row r="4480" spans="1:124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4"/>
      <c r="DO4480" s="1"/>
      <c r="DP4480" s="1"/>
      <c r="DQ4480" s="1"/>
      <c r="DR4480" s="1"/>
      <c r="DS4480" s="1"/>
      <c r="DT4480" s="1"/>
    </row>
    <row r="4481" spans="1:124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4"/>
      <c r="DO4481" s="1"/>
      <c r="DP4481" s="1"/>
      <c r="DQ4481" s="1"/>
      <c r="DR4481" s="1"/>
      <c r="DS4481" s="1"/>
      <c r="DT4481" s="1"/>
    </row>
    <row r="4482" spans="1:124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4"/>
      <c r="DO4482" s="1"/>
      <c r="DP4482" s="1"/>
      <c r="DQ4482" s="1"/>
      <c r="DR4482" s="1"/>
      <c r="DS4482" s="1"/>
      <c r="DT4482" s="1"/>
    </row>
    <row r="4483" spans="1:124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4"/>
      <c r="DO4483" s="1"/>
      <c r="DP4483" s="1"/>
      <c r="DQ4483" s="1"/>
      <c r="DR4483" s="1"/>
      <c r="DS4483" s="1"/>
      <c r="DT4483" s="1"/>
    </row>
    <row r="4484" spans="1:124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4"/>
      <c r="DO4484" s="1"/>
      <c r="DP4484" s="1"/>
      <c r="DQ4484" s="1"/>
      <c r="DR4484" s="1"/>
      <c r="DS4484" s="1"/>
      <c r="DT4484" s="1"/>
    </row>
    <row r="4485" spans="1:124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4"/>
      <c r="DO4485" s="1"/>
      <c r="DP4485" s="1"/>
      <c r="DQ4485" s="1"/>
      <c r="DR4485" s="1"/>
      <c r="DS4485" s="1"/>
      <c r="DT4485" s="1"/>
    </row>
    <row r="4486" spans="1:124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4"/>
      <c r="DO4486" s="1"/>
      <c r="DP4486" s="1"/>
      <c r="DQ4486" s="1"/>
      <c r="DR4486" s="1"/>
      <c r="DS4486" s="1"/>
      <c r="DT4486" s="1"/>
    </row>
    <row r="4487" spans="1:124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4"/>
      <c r="DO4487" s="1"/>
      <c r="DP4487" s="1"/>
      <c r="DQ4487" s="1"/>
      <c r="DR4487" s="1"/>
      <c r="DS4487" s="1"/>
      <c r="DT4487" s="1"/>
    </row>
    <row r="4488" spans="1:124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4"/>
      <c r="DO4488" s="1"/>
      <c r="DP4488" s="1"/>
      <c r="DQ4488" s="1"/>
      <c r="DR4488" s="1"/>
      <c r="DS4488" s="1"/>
      <c r="DT4488" s="1"/>
    </row>
    <row r="4489" spans="1:124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4"/>
      <c r="DO4489" s="1"/>
      <c r="DP4489" s="1"/>
      <c r="DQ4489" s="1"/>
      <c r="DR4489" s="1"/>
      <c r="DS4489" s="1"/>
      <c r="DT4489" s="1"/>
    </row>
    <row r="4490" spans="1:124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4"/>
      <c r="DO4490" s="1"/>
      <c r="DP4490" s="1"/>
      <c r="DQ4490" s="1"/>
      <c r="DR4490" s="1"/>
      <c r="DS4490" s="1"/>
      <c r="DT4490" s="1"/>
    </row>
    <row r="4491" spans="1:124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4"/>
      <c r="DO4491" s="1"/>
      <c r="DP4491" s="1"/>
      <c r="DQ4491" s="1"/>
      <c r="DR4491" s="1"/>
      <c r="DS4491" s="1"/>
      <c r="DT4491" s="1"/>
    </row>
    <row r="4492" spans="1:124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4"/>
      <c r="DO4492" s="1"/>
      <c r="DP4492" s="1"/>
      <c r="DQ4492" s="1"/>
      <c r="DR4492" s="1"/>
      <c r="DS4492" s="1"/>
      <c r="DT4492" s="1"/>
    </row>
    <row r="4493" spans="1:124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4"/>
      <c r="DO4493" s="1"/>
      <c r="DP4493" s="1"/>
      <c r="DQ4493" s="1"/>
      <c r="DR4493" s="1"/>
      <c r="DS4493" s="1"/>
      <c r="DT4493" s="1"/>
    </row>
    <row r="4494" spans="1:124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4"/>
      <c r="DO4494" s="1"/>
      <c r="DP4494" s="1"/>
      <c r="DQ4494" s="1"/>
      <c r="DR4494" s="1"/>
      <c r="DS4494" s="1"/>
      <c r="DT4494" s="1"/>
    </row>
    <row r="4495" spans="1:124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4"/>
      <c r="DO4495" s="1"/>
      <c r="DP4495" s="1"/>
      <c r="DQ4495" s="1"/>
      <c r="DR4495" s="1"/>
      <c r="DS4495" s="1"/>
      <c r="DT4495" s="1"/>
    </row>
    <row r="4496" spans="1:124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4"/>
      <c r="DO4496" s="1"/>
      <c r="DP4496" s="1"/>
      <c r="DQ4496" s="1"/>
      <c r="DR4496" s="1"/>
      <c r="DS4496" s="1"/>
      <c r="DT4496" s="1"/>
    </row>
    <row r="4497" spans="1:124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4"/>
      <c r="DO4497" s="1"/>
      <c r="DP4497" s="1"/>
      <c r="DQ4497" s="1"/>
      <c r="DR4497" s="1"/>
      <c r="DS4497" s="1"/>
      <c r="DT4497" s="1"/>
    </row>
    <row r="4498" spans="1:124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4"/>
      <c r="DO4498" s="1"/>
      <c r="DP4498" s="1"/>
      <c r="DQ4498" s="1"/>
      <c r="DR4498" s="1"/>
      <c r="DS4498" s="1"/>
      <c r="DT4498" s="1"/>
    </row>
    <row r="4499" spans="1:124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4"/>
      <c r="DO4499" s="1"/>
      <c r="DP4499" s="1"/>
      <c r="DQ4499" s="1"/>
      <c r="DR4499" s="1"/>
      <c r="DS4499" s="1"/>
      <c r="DT4499" s="1"/>
    </row>
    <row r="4500" spans="1:124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4"/>
      <c r="DO4500" s="1"/>
      <c r="DP4500" s="1"/>
      <c r="DQ4500" s="1"/>
      <c r="DR4500" s="1"/>
      <c r="DS4500" s="1"/>
      <c r="DT4500" s="1"/>
    </row>
    <row r="4501" spans="1:124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4"/>
      <c r="DO4501" s="1"/>
      <c r="DP4501" s="1"/>
      <c r="DQ4501" s="1"/>
      <c r="DR4501" s="1"/>
      <c r="DS4501" s="1"/>
      <c r="DT4501" s="1"/>
    </row>
    <row r="4502" spans="1:124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4"/>
      <c r="DO4502" s="1"/>
      <c r="DP4502" s="1"/>
      <c r="DQ4502" s="1"/>
      <c r="DR4502" s="1"/>
      <c r="DS4502" s="1"/>
      <c r="DT4502" s="1"/>
    </row>
    <row r="4503" spans="1:124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4"/>
      <c r="DO4503" s="1"/>
      <c r="DP4503" s="1"/>
      <c r="DQ4503" s="1"/>
      <c r="DR4503" s="1"/>
      <c r="DS4503" s="1"/>
      <c r="DT4503" s="1"/>
    </row>
    <row r="4504" spans="1:124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4"/>
      <c r="DO4504" s="1"/>
      <c r="DP4504" s="1"/>
      <c r="DQ4504" s="1"/>
      <c r="DR4504" s="1"/>
      <c r="DS4504" s="1"/>
      <c r="DT4504" s="1"/>
    </row>
    <row r="4505" spans="1:124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4"/>
      <c r="DO4505" s="1"/>
      <c r="DP4505" s="1"/>
      <c r="DQ4505" s="1"/>
      <c r="DR4505" s="1"/>
      <c r="DS4505" s="1"/>
      <c r="DT4505" s="1"/>
    </row>
    <row r="4506" spans="1:124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4"/>
      <c r="DO4506" s="1"/>
      <c r="DP4506" s="1"/>
      <c r="DQ4506" s="1"/>
      <c r="DR4506" s="1"/>
      <c r="DS4506" s="1"/>
      <c r="DT4506" s="1"/>
    </row>
    <row r="4507" spans="1:124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4"/>
      <c r="DO4507" s="1"/>
      <c r="DP4507" s="1"/>
      <c r="DQ4507" s="1"/>
      <c r="DR4507" s="1"/>
      <c r="DS4507" s="1"/>
      <c r="DT4507" s="1"/>
    </row>
    <row r="4508" spans="1:124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4"/>
      <c r="DO4508" s="1"/>
      <c r="DP4508" s="1"/>
      <c r="DQ4508" s="1"/>
      <c r="DR4508" s="1"/>
      <c r="DS4508" s="1"/>
      <c r="DT4508" s="1"/>
    </row>
    <row r="4509" spans="1:124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4"/>
      <c r="DO4509" s="1"/>
      <c r="DP4509" s="1"/>
      <c r="DQ4509" s="1"/>
      <c r="DR4509" s="1"/>
      <c r="DS4509" s="1"/>
      <c r="DT4509" s="1"/>
    </row>
    <row r="4510" spans="1:124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4"/>
      <c r="DO4510" s="1"/>
      <c r="DP4510" s="1"/>
      <c r="DQ4510" s="1"/>
      <c r="DR4510" s="1"/>
      <c r="DS4510" s="1"/>
      <c r="DT4510" s="1"/>
    </row>
    <row r="4511" spans="1:124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4"/>
      <c r="DO4511" s="1"/>
      <c r="DP4511" s="1"/>
      <c r="DQ4511" s="1"/>
      <c r="DR4511" s="1"/>
      <c r="DS4511" s="1"/>
      <c r="DT4511" s="1"/>
    </row>
    <row r="4512" spans="1:124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4"/>
      <c r="DO4512" s="1"/>
      <c r="DP4512" s="1"/>
      <c r="DQ4512" s="1"/>
      <c r="DR4512" s="1"/>
      <c r="DS4512" s="1"/>
      <c r="DT4512" s="1"/>
    </row>
    <row r="4513" spans="1:124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4"/>
      <c r="DO4513" s="1"/>
      <c r="DP4513" s="1"/>
      <c r="DQ4513" s="1"/>
      <c r="DR4513" s="1"/>
      <c r="DS4513" s="1"/>
      <c r="DT4513" s="1"/>
    </row>
    <row r="4514" spans="1:124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4"/>
      <c r="DO4514" s="1"/>
      <c r="DP4514" s="1"/>
      <c r="DQ4514" s="1"/>
      <c r="DR4514" s="1"/>
      <c r="DS4514" s="1"/>
      <c r="DT4514" s="1"/>
    </row>
    <row r="4515" spans="1:124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4"/>
      <c r="DO4515" s="1"/>
      <c r="DP4515" s="1"/>
      <c r="DQ4515" s="1"/>
      <c r="DR4515" s="1"/>
      <c r="DS4515" s="1"/>
      <c r="DT4515" s="1"/>
    </row>
    <row r="4516" spans="1:124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4"/>
      <c r="DO4516" s="1"/>
      <c r="DP4516" s="1"/>
      <c r="DQ4516" s="1"/>
      <c r="DR4516" s="1"/>
      <c r="DS4516" s="1"/>
      <c r="DT4516" s="1"/>
    </row>
    <row r="4517" spans="1:124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4"/>
      <c r="DO4517" s="1"/>
      <c r="DP4517" s="1"/>
      <c r="DQ4517" s="1"/>
      <c r="DR4517" s="1"/>
      <c r="DS4517" s="1"/>
      <c r="DT4517" s="1"/>
    </row>
    <row r="4518" spans="1:124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4"/>
      <c r="DO4518" s="1"/>
      <c r="DP4518" s="1"/>
      <c r="DQ4518" s="1"/>
      <c r="DR4518" s="1"/>
      <c r="DS4518" s="1"/>
      <c r="DT4518" s="1"/>
    </row>
    <row r="4519" spans="1:124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4"/>
      <c r="DO4519" s="1"/>
      <c r="DP4519" s="1"/>
      <c r="DQ4519" s="1"/>
      <c r="DR4519" s="1"/>
      <c r="DS4519" s="1"/>
      <c r="DT4519" s="1"/>
    </row>
    <row r="4520" spans="1:124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4"/>
      <c r="DO4520" s="1"/>
      <c r="DP4520" s="1"/>
      <c r="DQ4520" s="1"/>
      <c r="DR4520" s="1"/>
      <c r="DS4520" s="1"/>
      <c r="DT4520" s="1"/>
    </row>
    <row r="4521" spans="1:124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4"/>
      <c r="DO4521" s="1"/>
      <c r="DP4521" s="1"/>
      <c r="DQ4521" s="1"/>
      <c r="DR4521" s="1"/>
      <c r="DS4521" s="1"/>
      <c r="DT4521" s="1"/>
    </row>
    <row r="4522" spans="1:124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4"/>
      <c r="DO4522" s="1"/>
      <c r="DP4522" s="1"/>
      <c r="DQ4522" s="1"/>
      <c r="DR4522" s="1"/>
      <c r="DS4522" s="1"/>
      <c r="DT4522" s="1"/>
    </row>
    <row r="4523" spans="1:124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4"/>
      <c r="DO4523" s="1"/>
      <c r="DP4523" s="1"/>
      <c r="DQ4523" s="1"/>
      <c r="DR4523" s="1"/>
      <c r="DS4523" s="1"/>
      <c r="DT4523" s="1"/>
    </row>
    <row r="4524" spans="1:124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4"/>
      <c r="DO4524" s="1"/>
      <c r="DP4524" s="1"/>
      <c r="DQ4524" s="1"/>
      <c r="DR4524" s="1"/>
      <c r="DS4524" s="1"/>
      <c r="DT4524" s="1"/>
    </row>
    <row r="4525" spans="1:124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4"/>
      <c r="DO4525" s="1"/>
      <c r="DP4525" s="1"/>
      <c r="DQ4525" s="1"/>
      <c r="DR4525" s="1"/>
      <c r="DS4525" s="1"/>
      <c r="DT4525" s="1"/>
    </row>
    <row r="4526" spans="1:124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4"/>
      <c r="DO4526" s="1"/>
      <c r="DP4526" s="1"/>
      <c r="DQ4526" s="1"/>
      <c r="DR4526" s="1"/>
      <c r="DS4526" s="1"/>
      <c r="DT4526" s="1"/>
    </row>
    <row r="4527" spans="1:124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4"/>
      <c r="DO4527" s="1"/>
      <c r="DP4527" s="1"/>
      <c r="DQ4527" s="1"/>
      <c r="DR4527" s="1"/>
      <c r="DS4527" s="1"/>
      <c r="DT4527" s="1"/>
    </row>
    <row r="4528" spans="1:124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4"/>
      <c r="DO4528" s="1"/>
      <c r="DP4528" s="1"/>
      <c r="DQ4528" s="1"/>
      <c r="DR4528" s="1"/>
      <c r="DS4528" s="1"/>
      <c r="DT4528" s="1"/>
    </row>
    <row r="4529" spans="1:124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4"/>
      <c r="DO4529" s="1"/>
      <c r="DP4529" s="1"/>
      <c r="DQ4529" s="1"/>
      <c r="DR4529" s="1"/>
      <c r="DS4529" s="1"/>
      <c r="DT4529" s="1"/>
    </row>
    <row r="4530" spans="1:124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4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4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4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4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4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4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4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4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4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4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4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4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4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4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4:AA1988 A44:Q1988 A2023:Q3692 T2023:AA3692">
    <cfRule type="expression" dxfId="13" priority="59">
      <formula>$Q10&gt;0</formula>
    </cfRule>
  </conditionalFormatting>
  <conditionalFormatting sqref="A4603:AA5666">
    <cfRule type="expression" dxfId="12" priority="51">
      <formula>$Q4603&gt;0</formula>
    </cfRule>
  </conditionalFormatting>
  <conditionalFormatting sqref="AA3770:AA4602">
    <cfRule type="expression" dxfId="11" priority="44">
      <formula>$Q3770&gt;0</formula>
    </cfRule>
  </conditionalFormatting>
  <conditionalFormatting sqref="Z3770:Z4602">
    <cfRule type="expression" dxfId="10" priority="43">
      <formula>$Q3770&gt;0</formula>
    </cfRule>
  </conditionalFormatting>
  <conditionalFormatting sqref="R12:S38 R2023:S3692 R44:R1988">
    <cfRule type="expression" dxfId="9" priority="25">
      <formula>$Q12&gt;0</formula>
    </cfRule>
  </conditionalFormatting>
  <conditionalFormatting sqref="S44:S1988">
    <cfRule type="expression" dxfId="8" priority="19">
      <formula>$Q44&gt;0</formula>
    </cfRule>
  </conditionalFormatting>
  <conditionalFormatting sqref="T1989:AA2022 A1989:Q2022">
    <cfRule type="expression" dxfId="7" priority="18">
      <formula>$Q1989&gt;0</formula>
    </cfRule>
  </conditionalFormatting>
  <conditionalFormatting sqref="R1989:R2022">
    <cfRule type="expression" dxfId="6" priority="17">
      <formula>$Q1989&gt;0</formula>
    </cfRule>
  </conditionalFormatting>
  <conditionalFormatting sqref="S1989:S2022">
    <cfRule type="expression" dxfId="5" priority="16">
      <formula>$Q1989&gt;0</formula>
    </cfRule>
  </conditionalFormatting>
  <conditionalFormatting sqref="A39:Q41 T39:AA41">
    <cfRule type="expression" dxfId="4" priority="5">
      <formula>$Q39&gt;0</formula>
    </cfRule>
  </conditionalFormatting>
  <conditionalFormatting sqref="R39:S41">
    <cfRule type="expression" dxfId="3" priority="4">
      <formula>$Q39&gt;0</formula>
    </cfRule>
  </conditionalFormatting>
  <conditionalFormatting sqref="T42:AA43 A42:Q43">
    <cfRule type="expression" dxfId="2" priority="3">
      <formula>$Q42&gt;0</formula>
    </cfRule>
  </conditionalFormatting>
  <conditionalFormatting sqref="R42:R43">
    <cfRule type="expression" dxfId="1" priority="2">
      <formula>$Q42&gt;0</formula>
    </cfRule>
  </conditionalFormatting>
  <conditionalFormatting sqref="S42:S43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2022-07-29T16:52:43Z</dcterms:modified>
</cp:coreProperties>
</file>